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8.xml" ContentType="application/vnd.openxmlformats-officedocument.spreadsheetml.worksheet+xml"/>
  <Override PartName="/xl/worksheets/sheet5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7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customXml/itemProps1.xml" ContentType="application/vnd.openxmlformats-officedocument.customXmlProperties+xml"/>
  <Override PartName="/docProps/custom.xml" ContentType="application/vnd.openxmlformats-officedocument.custom-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xl/externalLinks/externalLink1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3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12.xml" ContentType="application/vnd.openxmlformats-officedocument.spreadsheetml.externalLink+xml"/>
  <Override PartName="/xl/externalLinks/externalLink16.xml" ContentType="application/vnd.openxmlformats-officedocument.spreadsheetml.externalLink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:\2018\April 2018\4\UE-180284\"/>
    </mc:Choice>
  </mc:AlternateContent>
  <bookViews>
    <workbookView xWindow="120" yWindow="105" windowWidth="15180" windowHeight="8520" activeTab="4"/>
  </bookViews>
  <sheets>
    <sheet name="Lead Sheet" sheetId="27" r:id="rId1"/>
    <sheet name="Rate Impacts" sheetId="33" r:id="rId2"/>
    <sheet name="Peak Credit Spread" sheetId="72" r:id="rId3"/>
    <sheet name="Estimated Proforma Net Revenue" sheetId="83" r:id="rId4"/>
    <sheet name="Light Rates" sheetId="80" r:id="rId5"/>
    <sheet name="Typical Res" sheetId="81" r:id="rId6"/>
    <sheet name="Rev Req 2018" sheetId="88" r:id="rId7"/>
    <sheet name="F2017 Del Load &amp; Cust" sheetId="97" r:id="rId8"/>
    <sheet name="UE-141368 Final PC Alloc" sheetId="93" r:id="rId9"/>
    <sheet name="Sch 95A Eff 1-1-18" sheetId="76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</externalReferences>
  <definedNames>
    <definedName name="\C">'[1]Sched 46'!#REF!</definedName>
    <definedName name="\M">'[1]Sched 46'!#REF!</definedName>
    <definedName name="\P">'[1]Sched 46'!#REF!</definedName>
    <definedName name="__________________six6" localSheetId="6" hidden="1">{#N/A,#N/A,FALSE,"CRPT";#N/A,#N/A,FALSE,"TREND";#N/A,#N/A,FALSE,"%Curve"}</definedName>
    <definedName name="__________________six6" hidden="1">{#N/A,#N/A,FALSE,"CRPT";#N/A,#N/A,FALSE,"TREND";#N/A,#N/A,FALSE,"%Curve"}</definedName>
    <definedName name="__________________www1" localSheetId="6" hidden="1">{#N/A,#N/A,FALSE,"schA"}</definedName>
    <definedName name="__________________www1" hidden="1">{#N/A,#N/A,FALSE,"schA"}</definedName>
    <definedName name="_________________six6" localSheetId="6" hidden="1">{#N/A,#N/A,FALSE,"CRPT";#N/A,#N/A,FALSE,"TREND";#N/A,#N/A,FALSE,"%Curve"}</definedName>
    <definedName name="_________________six6" hidden="1">{#N/A,#N/A,FALSE,"CRPT";#N/A,#N/A,FALSE,"TREND";#N/A,#N/A,FALSE,"%Curve"}</definedName>
    <definedName name="_________________www1" localSheetId="6" hidden="1">{#N/A,#N/A,FALSE,"schA"}</definedName>
    <definedName name="_________________www1" hidden="1">{#N/A,#N/A,FALSE,"schA"}</definedName>
    <definedName name="________________six6" localSheetId="6" hidden="1">{#N/A,#N/A,FALSE,"CRPT";#N/A,#N/A,FALSE,"TREND";#N/A,#N/A,FALSE,"%Curve"}</definedName>
    <definedName name="________________six6" hidden="1">{#N/A,#N/A,FALSE,"CRPT";#N/A,#N/A,FALSE,"TREND";#N/A,#N/A,FALSE,"%Curve"}</definedName>
    <definedName name="________________www1" localSheetId="6" hidden="1">{#N/A,#N/A,FALSE,"schA"}</definedName>
    <definedName name="________________www1" hidden="1">{#N/A,#N/A,FALSE,"schA"}</definedName>
    <definedName name="_______________six6" localSheetId="6" hidden="1">{#N/A,#N/A,FALSE,"CRPT";#N/A,#N/A,FALSE,"TREND";#N/A,#N/A,FALSE,"%Curve"}</definedName>
    <definedName name="_______________six6" hidden="1">{#N/A,#N/A,FALSE,"CRPT";#N/A,#N/A,FALSE,"TREND";#N/A,#N/A,FALSE,"%Curve"}</definedName>
    <definedName name="_______________www1" localSheetId="6" hidden="1">{#N/A,#N/A,FALSE,"schA"}</definedName>
    <definedName name="_______________www1" hidden="1">{#N/A,#N/A,FALSE,"schA"}</definedName>
    <definedName name="______________six6" localSheetId="6" hidden="1">{#N/A,#N/A,FALSE,"CRPT";#N/A,#N/A,FALSE,"TREND";#N/A,#N/A,FALSE,"%Curve"}</definedName>
    <definedName name="______________six6" hidden="1">{#N/A,#N/A,FALSE,"CRPT";#N/A,#N/A,FALSE,"TREND";#N/A,#N/A,FALSE,"%Curve"}</definedName>
    <definedName name="______________www1" localSheetId="6" hidden="1">{#N/A,#N/A,FALSE,"schA"}</definedName>
    <definedName name="______________www1" hidden="1">{#N/A,#N/A,FALSE,"schA"}</definedName>
    <definedName name="_____________six6" localSheetId="6" hidden="1">{#N/A,#N/A,FALSE,"CRPT";#N/A,#N/A,FALSE,"TREND";#N/A,#N/A,FALSE,"%Curve"}</definedName>
    <definedName name="_____________six6" hidden="1">{#N/A,#N/A,FALSE,"CRPT";#N/A,#N/A,FALSE,"TREND";#N/A,#N/A,FALSE,"%Curve"}</definedName>
    <definedName name="_____________www1" localSheetId="6" hidden="1">{#N/A,#N/A,FALSE,"schA"}</definedName>
    <definedName name="_____________www1" hidden="1">{#N/A,#N/A,FALSE,"schA"}</definedName>
    <definedName name="____________six6" localSheetId="6" hidden="1">{#N/A,#N/A,FALSE,"CRPT";#N/A,#N/A,FALSE,"TREND";#N/A,#N/A,FALSE,"%Curve"}</definedName>
    <definedName name="____________six6" hidden="1">{#N/A,#N/A,FALSE,"CRPT";#N/A,#N/A,FALSE,"TREND";#N/A,#N/A,FALSE,"%Curve"}</definedName>
    <definedName name="____________www1" localSheetId="6" hidden="1">{#N/A,#N/A,FALSE,"schA"}</definedName>
    <definedName name="____________www1" hidden="1">{#N/A,#N/A,FALSE,"schA"}</definedName>
    <definedName name="___________six6" localSheetId="6" hidden="1">{#N/A,#N/A,FALSE,"CRPT";#N/A,#N/A,FALSE,"TREND";#N/A,#N/A,FALSE,"%Curve"}</definedName>
    <definedName name="___________six6" hidden="1">{#N/A,#N/A,FALSE,"CRPT";#N/A,#N/A,FALSE,"TREND";#N/A,#N/A,FALSE,"%Curve"}</definedName>
    <definedName name="___________www1" localSheetId="6" hidden="1">{#N/A,#N/A,FALSE,"schA"}</definedName>
    <definedName name="___________www1" hidden="1">{#N/A,#N/A,FALSE,"schA"}</definedName>
    <definedName name="__________six6" localSheetId="6" hidden="1">{#N/A,#N/A,FALSE,"CRPT";#N/A,#N/A,FALSE,"TREND";#N/A,#N/A,FALSE,"%Curve"}</definedName>
    <definedName name="__________six6" hidden="1">{#N/A,#N/A,FALSE,"CRPT";#N/A,#N/A,FALSE,"TREND";#N/A,#N/A,FALSE,"%Curve"}</definedName>
    <definedName name="__________www1" localSheetId="6" hidden="1">{#N/A,#N/A,FALSE,"schA"}</definedName>
    <definedName name="__________www1" hidden="1">{#N/A,#N/A,FALSE,"schA"}</definedName>
    <definedName name="_________six6" localSheetId="6" hidden="1">{#N/A,#N/A,FALSE,"CRPT";#N/A,#N/A,FALSE,"TREND";#N/A,#N/A,FALSE,"%Curve"}</definedName>
    <definedName name="_________six6" hidden="1">{#N/A,#N/A,FALSE,"CRPT";#N/A,#N/A,FALSE,"TREND";#N/A,#N/A,FALSE,"%Curve"}</definedName>
    <definedName name="_________www1" localSheetId="6" hidden="1">{#N/A,#N/A,FALSE,"schA"}</definedName>
    <definedName name="_________www1" hidden="1">{#N/A,#N/A,FALSE,"schA"}</definedName>
    <definedName name="________six6" localSheetId="6" hidden="1">{#N/A,#N/A,FALSE,"CRPT";#N/A,#N/A,FALSE,"TREND";#N/A,#N/A,FALSE,"%Curve"}</definedName>
    <definedName name="________six6" hidden="1">{#N/A,#N/A,FALSE,"CRPT";#N/A,#N/A,FALSE,"TREND";#N/A,#N/A,FALSE,"%Curve"}</definedName>
    <definedName name="________www1" localSheetId="6" hidden="1">{#N/A,#N/A,FALSE,"schA"}</definedName>
    <definedName name="________www1" hidden="1">{#N/A,#N/A,FALSE,"schA"}</definedName>
    <definedName name="_______six6" localSheetId="6" hidden="1">{#N/A,#N/A,FALSE,"CRPT";#N/A,#N/A,FALSE,"TREND";#N/A,#N/A,FALSE,"%Curve"}</definedName>
    <definedName name="_______six6" hidden="1">{#N/A,#N/A,FALSE,"CRPT";#N/A,#N/A,FALSE,"TREND";#N/A,#N/A,FALSE,"%Curve"}</definedName>
    <definedName name="_______www1" localSheetId="6" hidden="1">{#N/A,#N/A,FALSE,"schA"}</definedName>
    <definedName name="_______www1" hidden="1">{#N/A,#N/A,FALSE,"schA"}</definedName>
    <definedName name="______Apr05">#REF!</definedName>
    <definedName name="______Aug05">#REF!</definedName>
    <definedName name="______Feb05">#REF!</definedName>
    <definedName name="______Jan05">#REF!</definedName>
    <definedName name="______Jul05">#REF!</definedName>
    <definedName name="______Jun05">#REF!</definedName>
    <definedName name="______Jun09">" BS!$AI$7:$AI$1643"</definedName>
    <definedName name="______Mar05">#REF!</definedName>
    <definedName name="______May05">#REF!</definedName>
    <definedName name="______Sep05">#REF!</definedName>
    <definedName name="______six6" localSheetId="6" hidden="1">{#N/A,#N/A,FALSE,"CRPT";#N/A,#N/A,FALSE,"TREND";#N/A,#N/A,FALSE,"%Curve"}</definedName>
    <definedName name="______six6" hidden="1">{#N/A,#N/A,FALSE,"CRPT";#N/A,#N/A,FALSE,"TREND";#N/A,#N/A,FALSE,"%Curve"}</definedName>
    <definedName name="______www1" localSheetId="6" hidden="1">{#N/A,#N/A,FALSE,"schA"}</definedName>
    <definedName name="______www1" hidden="1">{#N/A,#N/A,FALSE,"schA"}</definedName>
    <definedName name="_____Apr04">[2]BS!$U$7:$U$3582</definedName>
    <definedName name="_____Apr05">[3]BS!#REF!</definedName>
    <definedName name="_____Aug04">[2]BS!$Y$7:$Y$3582</definedName>
    <definedName name="_____Aug05">[3]BS!#REF!</definedName>
    <definedName name="_____Aug09" xml:space="preserve"> [4]BS!$Y$7:$Y$1726</definedName>
    <definedName name="_____DAT1">#REF!</definedName>
    <definedName name="_____DAT10">#REF!</definedName>
    <definedName name="_____DAT11">#REF!</definedName>
    <definedName name="_____DAT12">#REF!</definedName>
    <definedName name="_____DAT13">#REF!</definedName>
    <definedName name="_____DAT2">#REF!</definedName>
    <definedName name="_____DAT3">'[5]23600471-WA Utility Tax (Elect)'!#REF!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DAT9">#REF!</definedName>
    <definedName name="_____Dec03">[6]BS!$T$7:$T$3582</definedName>
    <definedName name="_____Dec04">[2]BS!$AC$7:$AC$3580</definedName>
    <definedName name="_____Feb04">[2]BS!$S$7:$S$3582</definedName>
    <definedName name="_____Feb05">[3]BS!#REF!</definedName>
    <definedName name="_____Jan04">[2]BS!$R$7:$R$3582</definedName>
    <definedName name="_____Jan05">[3]BS!#REF!</definedName>
    <definedName name="_____Jul04">[2]BS!$X$7:$X$3582</definedName>
    <definedName name="_____Jul05">[3]BS!#REF!</definedName>
    <definedName name="_____Jul09" xml:space="preserve"> [4]BS!$X$7:$X$1726</definedName>
    <definedName name="_____Jun04">[2]BS!$W$7:$W$3582</definedName>
    <definedName name="_____Jun05">[3]BS!#REF!</definedName>
    <definedName name="_____Jun09">" BS!$AI$7:$AI$1643"</definedName>
    <definedName name="_____Mar04">[2]BS!$T$7:$T$3582</definedName>
    <definedName name="_____Mar05">[3]BS!#REF!</definedName>
    <definedName name="_____May04">[2]BS!$V$7:$V$3582</definedName>
    <definedName name="_____May05">[3]BS!#REF!</definedName>
    <definedName name="_____Nov03">[6]BS!$S$7:$S$3582</definedName>
    <definedName name="_____Nov04">[2]BS!$AB$7:$AB$3582</definedName>
    <definedName name="_____Oct03">[6]BS!$R$7:$R$3582</definedName>
    <definedName name="_____Oct04">[2]BS!$AA$7:$AA$3582</definedName>
    <definedName name="_____Sep03">[6]BS!$Q$7:$Q$3582</definedName>
    <definedName name="_____Sep04">[2]BS!$Z$7:$Z$3582</definedName>
    <definedName name="_____Sep05">[3]BS!#REF!</definedName>
    <definedName name="_____six6" localSheetId="6" hidden="1">{#N/A,#N/A,FALSE,"CRPT";#N/A,#N/A,FALSE,"TREND";#N/A,#N/A,FALSE,"%Curve"}</definedName>
    <definedName name="_____six6" hidden="1">{#N/A,#N/A,FALSE,"CRPT";#N/A,#N/A,FALSE,"TREND";#N/A,#N/A,FALSE,"%Curve"}</definedName>
    <definedName name="_____www1" localSheetId="6" hidden="1">{#N/A,#N/A,FALSE,"schA"}</definedName>
    <definedName name="_____www1" hidden="1">{#N/A,#N/A,FALSE,"schA"}</definedName>
    <definedName name="____Apr04">[2]BS!$U$7:$U$3582</definedName>
    <definedName name="____Aug04">[2]BS!$Y$7:$Y$3582</definedName>
    <definedName name="____Aug09" xml:space="preserve"> [4]BS!$Y$7:$Y$1726</definedName>
    <definedName name="____DAT1">#REF!</definedName>
    <definedName name="____DAT10">#REF!</definedName>
    <definedName name="____DAT11">#REF!</definedName>
    <definedName name="____DAT12">#REF!</definedName>
    <definedName name="____DAT13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DAT9">#REF!</definedName>
    <definedName name="____Dec03">[6]BS!$T$7:$T$3582</definedName>
    <definedName name="____Dec04">[2]BS!$AC$7:$AC$3580</definedName>
    <definedName name="____Feb04">[2]BS!$S$7:$S$3582</definedName>
    <definedName name="____Jan04">[2]BS!$R$7:$R$3582</definedName>
    <definedName name="____Jul04">[2]BS!$X$7:$X$3582</definedName>
    <definedName name="____Jul09" xml:space="preserve"> [4]BS!$X$7:$X$1726</definedName>
    <definedName name="____Jun04">[2]BS!$W$7:$W$3582</definedName>
    <definedName name="____Jun09">" BS!$AI$7:$AI$1643"</definedName>
    <definedName name="____Mar04">[2]BS!$T$7:$T$3582</definedName>
    <definedName name="____May04">[2]BS!$V$7:$V$3582</definedName>
    <definedName name="____Nov03">[6]BS!$S$7:$S$3582</definedName>
    <definedName name="____Nov04">[2]BS!$AB$7:$AB$3582</definedName>
    <definedName name="____Oct03">[6]BS!$R$7:$R$3582</definedName>
    <definedName name="____Oct04">[2]BS!$AA$7:$AA$3582</definedName>
    <definedName name="____Sep03">[6]BS!$Q$7:$Q$3582</definedName>
    <definedName name="____Sep04">[2]BS!$Z$7:$Z$3582</definedName>
    <definedName name="____six6" localSheetId="6" hidden="1">{#N/A,#N/A,FALSE,"CRPT";#N/A,#N/A,FALSE,"TREND";#N/A,#N/A,FALSE,"%Curve"}</definedName>
    <definedName name="____six6" hidden="1">{#N/A,#N/A,FALSE,"CRPT";#N/A,#N/A,FALSE,"TREND";#N/A,#N/A,FALSE,"%Curve"}</definedName>
    <definedName name="____www1" localSheetId="6" hidden="1">{#N/A,#N/A,FALSE,"schA"}</definedName>
    <definedName name="____www1" hidden="1">{#N/A,#N/A,FALSE,"schA"}</definedName>
    <definedName name="___Apr04">[2]BS!$U$7:$U$3582</definedName>
    <definedName name="___Apr05">[3]BS!#REF!</definedName>
    <definedName name="___Aug04">[2]BS!$Y$7:$Y$3582</definedName>
    <definedName name="___Aug05">[3]BS!#REF!</definedName>
    <definedName name="___Aug09" xml:space="preserve"> [4]BS!$Y$7:$Y$1726</definedName>
    <definedName name="___DAT1">#REF!</definedName>
    <definedName name="___DAT10">#REF!</definedName>
    <definedName name="___DAT11">#REF!</definedName>
    <definedName name="___DAT12">#REF!</definedName>
    <definedName name="___DAT13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_DAT9">#REF!</definedName>
    <definedName name="___Dec03">[6]BS!$T$7:$T$3582</definedName>
    <definedName name="___Dec04">[2]BS!$AC$7:$AC$3580</definedName>
    <definedName name="___Dec05">#REF!</definedName>
    <definedName name="___Feb04">[2]BS!$S$7:$S$3582</definedName>
    <definedName name="___Feb05">[3]BS!#REF!</definedName>
    <definedName name="___Jan04">[2]BS!$R$7:$R$3582</definedName>
    <definedName name="___Jan05">[3]BS!#REF!</definedName>
    <definedName name="___Jan06">[7]BS!#REF!</definedName>
    <definedName name="___Jul04">[2]BS!$X$7:$X$3582</definedName>
    <definedName name="___Jul05">[3]BS!#REF!</definedName>
    <definedName name="___Jul09" xml:space="preserve"> [4]BS!$X$7:$X$1726</definedName>
    <definedName name="___Jun04">[2]BS!$W$7:$W$3582</definedName>
    <definedName name="___Jun05">[3]BS!#REF!</definedName>
    <definedName name="___Jun09">" BS!$AI$7:$AI$1643"</definedName>
    <definedName name="___Mar04">[2]BS!$T$7:$T$3582</definedName>
    <definedName name="___Mar05">[3]BS!#REF!</definedName>
    <definedName name="___May04">[2]BS!$V$7:$V$3582</definedName>
    <definedName name="___May05">[3]BS!#REF!</definedName>
    <definedName name="___mwh2">#REF!</definedName>
    <definedName name="___Nov03">[6]BS!$S$7:$S$3582</definedName>
    <definedName name="___Nov04">[2]BS!$AB$7:$AB$3582</definedName>
    <definedName name="___Nov05">#REF!</definedName>
    <definedName name="___Oct03">[6]BS!$R$7:$R$3582</definedName>
    <definedName name="___Oct04">[2]BS!$AA$7:$AA$3582</definedName>
    <definedName name="___Oct05">#REF!</definedName>
    <definedName name="___PC1">[8]CLASSIFIERS!$A$7:$IV$7</definedName>
    <definedName name="___PC2">[8]CLASSIFIERS!$A$10:$IV$10</definedName>
    <definedName name="___PC3">[8]CLASSIFIERS!$A$12:$IV$12</definedName>
    <definedName name="___PC4">[8]CLASSIFIERS!$A$13:$IV$13</definedName>
    <definedName name="___RES2005">#REF!</definedName>
    <definedName name="___SEC24">[8]EXTERNAL!$A$112:$IV$114</definedName>
    <definedName name="___Sep03">[6]BS!$Q$7:$Q$3582</definedName>
    <definedName name="___Sep04">[2]BS!$Z$7:$Z$3582</definedName>
    <definedName name="___Sep05">[3]BS!#REF!</definedName>
    <definedName name="___six6" localSheetId="6" hidden="1">{#N/A,#N/A,FALSE,"CRPT";#N/A,#N/A,FALSE,"TREND";#N/A,#N/A,FALSE,"%Curve"}</definedName>
    <definedName name="___six6" hidden="1">{#N/A,#N/A,FALSE,"CRPT";#N/A,#N/A,FALSE,"TREND";#N/A,#N/A,FALSE,"%Curve"}</definedName>
    <definedName name="___www1" localSheetId="6" hidden="1">{#N/A,#N/A,FALSE,"schA"}</definedName>
    <definedName name="___www1" hidden="1">{#N/A,#N/A,FALSE,"schA"}</definedName>
    <definedName name="__123Graph_D" localSheetId="6" hidden="1">#REF!</definedName>
    <definedName name="__123Graph_D" hidden="1">#REF!</definedName>
    <definedName name="__123Graph_ECURRENT" hidden="1">[9]ConsolidatingPL!#REF!</definedName>
    <definedName name="__Apr04">[2]BS!$U$7:$U$3582</definedName>
    <definedName name="__Apr05">#REF!</definedName>
    <definedName name="__Aug04">[2]BS!$Y$7:$Y$3582</definedName>
    <definedName name="__Aug05">#REF!</definedName>
    <definedName name="__Aug09" xml:space="preserve"> [4]BS!$Y$7:$Y$1726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2">#REF!</definedName>
    <definedName name="__DAT3">'[5]23600471-WA Utility Tax (Elect)'!#REF!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ec03">[6]BS!$T$7:$T$3582</definedName>
    <definedName name="__Dec04">[2]BS!$AC$7:$AC$3580</definedName>
    <definedName name="__Dec05">#REF!</definedName>
    <definedName name="__Feb04">[2]BS!$S$7:$S$3582</definedName>
    <definedName name="__Feb05">#REF!</definedName>
    <definedName name="__Jan04">[2]BS!$R$7:$R$3582</definedName>
    <definedName name="__Jan05">#REF!</definedName>
    <definedName name="__Jan06">[7]BS!#REF!</definedName>
    <definedName name="__Jul04">[2]BS!$X$7:$X$3582</definedName>
    <definedName name="__Jul05">#REF!</definedName>
    <definedName name="__Jul09" xml:space="preserve"> [4]BS!$X$7:$X$1726</definedName>
    <definedName name="__Jun04">[2]BS!$W$7:$W$3582</definedName>
    <definedName name="__Jun05">#REF!</definedName>
    <definedName name="__Jun09">" BS!$AI$7:$AI$1643"</definedName>
    <definedName name="__Mar04">[2]BS!$T$7:$T$3582</definedName>
    <definedName name="__Mar05">#REF!</definedName>
    <definedName name="__May04">[2]BS!$V$7:$V$3582</definedName>
    <definedName name="__May05">#REF!</definedName>
    <definedName name="__mwh2">#REF!</definedName>
    <definedName name="__Nov03">[6]BS!$S$7:$S$3582</definedName>
    <definedName name="__Nov04">[2]BS!$AB$7:$AB$3582</definedName>
    <definedName name="__Nov05">#REF!</definedName>
    <definedName name="__Oct03">[6]BS!$R$7:$R$3582</definedName>
    <definedName name="__Oct04">[2]BS!$AA$7:$AA$3582</definedName>
    <definedName name="__Oct05">#REF!</definedName>
    <definedName name="__PC1">[8]CLASSIFIERS!$A$7:$IV$7</definedName>
    <definedName name="__PC2">[8]CLASSIFIERS!$A$10:$IV$10</definedName>
    <definedName name="__PC3">[8]CLASSIFIERS!$A$12:$IV$12</definedName>
    <definedName name="__PC4">[8]CLASSIFIERS!$A$13:$IV$13</definedName>
    <definedName name="__RES2005">#REF!</definedName>
    <definedName name="__SEC24">[8]EXTERNAL!$A$112:$IV$114</definedName>
    <definedName name="__Sep03">[6]BS!$Q$7:$Q$3582</definedName>
    <definedName name="__Sep04">[2]BS!$Z$7:$Z$3582</definedName>
    <definedName name="__Sep05">#REF!</definedName>
    <definedName name="__six6" localSheetId="6" hidden="1">{#N/A,#N/A,FALSE,"CRPT";#N/A,#N/A,FALSE,"TREND";#N/A,#N/A,FALSE,"%Curve"}</definedName>
    <definedName name="__six6" hidden="1">{#N/A,#N/A,FALSE,"CRPT";#N/A,#N/A,FALSE,"TREND";#N/A,#N/A,FALSE,"%Curve"}</definedName>
    <definedName name="__www1" localSheetId="6" hidden="1">{#N/A,#N/A,FALSE,"schA"}</definedName>
    <definedName name="__www1" hidden="1">{#N/A,#N/A,FALSE,"schA"}</definedName>
    <definedName name="_1_94_12_94">[10]DT_A_DOL93!#REF!</definedName>
    <definedName name="_1_95_12_95">[10]DT_A_DOL93!#REF!</definedName>
    <definedName name="_1_96_12_96">[10]DT_A_DOL93!#REF!</definedName>
    <definedName name="_1_97_12_97">[10]DT_A_DOL93!#REF!</definedName>
    <definedName name="_1_98_12_98">[10]DT_A_DOL93!#REF!</definedName>
    <definedName name="_11">#REF!</definedName>
    <definedName name="_31">#REF!</definedName>
    <definedName name="_36">#REF!</definedName>
    <definedName name="_41">#REF!</definedName>
    <definedName name="_43">#REF!</definedName>
    <definedName name="_50">#REF!</definedName>
    <definedName name="_51">#REF!</definedName>
    <definedName name="_57">#REF!</definedName>
    <definedName name="_85">#REF!</definedName>
    <definedName name="_85_86">#REF!</definedName>
    <definedName name="_86">#REF!</definedName>
    <definedName name="_87">#REF!</definedName>
    <definedName name="_ALL_RATES">#REF!</definedName>
    <definedName name="_Apr04">[2]BS!$U$7:$U$3582</definedName>
    <definedName name="_Apr05">#REF!</definedName>
    <definedName name="_Apr09" xml:space="preserve"> [4]BS!$U$7:$U$1726</definedName>
    <definedName name="_Aug04">[2]BS!$Y$7:$Y$3582</definedName>
    <definedName name="_Aug05">#REF!</definedName>
    <definedName name="_Aug09" xml:space="preserve"> [4]BS!$Y$7:$Y$1726</definedName>
    <definedName name="_DAT1">'[11]SAP 18230021'!#REF!</definedName>
    <definedName name="_DAT10">#REF!</definedName>
    <definedName name="_DAT11">#REF!</definedName>
    <definedName name="_DAT12">#REF!</definedName>
    <definedName name="_DAT13">#REF!</definedName>
    <definedName name="_DAT2">#REF!</definedName>
    <definedName name="_DAT3">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'[11]SAP 18230021'!#REF!</definedName>
    <definedName name="_Dec03">[6]BS!$T$7:$T$3582</definedName>
    <definedName name="_Dec04">[2]BS!$AC$7:$AC$3580</definedName>
    <definedName name="_Dec05">#REF!</definedName>
    <definedName name="_Dec08" xml:space="preserve"> [4]BS!$Q$7:$Q$1726</definedName>
    <definedName name="_End">#REF!</definedName>
    <definedName name="_ex1" localSheetId="6" hidden="1">{#N/A,#N/A,FALSE,"Summ";#N/A,#N/A,FALSE,"General"}</definedName>
    <definedName name="_ex1" hidden="1">{#N/A,#N/A,FALSE,"Summ";#N/A,#N/A,FALSE,"General"}</definedName>
    <definedName name="_Feb04">[2]BS!$S$7:$S$3582</definedName>
    <definedName name="_Feb05">#REF!</definedName>
    <definedName name="_FEB09" xml:space="preserve"> [4]BS!$S$7:$S$1726</definedName>
    <definedName name="_Fill" localSheetId="6" hidden="1">#REF!</definedName>
    <definedName name="_Fill">[12]model!#REF!</definedName>
    <definedName name="_Filter">#REF!</definedName>
    <definedName name="_Jan04">[2]BS!$R$7:$R$3582</definedName>
    <definedName name="_Jan05">#REF!</definedName>
    <definedName name="_Jan06">[7]BS!#REF!</definedName>
    <definedName name="_Jul04">[2]BS!$X$7:$X$3582</definedName>
    <definedName name="_Jul05">#REF!</definedName>
    <definedName name="_Jul09" xml:space="preserve"> [4]BS!$X$7:$X$1726</definedName>
    <definedName name="_Jun04">[2]BS!$W$7:$W$3582</definedName>
    <definedName name="_Jun05">#REF!</definedName>
    <definedName name="_Jun09" xml:space="preserve"> [4]BS!$W$7:$W$1726</definedName>
    <definedName name="_Key1" localSheetId="6" hidden="1">#REF!</definedName>
    <definedName name="_Key1" hidden="1">#REF!</definedName>
    <definedName name="_Key2" localSheetId="6" hidden="1">#REF!</definedName>
    <definedName name="_Key2" hidden="1">#REF!</definedName>
    <definedName name="_Mar04">[2]BS!$T$7:$T$3582</definedName>
    <definedName name="_Mar05">#REF!</definedName>
    <definedName name="_May04">[2]BS!$V$7:$V$3582</definedName>
    <definedName name="_May05">#REF!</definedName>
    <definedName name="_May09" xml:space="preserve"> [4]BS!$V$7:$V$1726</definedName>
    <definedName name="_mwh2">#REF!</definedName>
    <definedName name="_new1" localSheetId="6" hidden="1">{#N/A,#N/A,FALSE,"Summ";#N/A,#N/A,FALSE,"General"}</definedName>
    <definedName name="_new1" hidden="1">{#N/A,#N/A,FALSE,"Summ";#N/A,#N/A,FALSE,"General"}</definedName>
    <definedName name="_Nov03">[6]BS!$S$7:$S$3582</definedName>
    <definedName name="_Nov04">[2]BS!$AB$7:$AB$3582</definedName>
    <definedName name="_Nov05">#REF!</definedName>
    <definedName name="_Oct03">[6]BS!$R$7:$R$3582</definedName>
    <definedName name="_Oct04">[2]BS!$AA$7:$AA$3582</definedName>
    <definedName name="_Oct05">#REF!</definedName>
    <definedName name="_Oct09" xml:space="preserve"> [4]BS!$AA$7:$AA$1726</definedName>
    <definedName name="_Order1" hidden="1">255</definedName>
    <definedName name="_Order2" hidden="1">255</definedName>
    <definedName name="_P_RD">#REF!</definedName>
    <definedName name="_PC1">[8]CLASSIFIERS!$A$7:$IV$7</definedName>
    <definedName name="_PC2">[8]CLASSIFIERS!$A$10:$IV$10</definedName>
    <definedName name="_PC3">[8]CLASSIFIERS!$A$12:$IV$12</definedName>
    <definedName name="_PC4">[8]CLASSIFIERS!$A$13:$IV$13</definedName>
    <definedName name="_PRINT_23_36">#REF!</definedName>
    <definedName name="_PRINT_85_58">#REF!</definedName>
    <definedName name="_RATE_DESIGN">#REF!</definedName>
    <definedName name="_Regression_Int" hidden="1">1</definedName>
    <definedName name="_RES">#REF!</definedName>
    <definedName name="_RES2005">#REF!</definedName>
    <definedName name="_SEC24">[8]EXTERNAL!$A$112:$IV$114</definedName>
    <definedName name="_Sep03">[13]BS!$AB$7:$AB$3420</definedName>
    <definedName name="_Sep04">[2]BS!$Z$7:$Z$3582</definedName>
    <definedName name="_Sep05">#REF!</definedName>
    <definedName name="_six6" localSheetId="6" hidden="1">{#N/A,#N/A,FALSE,"CRPT";#N/A,#N/A,FALSE,"TREND";#N/A,#N/A,FALSE,"%Curve"}</definedName>
    <definedName name="_six6" hidden="1">{#N/A,#N/A,FALSE,"CRPT";#N/A,#N/A,FALSE,"TREND";#N/A,#N/A,FALSE,"%Curve"}</definedName>
    <definedName name="_Sort" localSheetId="6" hidden="1">#REF!</definedName>
    <definedName name="_Sort" hidden="1">#REF!</definedName>
    <definedName name="_www1" localSheetId="6" hidden="1">{#N/A,#N/A,FALSE,"schA"}</definedName>
    <definedName name="_www1" hidden="1">{#N/A,#N/A,FALSE,"schA"}</definedName>
    <definedName name="a" localSheetId="6" hidden="1">{#N/A,#N/A,FALSE,"Coversheet";#N/A,#N/A,FALSE,"QA"}</definedName>
    <definedName name="a">[14]model!$A$6</definedName>
    <definedName name="AccessDatabase" hidden="1">"I:\COMTREL\FINICLE\TradeSummary.mdb"</definedName>
    <definedName name="accrual">[15]Sheet2!#REF!</definedName>
    <definedName name="accrual2">[15]Sheet2!#REF!</definedName>
    <definedName name="accrual3">[15]Sheet2!#REF!</definedName>
    <definedName name="Acq1Plant">'[16]Acquisition Inputs'!$C$8</definedName>
    <definedName name="Acq2Plant">'[16]Acquisition Inputs'!$C$70</definedName>
    <definedName name="Adj_AC_8">[17]Cover!#REF!</definedName>
    <definedName name="Adj_Amt_8">[17]Cover!#REF!</definedName>
    <definedName name="Adj_Typ_8">[17]Cover!#REF!</definedName>
    <definedName name="ADJPTDCE.T">[8]INTERNAL!$A$31:$IV$33</definedName>
    <definedName name="afudcrate">#REF!</definedName>
    <definedName name="afudctaxbasis">#REF!</definedName>
    <definedName name="all_total">'[1]Sched 46'!#REF!</definedName>
    <definedName name="ANCIL">[8]EXTERNAL!$A$163:$IV$165</definedName>
    <definedName name="apeek">#REF!</definedName>
    <definedName name="Apr03AMA">'[18]BS C&amp;L'!#REF!</definedName>
    <definedName name="Apr04AMA">[2]BS!$AG$7:$AG$3582</definedName>
    <definedName name="Apr05AMA">#REF!</definedName>
    <definedName name="APR09AMA">[4]BS!$AN$7:$AN$1725</definedName>
    <definedName name="Apr10AMA">[4]BS!$AZ$7:$AZ$1726</definedName>
    <definedName name="aquila_lookup">'[19]Cabot Gas Replacement'!$B$8:$F$16</definedName>
    <definedName name="AS2DocOpenMode" hidden="1">"AS2DocumentEdit"</definedName>
    <definedName name="Asset_Class_Switch">[20]Assumptions!$D$5</definedName>
    <definedName name="Assume_Percent_Change">#REF!</definedName>
    <definedName name="Aug03AMA">'[18]BS C&amp;L'!#REF!</definedName>
    <definedName name="Aug04AMA">[2]BS!$AK$7:$AK$3582</definedName>
    <definedName name="Aug05AMA">#REF!</definedName>
    <definedName name="Aug09AMA">[4]BS!$AR$7:$AR$1726</definedName>
    <definedName name="augcf">#REF!</definedName>
    <definedName name="augcost">#REF!</definedName>
    <definedName name="Aurora_Prices">"Monthly Price Summary'!$C$4:$H$63"</definedName>
    <definedName name="b" localSheetId="3" hidden="1">{#N/A,#N/A,FALSE,"Coversheet";#N/A,#N/A,FALSE,"QA"}</definedName>
    <definedName name="b" localSheetId="2" hidden="1">{#N/A,#N/A,FALSE,"Coversheet";#N/A,#N/A,FALSE,"QA"}</definedName>
    <definedName name="b" localSheetId="1" hidden="1">{#N/A,#N/A,FALSE,"Coversheet";#N/A,#N/A,FALSE,"QA"}</definedName>
    <definedName name="b" localSheetId="6" hidden="1">{#N/A,#N/A,FALSE,"Coversheet";#N/A,#N/A,FALSE,"QA"}</definedName>
    <definedName name="b" localSheetId="9" hidden="1">{#N/A,#N/A,FALSE,"Coversheet";#N/A,#N/A,FALSE,"QA"}</definedName>
    <definedName name="b" hidden="1">{#N/A,#N/A,FALSE,"Coversheet";#N/A,#N/A,FALSE,"QA"}</definedName>
    <definedName name="BADDEBT">[12]model!#REF!</definedName>
    <definedName name="bal">[15]Sheet2!#REF!</definedName>
    <definedName name="balance">[15]Sheet2!#REF!</definedName>
    <definedName name="BD">#REF!</definedName>
    <definedName name="Beg_Unb_KWHs">[21]LeadSht!$L$10</definedName>
    <definedName name="BEm" hidden="1">#REF!</definedName>
    <definedName name="BEP">#REF!</definedName>
    <definedName name="BEx0017DGUEDPCFJUPUZOOLJCS2B" localSheetId="6" hidden="1">#REF!</definedName>
    <definedName name="BEx0017DGUEDPCFJUPUZOOLJCS2B" hidden="1">#REF!</definedName>
    <definedName name="BEx001CNWHJ5RULCSFM36ZCGJ1UH" localSheetId="6" hidden="1">#REF!</definedName>
    <definedName name="BEx001CNWHJ5RULCSFM36ZCGJ1UH" hidden="1">#REF!</definedName>
    <definedName name="BEx004791UAJIJSN57OT7YBLNP82" localSheetId="6" hidden="1">#REF!</definedName>
    <definedName name="BEx004791UAJIJSN57OT7YBLNP82" hidden="1">#REF!</definedName>
    <definedName name="BEx008P2NVFDLBHL7IZ5WTMVOQ1F" localSheetId="6" hidden="1">#REF!</definedName>
    <definedName name="BEx008P2NVFDLBHL7IZ5WTMVOQ1F" hidden="1">#REF!</definedName>
    <definedName name="BEx009G00IN0JUIAQ4WE9NHTMQE2" localSheetId="6" hidden="1">#REF!</definedName>
    <definedName name="BEx009G00IN0JUIAQ4WE9NHTMQE2" hidden="1">#REF!</definedName>
    <definedName name="BEx00DXTY2JDVGWQKV8H7FG4SV30" localSheetId="6" hidden="1">#REF!</definedName>
    <definedName name="BEx00DXTY2JDVGWQKV8H7FG4SV30" hidden="1">#REF!</definedName>
    <definedName name="BEx00GHLTYRH5N2S6P78YW1CD30N" localSheetId="6" hidden="1">#REF!</definedName>
    <definedName name="BEx00GHLTYRH5N2S6P78YW1CD30N" hidden="1">#REF!</definedName>
    <definedName name="BEx00JC31DY11L45SEU4B10BIN6W" localSheetId="6" hidden="1">#REF!</definedName>
    <definedName name="BEx00JC31DY11L45SEU4B10BIN6W" hidden="1">#REF!</definedName>
    <definedName name="BEx00KZHZBHP3TDV1YMX4B19B95O" localSheetId="6" hidden="1">#REF!</definedName>
    <definedName name="BEx00KZHZBHP3TDV1YMX4B19B95O" hidden="1">#REF!</definedName>
    <definedName name="BEx00P11V7HA4MS6XYY3P4BPVXML" localSheetId="6" hidden="1">#REF!</definedName>
    <definedName name="BEx00P11V7HA4MS6XYY3P4BPVXML" hidden="1">#REF!</definedName>
    <definedName name="BEx00PBV7V99V7M3LDYUTF31MUFJ" localSheetId="6" hidden="1">#REF!</definedName>
    <definedName name="BEx00PBV7V99V7M3LDYUTF31MUFJ" hidden="1">#REF!</definedName>
    <definedName name="BEx00SMIQJ55EVB7T24CORX0JWQO" localSheetId="6" hidden="1">#REF!</definedName>
    <definedName name="BEx00SMIQJ55EVB7T24CORX0JWQO" hidden="1">#REF!</definedName>
    <definedName name="BEx010V7DB7O7Z9NHSX27HZK4H76" localSheetId="6" hidden="1">#REF!</definedName>
    <definedName name="BEx010V7DB7O7Z9NHSX27HZK4H76" hidden="1">#REF!</definedName>
    <definedName name="BEx012IKS6YVHG9KTG2FAKRSMYLU" localSheetId="6" hidden="1">#REF!</definedName>
    <definedName name="BEx012IKS6YVHG9KTG2FAKRSMYLU" hidden="1">#REF!</definedName>
    <definedName name="BEx01HY6E3GJ66ABU5ABN26V6Q13" localSheetId="6" hidden="1">#REF!</definedName>
    <definedName name="BEx01HY6E3GJ66ABU5ABN26V6Q13" hidden="1">#REF!</definedName>
    <definedName name="BEx01PW5YQKEGAR8JDDI5OARYXDF" localSheetId="6" hidden="1">#REF!</definedName>
    <definedName name="BEx01PW5YQKEGAR8JDDI5OARYXDF" hidden="1">#REF!</definedName>
    <definedName name="BEx01QCB2ERCAYYOFDP3OQRWUU60" localSheetId="6" hidden="1">#REF!</definedName>
    <definedName name="BEx01QCB2ERCAYYOFDP3OQRWUU60" hidden="1">#REF!</definedName>
    <definedName name="BEx01U37NQSMTGJRU8EGTJORBJ6H" localSheetId="6" hidden="1">#REF!</definedName>
    <definedName name="BEx01U37NQSMTGJRU8EGTJORBJ6H" hidden="1">#REF!</definedName>
    <definedName name="BEx01XJ94SHJ1YQ7ORPW0RQGKI2H" localSheetId="6" hidden="1">#REF!</definedName>
    <definedName name="BEx01XJ94SHJ1YQ7ORPW0RQGKI2H" hidden="1">#REF!</definedName>
    <definedName name="BEx028BOZCS2MQO9MODVS6F7NCA3" localSheetId="6" hidden="1">#REF!</definedName>
    <definedName name="BEx028BOZCS2MQO9MODVS6F7NCA3" hidden="1">#REF!</definedName>
    <definedName name="BEx02DPUYNH76938V8GVORY8LRY1" localSheetId="6" hidden="1">#REF!</definedName>
    <definedName name="BEx02DPUYNH76938V8GVORY8LRY1" hidden="1">#REF!</definedName>
    <definedName name="BEx02PEP6DY4K1JGB0HHS3B6QOGZ" localSheetId="6" hidden="1">#REF!</definedName>
    <definedName name="BEx02PEP6DY4K1JGB0HHS3B6QOGZ" hidden="1">#REF!</definedName>
    <definedName name="BEx02Q08R9G839Q4RFGG9026C7PX" localSheetId="6" hidden="1">#REF!</definedName>
    <definedName name="BEx02Q08R9G839Q4RFGG9026C7PX" hidden="1">#REF!</definedName>
    <definedName name="BEx02SEL3Z1QWGAHXDPUA9WLTTPS" localSheetId="6" hidden="1">#REF!</definedName>
    <definedName name="BEx02SEL3Z1QWGAHXDPUA9WLTTPS" hidden="1">#REF!</definedName>
    <definedName name="BEx02Y3KJZH5BGDM9QEZ1PVVI114" localSheetId="6" hidden="1">#REF!</definedName>
    <definedName name="BEx02Y3KJZH5BGDM9QEZ1PVVI114" hidden="1">#REF!</definedName>
    <definedName name="BEx0313GRLLASDTVPW5DHTXHE74M" localSheetId="6" hidden="1">#REF!</definedName>
    <definedName name="BEx0313GRLLASDTVPW5DHTXHE74M" hidden="1">#REF!</definedName>
    <definedName name="BEx1F0SOZ3H5XUHXD7O01TCR8T6J" localSheetId="6" hidden="1">#REF!</definedName>
    <definedName name="BEx1F0SOZ3H5XUHXD7O01TCR8T6J" hidden="1">#REF!</definedName>
    <definedName name="BEx1F9HL824UCNCVZ2U62J4KZCX8" localSheetId="6" hidden="1">#REF!</definedName>
    <definedName name="BEx1F9HL824UCNCVZ2U62J4KZCX8" hidden="1">#REF!</definedName>
    <definedName name="BEx1FEVSJKTI1Q1Z874QZVFSJSVA" localSheetId="6" hidden="1">#REF!</definedName>
    <definedName name="BEx1FEVSJKTI1Q1Z874QZVFSJSVA" hidden="1">#REF!</definedName>
    <definedName name="BEx1FGDRUHHLI1GBHELT4PK0LY4V" localSheetId="6" hidden="1">#REF!</definedName>
    <definedName name="BEx1FGDRUHHLI1GBHELT4PK0LY4V" hidden="1">#REF!</definedName>
    <definedName name="BEx1FJZ7GKO99IYTP6GGGF7EUL3Z" localSheetId="6" hidden="1">#REF!</definedName>
    <definedName name="BEx1FJZ7GKO99IYTP6GGGF7EUL3Z" hidden="1">#REF!</definedName>
    <definedName name="BEx1FPDH0YKYQXDHUTFIQLIF34J8" localSheetId="6" hidden="1">#REF!</definedName>
    <definedName name="BEx1FPDH0YKYQXDHUTFIQLIF34J8" hidden="1">#REF!</definedName>
    <definedName name="BEx1FQ9SZAGL2HEKRB046EOQDWOX" localSheetId="6" hidden="1">#REF!</definedName>
    <definedName name="BEx1FQ9SZAGL2HEKRB046EOQDWOX" hidden="1">#REF!</definedName>
    <definedName name="BEx1FZV2CM77TBH1R6YYV9P06KA2" localSheetId="6" hidden="1">#REF!</definedName>
    <definedName name="BEx1FZV2CM77TBH1R6YYV9P06KA2" hidden="1">#REF!</definedName>
    <definedName name="BEx1G59AY8195JTUM6P18VXUFJ3E" localSheetId="6" hidden="1">#REF!</definedName>
    <definedName name="BEx1G59AY8195JTUM6P18VXUFJ3E" hidden="1">#REF!</definedName>
    <definedName name="BEx1GKUDMCV60BOZT0SENCT0MD8L" localSheetId="6" hidden="1">#REF!</definedName>
    <definedName name="BEx1GKUDMCV60BOZT0SENCT0MD8L" hidden="1">#REF!</definedName>
    <definedName name="BEx1GUVQ5L0JCX3E4SROI4WBYVTO" localSheetId="6" hidden="1">#REF!</definedName>
    <definedName name="BEx1GUVQ5L0JCX3E4SROI4WBYVTO" hidden="1">#REF!</definedName>
    <definedName name="BEx1GVMRHFXUP6XYYY9NR12PV5TF" localSheetId="6" hidden="1">#REF!</definedName>
    <definedName name="BEx1GVMRHFXUP6XYYY9NR12PV5TF" hidden="1">#REF!</definedName>
    <definedName name="BEx1H6KIT7BHUH6MDDWC935V9N47" localSheetId="6" hidden="1">#REF!</definedName>
    <definedName name="BEx1H6KIT7BHUH6MDDWC935V9N47" hidden="1">#REF!</definedName>
    <definedName name="BEx1HA60AI3STEJQZAQ0RA3Q3AZV" localSheetId="6" hidden="1">#REF!</definedName>
    <definedName name="BEx1HA60AI3STEJQZAQ0RA3Q3AZV" hidden="1">#REF!</definedName>
    <definedName name="BEx1HB2DBVO5N6V2WX7BEHUFYTFU" localSheetId="6" hidden="1">#REF!</definedName>
    <definedName name="BEx1HB2DBVO5N6V2WX7BEHUFYTFU" hidden="1">#REF!</definedName>
    <definedName name="BEx1HDGOOJ3SKHYMWUZJ1P0RQZ9N" localSheetId="6" hidden="1">#REF!</definedName>
    <definedName name="BEx1HDGOOJ3SKHYMWUZJ1P0RQZ9N" hidden="1">#REF!</definedName>
    <definedName name="BEx1HDM5ZXSJG6JQEMSFV52PZ10V" localSheetId="6" hidden="1">#REF!</definedName>
    <definedName name="BEx1HDM5ZXSJG6JQEMSFV52PZ10V" hidden="1">#REF!</definedName>
    <definedName name="BEx1HETBBZVN5F43LKOFMC4QB0CR" localSheetId="6" hidden="1">#REF!</definedName>
    <definedName name="BEx1HETBBZVN5F43LKOFMC4QB0CR" hidden="1">#REF!</definedName>
    <definedName name="BEx1HGWNWPLNXICOTP90TKQVVE4E" localSheetId="6" hidden="1">#REF!</definedName>
    <definedName name="BEx1HGWNWPLNXICOTP90TKQVVE4E" hidden="1">#REF!</definedName>
    <definedName name="BEx1HIPLJZABY0EMUOTZN0EQMDPU" localSheetId="6" hidden="1">#REF!</definedName>
    <definedName name="BEx1HIPLJZABY0EMUOTZN0EQMDPU" hidden="1">#REF!</definedName>
    <definedName name="BEx1HO94JIRX219MPWMB5E5XZ04X" localSheetId="6" hidden="1">#REF!</definedName>
    <definedName name="BEx1HO94JIRX219MPWMB5E5XZ04X" hidden="1">#REF!</definedName>
    <definedName name="BEx1HQNF6KHM21E3XLW0NMSSEI9S" localSheetId="6" hidden="1">#REF!</definedName>
    <definedName name="BEx1HQNF6KHM21E3XLW0NMSSEI9S" hidden="1">#REF!</definedName>
    <definedName name="BEx1HSLNWIW4S97ZBYY7I7M5YVH4" localSheetId="6" hidden="1">#REF!</definedName>
    <definedName name="BEx1HSLNWIW4S97ZBYY7I7M5YVH4" hidden="1">#REF!</definedName>
    <definedName name="BEx1HZCBBWLB2BTNOXP319ZDEVOJ" localSheetId="6" hidden="1">#REF!</definedName>
    <definedName name="BEx1HZCBBWLB2BTNOXP319ZDEVOJ" hidden="1">#REF!</definedName>
    <definedName name="BEx1I4QKTILCKZUSOJCVZN7SNHL5" localSheetId="6" hidden="1">#REF!</definedName>
    <definedName name="BEx1I4QKTILCKZUSOJCVZN7SNHL5" hidden="1">#REF!</definedName>
    <definedName name="BEx1IE0ZP7RIFM9FI24S9I6AAJ14" localSheetId="6" hidden="1">#REF!</definedName>
    <definedName name="BEx1IE0ZP7RIFM9FI24S9I6AAJ14" hidden="1">#REF!</definedName>
    <definedName name="BEx1IGQ5B697MNDOE06MVSR0H58E" localSheetId="6" hidden="1">#REF!</definedName>
    <definedName name="BEx1IGQ5B697MNDOE06MVSR0H58E" hidden="1">#REF!</definedName>
    <definedName name="BEx1IKRPW8MLB9Y485M1TL2IT9SH" localSheetId="6" hidden="1">#REF!</definedName>
    <definedName name="BEx1IKRPW8MLB9Y485M1TL2IT9SH" hidden="1">#REF!</definedName>
    <definedName name="BEx1IPKCFCT3TL9MSO1LSYJ2VJ2X" localSheetId="6" hidden="1">#REF!</definedName>
    <definedName name="BEx1IPKCFCT3TL9MSO1LSYJ2VJ2X" hidden="1">#REF!</definedName>
    <definedName name="BEx1IW5PQTTMD62XZ287XF2O3FBQ" localSheetId="6" hidden="1">#REF!</definedName>
    <definedName name="BEx1IW5PQTTMD62XZ287XF2O3FBQ" hidden="1">#REF!</definedName>
    <definedName name="BEx1J0CSSHDJGBJUHVOEMCF2P4DL" localSheetId="6" hidden="1">#REF!</definedName>
    <definedName name="BEx1J0CSSHDJGBJUHVOEMCF2P4DL" hidden="1">#REF!</definedName>
    <definedName name="BEx1J0NL6D3ILC18B48AL0VNEN9A" localSheetId="6" hidden="1">#REF!</definedName>
    <definedName name="BEx1J0NL6D3ILC18B48AL0VNEN9A" hidden="1">#REF!</definedName>
    <definedName name="BEx1J7E8VCGLPYU82QXVUG5N3ZAI" localSheetId="6" hidden="1">#REF!</definedName>
    <definedName name="BEx1J7E8VCGLPYU82QXVUG5N3ZAI" hidden="1">#REF!</definedName>
    <definedName name="BEx1JGE2YQWH8S25USOY08XVGO0D" localSheetId="6" hidden="1">#REF!</definedName>
    <definedName name="BEx1JGE2YQWH8S25USOY08XVGO0D" hidden="1">#REF!</definedName>
    <definedName name="BEx1JJJC9T1W7HY4V7HP1S1W4JO1" localSheetId="6" hidden="1">#REF!</definedName>
    <definedName name="BEx1JJJC9T1W7HY4V7HP1S1W4JO1" hidden="1">#REF!</definedName>
    <definedName name="BEx1JKKZSJ7DI4PTFVI9VVFMB1X2" localSheetId="6" hidden="1">#REF!</definedName>
    <definedName name="BEx1JKKZSJ7DI4PTFVI9VVFMB1X2" hidden="1">#REF!</definedName>
    <definedName name="BEx1JUBQFRVMASSFK4B3V0AD7YP9" localSheetId="6" hidden="1">#REF!</definedName>
    <definedName name="BEx1JUBQFRVMASSFK4B3V0AD7YP9" hidden="1">#REF!</definedName>
    <definedName name="BEx1JVTOATZGRJFXGXPJJLC4DOBE" localSheetId="6" hidden="1">#REF!</definedName>
    <definedName name="BEx1JVTOATZGRJFXGXPJJLC4DOBE" hidden="1">#REF!</definedName>
    <definedName name="BEx1JXBM5W4YRWNQ0P95QQS6JWD6" localSheetId="6" hidden="1">#REF!</definedName>
    <definedName name="BEx1JXBM5W4YRWNQ0P95QQS6JWD6" hidden="1">#REF!</definedName>
    <definedName name="BEx1KGY9QEHZ9QSARMQUTQKRK4UX" localSheetId="6" hidden="1">#REF!</definedName>
    <definedName name="BEx1KGY9QEHZ9QSARMQUTQKRK4UX" hidden="1">#REF!</definedName>
    <definedName name="BEx1KIWH5MOLR00SBECT39NS3AJ1" localSheetId="6" hidden="1">#REF!</definedName>
    <definedName name="BEx1KIWH5MOLR00SBECT39NS3AJ1" hidden="1">#REF!</definedName>
    <definedName name="BEx1KKP1ELIF2UII2FWVGL7M1X7J" localSheetId="6" hidden="1">#REF!</definedName>
    <definedName name="BEx1KKP1ELIF2UII2FWVGL7M1X7J" hidden="1">#REF!</definedName>
    <definedName name="BEx1KQJKIAPZKE9YDYH5HKXX52FM" localSheetId="6" hidden="1">#REF!</definedName>
    <definedName name="BEx1KQJKIAPZKE9YDYH5HKXX52FM" hidden="1">#REF!</definedName>
    <definedName name="BEx1KUVWMB0QCWA3RBE4CADFVRIS" localSheetId="6" hidden="1">#REF!</definedName>
    <definedName name="BEx1KUVWMB0QCWA3RBE4CADFVRIS" hidden="1">#REF!</definedName>
    <definedName name="BEx1L0AAH7PV8PPQQDBP5AI4TLYP" localSheetId="6" hidden="1">#REF!</definedName>
    <definedName name="BEx1L0AAH7PV8PPQQDBP5AI4TLYP" hidden="1">#REF!</definedName>
    <definedName name="BEx1L2OG1SDFK2TPXELJ77YP4NI2" localSheetId="6" hidden="1">#REF!</definedName>
    <definedName name="BEx1L2OG1SDFK2TPXELJ77YP4NI2" hidden="1">#REF!</definedName>
    <definedName name="BEx1L6Q60MWRDJB4L20LK0XPA0Z2" localSheetId="6" hidden="1">#REF!</definedName>
    <definedName name="BEx1L6Q60MWRDJB4L20LK0XPA0Z2" hidden="1">#REF!</definedName>
    <definedName name="BEx1L7BSEFOLQDNZWMLUNBRO08T4" localSheetId="6" hidden="1">#REF!</definedName>
    <definedName name="BEx1L7BSEFOLQDNZWMLUNBRO08T4" hidden="1">#REF!</definedName>
    <definedName name="BEx1LD63FP2Z4BR9TKSHOZW9KKZ5" localSheetId="6" hidden="1">#REF!</definedName>
    <definedName name="BEx1LD63FP2Z4BR9TKSHOZW9KKZ5" hidden="1">#REF!</definedName>
    <definedName name="BEx1LDMB9RW982DUILM2WPT5VWQ3" localSheetId="6" hidden="1">#REF!</definedName>
    <definedName name="BEx1LDMB9RW982DUILM2WPT5VWQ3" hidden="1">#REF!</definedName>
    <definedName name="BEx1LFF2UQ13XL4X1I2WBD73NZ21" localSheetId="6" hidden="1">#REF!</definedName>
    <definedName name="BEx1LFF2UQ13XL4X1I2WBD73NZ21" hidden="1">#REF!</definedName>
    <definedName name="BEx1LKTB33LO23ACTADIVRY7ZNFC" localSheetId="6" hidden="1">#REF!</definedName>
    <definedName name="BEx1LKTB33LO23ACTADIVRY7ZNFC" hidden="1">#REF!</definedName>
    <definedName name="BEx1LQNKVZAXGSEPDAM8AWU2FHHJ" localSheetId="6" hidden="1">#REF!</definedName>
    <definedName name="BEx1LQNKVZAXGSEPDAM8AWU2FHHJ" hidden="1">#REF!</definedName>
    <definedName name="BEx1LRPGDQCOEMW8YT80J1XCDCIV" localSheetId="6" hidden="1">#REF!</definedName>
    <definedName name="BEx1LRPGDQCOEMW8YT80J1XCDCIV" hidden="1">#REF!</definedName>
    <definedName name="BEx1LRUSJW4JG54X07QWD9R27WV9" localSheetId="6" hidden="1">#REF!</definedName>
    <definedName name="BEx1LRUSJW4JG54X07QWD9R27WV9" hidden="1">#REF!</definedName>
    <definedName name="BEx1M1WBK5T0LP1AK2JYV6W87ID6" localSheetId="6" hidden="1">#REF!</definedName>
    <definedName name="BEx1M1WBK5T0LP1AK2JYV6W87ID6" hidden="1">#REF!</definedName>
    <definedName name="BEx1M51HHDYGIT8PON7U8ICL2S95" localSheetId="6" hidden="1">#REF!</definedName>
    <definedName name="BEx1M51HHDYGIT8PON7U8ICL2S95" hidden="1">#REF!</definedName>
    <definedName name="BEx1MP4FWKV0QYXE13PX9JSNA270" localSheetId="6" hidden="1">#REF!</definedName>
    <definedName name="BEx1MP4FWKV0QYXE13PX9JSNA270" hidden="1">#REF!</definedName>
    <definedName name="BEx1MSV791FSS4CZQKG04NHT3F79" localSheetId="6" hidden="1">#REF!</definedName>
    <definedName name="BEx1MSV791FSS4CZQKG04NHT3F79" hidden="1">#REF!</definedName>
    <definedName name="BEx1MTRKKVCHOZ0YGID6HZ49LJTO" localSheetId="6" hidden="1">#REF!</definedName>
    <definedName name="BEx1MTRKKVCHOZ0YGID6HZ49LJTO" hidden="1">#REF!</definedName>
    <definedName name="BEx1N3CUJ3UX61X38ZAJVPEN4KMC" localSheetId="6" hidden="1">#REF!</definedName>
    <definedName name="BEx1N3CUJ3UX61X38ZAJVPEN4KMC" hidden="1">#REF!</definedName>
    <definedName name="BEx1N5R5IJ3CG6CL344F5KWPINEO" localSheetId="6" hidden="1">#REF!</definedName>
    <definedName name="BEx1N5R5IJ3CG6CL344F5KWPINEO" hidden="1">#REF!</definedName>
    <definedName name="BEx1NFCFVPBS7XURQ8Y0BZEGPBVP" localSheetId="6" hidden="1">#REF!</definedName>
    <definedName name="BEx1NFCFVPBS7XURQ8Y0BZEGPBVP" hidden="1">#REF!</definedName>
    <definedName name="BEx1NM34KQTO1LDNSAFD1L82UZFG" localSheetId="6" hidden="1">#REF!</definedName>
    <definedName name="BEx1NM34KQTO1LDNSAFD1L82UZFG" hidden="1">#REF!</definedName>
    <definedName name="BEx1NO6TXZVOGCUWCCRTXRXWW0XL" localSheetId="6" hidden="1">#REF!</definedName>
    <definedName name="BEx1NO6TXZVOGCUWCCRTXRXWW0XL" hidden="1">#REF!</definedName>
    <definedName name="BEx1NS8EU5P9FQV3S0WRTXI5L361" localSheetId="6" hidden="1">#REF!</definedName>
    <definedName name="BEx1NS8EU5P9FQV3S0WRTXI5L361" hidden="1">#REF!</definedName>
    <definedName name="BEx1NUBX5VUYZFKQH69FN6BTLWCR" localSheetId="6" hidden="1">#REF!</definedName>
    <definedName name="BEx1NUBX5VUYZFKQH69FN6BTLWCR" hidden="1">#REF!</definedName>
    <definedName name="BEx1NZ4K1L8UON80Y2A4RASKWGNP" localSheetId="6" hidden="1">#REF!</definedName>
    <definedName name="BEx1NZ4K1L8UON80Y2A4RASKWGNP" hidden="1">#REF!</definedName>
    <definedName name="BEx1O24FB2CPATAGE3T7L1NBQQO1" localSheetId="6" hidden="1">#REF!</definedName>
    <definedName name="BEx1O24FB2CPATAGE3T7L1NBQQO1" hidden="1">#REF!</definedName>
    <definedName name="BEx1OLAZ915OGYWP0QP1QQWDLCRX" localSheetId="6" hidden="1">#REF!</definedName>
    <definedName name="BEx1OLAZ915OGYWP0QP1QQWDLCRX" hidden="1">#REF!</definedName>
    <definedName name="BEx1OO5ER042IS6IC4TLDI75JNVH" localSheetId="6" hidden="1">#REF!</definedName>
    <definedName name="BEx1OO5ER042IS6IC4TLDI75JNVH" hidden="1">#REF!</definedName>
    <definedName name="BEx1OTE54CBSUT8FWKRALEDCUWN4" localSheetId="6" hidden="1">#REF!</definedName>
    <definedName name="BEx1OTE54CBSUT8FWKRALEDCUWN4" hidden="1">#REF!</definedName>
    <definedName name="BEx1OVSMPADTX95QUOX34KZQ8EDY" localSheetId="6" hidden="1">#REF!</definedName>
    <definedName name="BEx1OVSMPADTX95QUOX34KZQ8EDY" hidden="1">#REF!</definedName>
    <definedName name="BEx1OWJJ0DP4628GCVVRQ9X0DRHQ" localSheetId="6" hidden="1">#REF!</definedName>
    <definedName name="BEx1OWJJ0DP4628GCVVRQ9X0DRHQ" hidden="1">#REF!</definedName>
    <definedName name="BEx1OX544IO9FQJI7YYQGZCEHB3O" localSheetId="6" hidden="1">#REF!</definedName>
    <definedName name="BEx1OX544IO9FQJI7YYQGZCEHB3O" hidden="1">#REF!</definedName>
    <definedName name="BEx1OY6SVEUT2EQ26P7EKEND342G" localSheetId="6" hidden="1">#REF!</definedName>
    <definedName name="BEx1OY6SVEUT2EQ26P7EKEND342G" hidden="1">#REF!</definedName>
    <definedName name="BEx1OYN1LPIPI12O9G6F7QAOS9T4" localSheetId="6" hidden="1">#REF!</definedName>
    <definedName name="BEx1OYN1LPIPI12O9G6F7QAOS9T4" hidden="1">#REF!</definedName>
    <definedName name="BEx1P1HHKJA799O3YZXQAX6KFH58" localSheetId="6" hidden="1">#REF!</definedName>
    <definedName name="BEx1P1HHKJA799O3YZXQAX6KFH58" hidden="1">#REF!</definedName>
    <definedName name="BEx1P34W467WGPOXPK292QFJIPHJ" localSheetId="6" hidden="1">#REF!</definedName>
    <definedName name="BEx1P34W467WGPOXPK292QFJIPHJ" hidden="1">#REF!</definedName>
    <definedName name="BEx1P76FRYAB1BWA5RJS4KOB3G9I" localSheetId="6" hidden="1">#REF!</definedName>
    <definedName name="BEx1P76FRYAB1BWA5RJS4KOB3G9I" hidden="1">#REF!</definedName>
    <definedName name="BEx1P7S1J4TKGVJ43C2Q2R3M9WRB" localSheetId="6" hidden="1">#REF!</definedName>
    <definedName name="BEx1P7S1J4TKGVJ43C2Q2R3M9WRB" hidden="1">#REF!</definedName>
    <definedName name="BEx1P8OF6WY3IH8SO71KQOU83V3Y" localSheetId="6" hidden="1">#REF!</definedName>
    <definedName name="BEx1P8OF6WY3IH8SO71KQOU83V3Y" hidden="1">#REF!</definedName>
    <definedName name="BEx1PA11BLPVZM8RC5BL46WX8YB5" localSheetId="6" hidden="1">#REF!</definedName>
    <definedName name="BEx1PA11BLPVZM8RC5BL46WX8YB5" hidden="1">#REF!</definedName>
    <definedName name="BEx1PAMMMZTO2BTR6YLZ9ASMPS4N" localSheetId="6" hidden="1">#REF!</definedName>
    <definedName name="BEx1PAMMMZTO2BTR6YLZ9ASMPS4N" hidden="1">#REF!</definedName>
    <definedName name="BEx1PBZ4BEFIPGMQXT9T8S4PZ2IM" localSheetId="6" hidden="1">#REF!</definedName>
    <definedName name="BEx1PBZ4BEFIPGMQXT9T8S4PZ2IM" hidden="1">#REF!</definedName>
    <definedName name="BEx1PJMAAUI73DAR3XUON2UMXTBS" localSheetId="6" hidden="1">#REF!</definedName>
    <definedName name="BEx1PJMAAUI73DAR3XUON2UMXTBS" hidden="1">#REF!</definedName>
    <definedName name="BEx1PLF2CFSXBZPVI6CJ534EIJDN" localSheetId="6" hidden="1">#REF!</definedName>
    <definedName name="BEx1PLF2CFSXBZPVI6CJ534EIJDN" hidden="1">#REF!</definedName>
    <definedName name="BEx1PMWZB2DO6EM9BKLUICZJ65HD" localSheetId="6" hidden="1">#REF!</definedName>
    <definedName name="BEx1PMWZB2DO6EM9BKLUICZJ65HD" hidden="1">#REF!</definedName>
    <definedName name="BEx1PU3X6U0EVLY9569KVBPAH7XU" localSheetId="6" hidden="1">#REF!</definedName>
    <definedName name="BEx1PU3X6U0EVLY9569KVBPAH7XU" hidden="1">#REF!</definedName>
    <definedName name="BEx1Q9OV5AOW28OUGRFCD3ZFVWC3" localSheetId="6" hidden="1">#REF!</definedName>
    <definedName name="BEx1Q9OV5AOW28OUGRFCD3ZFVWC3" hidden="1">#REF!</definedName>
    <definedName name="BEx1QA54J2A4I7IBQR19BTY28ZMR" localSheetId="6" hidden="1">#REF!</definedName>
    <definedName name="BEx1QA54J2A4I7IBQR19BTY28ZMR" hidden="1">#REF!</definedName>
    <definedName name="BEx1QD50TNYYZ6YO943BWHPB9UD9" localSheetId="6" hidden="1">#REF!</definedName>
    <definedName name="BEx1QD50TNYYZ6YO943BWHPB9UD9" hidden="1">#REF!</definedName>
    <definedName name="BEx1QMQAHG3KQUK59DVM68SWKZIZ" localSheetId="6" hidden="1">#REF!</definedName>
    <definedName name="BEx1QMQAHG3KQUK59DVM68SWKZIZ" hidden="1">#REF!</definedName>
    <definedName name="BEx1R9YFKJCMSEST8OVCAO5E47FO" localSheetId="6" hidden="1">#REF!</definedName>
    <definedName name="BEx1R9YFKJCMSEST8OVCAO5E47FO" hidden="1">#REF!</definedName>
    <definedName name="BEx1RBGC06B3T52OIC0EQ1KGVP1I" localSheetId="6" hidden="1">#REF!</definedName>
    <definedName name="BEx1RBGC06B3T52OIC0EQ1KGVP1I" hidden="1">#REF!</definedName>
    <definedName name="BEx1RRC7X4NI1CU4EO5XYE2GVARJ" localSheetId="6" hidden="1">#REF!</definedName>
    <definedName name="BEx1RRC7X4NI1CU4EO5XYE2GVARJ" hidden="1">#REF!</definedName>
    <definedName name="BEx1RZA1NCGT832L7EMR7GMF588W" localSheetId="6" hidden="1">#REF!</definedName>
    <definedName name="BEx1RZA1NCGT832L7EMR7GMF588W" hidden="1">#REF!</definedName>
    <definedName name="BEx1S0XGIPUSZQUCSGWSK10GKW7Y" localSheetId="6" hidden="1">#REF!</definedName>
    <definedName name="BEx1S0XGIPUSZQUCSGWSK10GKW7Y" hidden="1">#REF!</definedName>
    <definedName name="BEx1S5VFNKIXHTTCWSV60UC50EZ8" localSheetId="6" hidden="1">#REF!</definedName>
    <definedName name="BEx1S5VFNKIXHTTCWSV60UC50EZ8" hidden="1">#REF!</definedName>
    <definedName name="BEx1SK3U02H0RGKEYXW7ZMCEOF3V" localSheetId="6" hidden="1">#REF!</definedName>
    <definedName name="BEx1SK3U02H0RGKEYXW7ZMCEOF3V" hidden="1">#REF!</definedName>
    <definedName name="BEx1SSNEZINBJT29QVS62VS1THT4" localSheetId="6" hidden="1">#REF!</definedName>
    <definedName name="BEx1SSNEZINBJT29QVS62VS1THT4" hidden="1">#REF!</definedName>
    <definedName name="BEx1SVNCHNANBJIDIQVB8AFK4HAN" localSheetId="6" hidden="1">#REF!</definedName>
    <definedName name="BEx1SVNCHNANBJIDIQVB8AFK4HAN" hidden="1">#REF!</definedName>
    <definedName name="BEx1SY74DYVEPAQ9TGGGXKJA025O" localSheetId="6" hidden="1">#REF!</definedName>
    <definedName name="BEx1SY74DYVEPAQ9TGGGXKJA025O" hidden="1">#REF!</definedName>
    <definedName name="BEx1TJ0WLS9O7KNSGIPWTYHDYI1D" localSheetId="6" hidden="1">#REF!</definedName>
    <definedName name="BEx1TJ0WLS9O7KNSGIPWTYHDYI1D" hidden="1">#REF!</definedName>
    <definedName name="BEx1TUPQAYGAI13ZC7FU1FJXFAPM" localSheetId="6" hidden="1">#REF!</definedName>
    <definedName name="BEx1TUPQAYGAI13ZC7FU1FJXFAPM" hidden="1">#REF!</definedName>
    <definedName name="BEx1TY0F9W7EOF31FZXITWEYBSRT" localSheetId="6" hidden="1">#REF!</definedName>
    <definedName name="BEx1TY0F9W7EOF31FZXITWEYBSRT" hidden="1">#REF!</definedName>
    <definedName name="BEx1U7WFO8OZKB1EBF4H386JW91L" localSheetId="6" hidden="1">#REF!</definedName>
    <definedName name="BEx1U7WFO8OZKB1EBF4H386JW91L" hidden="1">#REF!</definedName>
    <definedName name="BEx1U87938YR9N6HYI24KVBKLOS3" localSheetId="6" hidden="1">#REF!</definedName>
    <definedName name="BEx1U87938YR9N6HYI24KVBKLOS3" hidden="1">#REF!</definedName>
    <definedName name="BEx1U9P6VQWSVRICLZR9DYRMN61U" localSheetId="6" hidden="1">#REF!</definedName>
    <definedName name="BEx1U9P6VQWSVRICLZR9DYRMN61U" hidden="1">#REF!</definedName>
    <definedName name="BEx1UESH4KDWHYESQU2IE55RS3LI" localSheetId="6" hidden="1">#REF!</definedName>
    <definedName name="BEx1UESH4KDWHYESQU2IE55RS3LI" hidden="1">#REF!</definedName>
    <definedName name="BEx1UI8N9KTCPSOJ7RDW0T8UEBNP" localSheetId="6" hidden="1">#REF!</definedName>
    <definedName name="BEx1UI8N9KTCPSOJ7RDW0T8UEBNP" hidden="1">#REF!</definedName>
    <definedName name="BEx1UML0HHJFHA5TBOYQ24I3RV1W" localSheetId="6" hidden="1">#REF!</definedName>
    <definedName name="BEx1UML0HHJFHA5TBOYQ24I3RV1W" hidden="1">#REF!</definedName>
    <definedName name="BEx1UO8ENOJNYCNX5Z95TBIJ3MKP" localSheetId="6" hidden="1">#REF!</definedName>
    <definedName name="BEx1UO8ENOJNYCNX5Z95TBIJ3MKP" hidden="1">#REF!</definedName>
    <definedName name="BEx1UUDIQPZ23XQ79GUL0RAWRSCK" localSheetId="6" hidden="1">#REF!</definedName>
    <definedName name="BEx1UUDIQPZ23XQ79GUL0RAWRSCK" hidden="1">#REF!</definedName>
    <definedName name="BEx1V67SEV778NVW68J8W5SND1J7" localSheetId="6" hidden="1">#REF!</definedName>
    <definedName name="BEx1V67SEV778NVW68J8W5SND1J7" hidden="1">#REF!</definedName>
    <definedName name="BEx1VIY9SQLRESD11CC4PHYT0XSG" localSheetId="6" hidden="1">#REF!</definedName>
    <definedName name="BEx1VIY9SQLRESD11CC4PHYT0XSG" hidden="1">#REF!</definedName>
    <definedName name="BEx1W3170EJU6QEJR4F8E2ULUU2U" localSheetId="6" hidden="1">#REF!</definedName>
    <definedName name="BEx1W3170EJU6QEJR4F8E2ULUU2U" hidden="1">#REF!</definedName>
    <definedName name="BEx1WC67EH10SC38QWX3WEA5KH3A" localSheetId="6" hidden="1">#REF!</definedName>
    <definedName name="BEx1WC67EH10SC38QWX3WEA5KH3A" hidden="1">#REF!</definedName>
    <definedName name="BEx1WDTMC6W73PJPTY0JYLKOA883" localSheetId="6" hidden="1">#REF!</definedName>
    <definedName name="BEx1WDTMC6W73PJPTY0JYLKOA883" hidden="1">#REF!</definedName>
    <definedName name="BEx1WGYTKZZIPM1577W5FEYKFH3V" localSheetId="6" hidden="1">#REF!</definedName>
    <definedName name="BEx1WGYTKZZIPM1577W5FEYKFH3V" hidden="1">#REF!</definedName>
    <definedName name="BEx1WHPURIV3D3PTJJ359H1OP7ZV" localSheetId="6" hidden="1">#REF!</definedName>
    <definedName name="BEx1WHPURIV3D3PTJJ359H1OP7ZV" hidden="1">#REF!</definedName>
    <definedName name="BEx1WLBBR45RLDQX9FCLJWUUQX5R" localSheetId="6" hidden="1">#REF!</definedName>
    <definedName name="BEx1WLBBR45RLDQX9FCLJWUUQX5R" hidden="1">#REF!</definedName>
    <definedName name="BEx1WLWY2CR1WRD694JJSWSDFAIR" localSheetId="6" hidden="1">#REF!</definedName>
    <definedName name="BEx1WLWY2CR1WRD694JJSWSDFAIR" hidden="1">#REF!</definedName>
    <definedName name="BEx1WMD1LWPWRIK6GGAJRJAHJM8I" localSheetId="6" hidden="1">#REF!</definedName>
    <definedName name="BEx1WMD1LWPWRIK6GGAJRJAHJM8I" hidden="1">#REF!</definedName>
    <definedName name="BEx1WR0D41MR174LBF3P9E3K0J51" localSheetId="6" hidden="1">#REF!</definedName>
    <definedName name="BEx1WR0D41MR174LBF3P9E3K0J51" hidden="1">#REF!</definedName>
    <definedName name="BEx1WT3VU2F7OSUQZHBIV4KTTFJ4" localSheetId="6" hidden="1">#REF!</definedName>
    <definedName name="BEx1WT3VU2F7OSUQZHBIV4KTTFJ4" hidden="1">#REF!</definedName>
    <definedName name="BEx1WUB1FAS5PHU33TJ60SUHR618" localSheetId="6" hidden="1">#REF!</definedName>
    <definedName name="BEx1WUB1FAS5PHU33TJ60SUHR618" hidden="1">#REF!</definedName>
    <definedName name="BEx1WX04G0INSPPG9NTNR3DYR6PZ" localSheetId="6" hidden="1">#REF!</definedName>
    <definedName name="BEx1WX04G0INSPPG9NTNR3DYR6PZ" hidden="1">#REF!</definedName>
    <definedName name="BEx1X3LHU9DPG01VWX2IF65TRATF" localSheetId="6" hidden="1">#REF!</definedName>
    <definedName name="BEx1X3LHU9DPG01VWX2IF65TRATF" hidden="1">#REF!</definedName>
    <definedName name="BEx1XFL3ISYW3FU1DQ3US0DYA8NQ" localSheetId="6" hidden="1">#REF!</definedName>
    <definedName name="BEx1XFL3ISYW3FU1DQ3US0DYA8NQ" hidden="1">#REF!</definedName>
    <definedName name="BEx1XK8AAMO0AH0Z1OUKW30CA7EQ" localSheetId="6" hidden="1">#REF!</definedName>
    <definedName name="BEx1XK8AAMO0AH0Z1OUKW30CA7EQ" hidden="1">#REF!</definedName>
    <definedName name="BEx1XL4MZ7C80495GHQRWOBS16PQ" localSheetId="6" hidden="1">#REF!</definedName>
    <definedName name="BEx1XL4MZ7C80495GHQRWOBS16PQ" hidden="1">#REF!</definedName>
    <definedName name="BEx1Y2IGS2K95E1M51PEF9KJZ0KB" localSheetId="6" hidden="1">#REF!</definedName>
    <definedName name="BEx1Y2IGS2K95E1M51PEF9KJZ0KB" hidden="1">#REF!</definedName>
    <definedName name="BEx1Y3PKK83X2FN9SAALFHOWKMRQ" localSheetId="6" hidden="1">#REF!</definedName>
    <definedName name="BEx1Y3PKK83X2FN9SAALFHOWKMRQ" hidden="1">#REF!</definedName>
    <definedName name="BEx1YL3DJ7Y4AZ01ERCOGW0FJ26T" localSheetId="6" hidden="1">#REF!</definedName>
    <definedName name="BEx1YL3DJ7Y4AZ01ERCOGW0FJ26T" hidden="1">#REF!</definedName>
    <definedName name="BEx1Z2RYHSVD1H37817SN93VMURZ" localSheetId="6" hidden="1">#REF!</definedName>
    <definedName name="BEx1Z2RYHSVD1H37817SN93VMURZ" hidden="1">#REF!</definedName>
    <definedName name="BEx3AMAKWI6458B67VKZO56MCNJW" localSheetId="6" hidden="1">#REF!</definedName>
    <definedName name="BEx3AMAKWI6458B67VKZO56MCNJW" hidden="1">#REF!</definedName>
    <definedName name="BEx3AOOVM42G82TNF53W0EKXLUSI" localSheetId="6" hidden="1">#REF!</definedName>
    <definedName name="BEx3AOOVM42G82TNF53W0EKXLUSI" hidden="1">#REF!</definedName>
    <definedName name="BEx3AZH9W4SUFCAHNDOQ728R9V4L" localSheetId="6" hidden="1">#REF!</definedName>
    <definedName name="BEx3AZH9W4SUFCAHNDOQ728R9V4L" hidden="1">#REF!</definedName>
    <definedName name="BEx3BNR9ES4KY7Q1DK83KC5NDGL8" localSheetId="6" hidden="1">#REF!</definedName>
    <definedName name="BEx3BNR9ES4KY7Q1DK83KC5NDGL8" hidden="1">#REF!</definedName>
    <definedName name="BEx3BQR5VZXNQ4H949ORM8ESU3B3" localSheetId="6" hidden="1">#REF!</definedName>
    <definedName name="BEx3BQR5VZXNQ4H949ORM8ESU3B3" hidden="1">#REF!</definedName>
    <definedName name="BEx3BTLL3ASJN134DLEQTQM70VZM" localSheetId="6" hidden="1">#REF!</definedName>
    <definedName name="BEx3BTLL3ASJN134DLEQTQM70VZM" hidden="1">#REF!</definedName>
    <definedName name="BEx3BW5CTV0DJU5AQS3ZQFK2VLF3" localSheetId="6" hidden="1">#REF!</definedName>
    <definedName name="BEx3BW5CTV0DJU5AQS3ZQFK2VLF3" hidden="1">#REF!</definedName>
    <definedName name="BEx3BYP0FG369M7G3JEFLMMXAKTS" localSheetId="6" hidden="1">#REF!</definedName>
    <definedName name="BEx3BYP0FG369M7G3JEFLMMXAKTS" hidden="1">#REF!</definedName>
    <definedName name="BEx3C2QR0WUD19QSVO8EMIPNQJKH" localSheetId="6" hidden="1">#REF!</definedName>
    <definedName name="BEx3C2QR0WUD19QSVO8EMIPNQJKH" hidden="1">#REF!</definedName>
    <definedName name="BEx3CKFCCPZZ6ROLAT5C1DZNIC1U" localSheetId="6" hidden="1">#REF!</definedName>
    <definedName name="BEx3CKFCCPZZ6ROLAT5C1DZNIC1U" hidden="1">#REF!</definedName>
    <definedName name="BEx3CO0SVO4WLH0DO43DCHYDTH1P" localSheetId="6" hidden="1">#REF!</definedName>
    <definedName name="BEx3CO0SVO4WLH0DO43DCHYDTH1P" hidden="1">#REF!</definedName>
    <definedName name="BEx3CPDAEBC12450MVHX6S78ILBS" localSheetId="6" hidden="1">#REF!</definedName>
    <definedName name="BEx3CPDAEBC12450MVHX6S78ILBS" hidden="1">#REF!</definedName>
    <definedName name="BEx3CQ9OQ7E1YH93NADGWWEH0HD5" localSheetId="6" hidden="1">#REF!</definedName>
    <definedName name="BEx3CQ9OQ7E1YH93NADGWWEH0HD5" hidden="1">#REF!</definedName>
    <definedName name="BEx3D9G6QTSPF9UYI4X0XY0VE896" localSheetId="6" hidden="1">#REF!</definedName>
    <definedName name="BEx3D9G6QTSPF9UYI4X0XY0VE896" hidden="1">#REF!</definedName>
    <definedName name="BEx3DCQU9PBRXIMLO62KS5RLH447" localSheetId="6" hidden="1">#REF!</definedName>
    <definedName name="BEx3DCQU9PBRXIMLO62KS5RLH447" hidden="1">#REF!</definedName>
    <definedName name="BEx3DQ8EH7C7L4XQAOL3NRRVRRT3" localSheetId="6" hidden="1">#REF!</definedName>
    <definedName name="BEx3DQ8EH7C7L4XQAOL3NRRVRRT3" hidden="1">#REF!</definedName>
    <definedName name="BEx3EF99FD6QNNCNOKDEE67JHTUJ" localSheetId="6" hidden="1">#REF!</definedName>
    <definedName name="BEx3EF99FD6QNNCNOKDEE67JHTUJ" hidden="1">#REF!</definedName>
    <definedName name="BEx3EGLXG4AU8GXIFP26DZ61E6EP" localSheetId="6" hidden="1">#REF!</definedName>
    <definedName name="BEx3EGLXG4AU8GXIFP26DZ61E6EP" hidden="1">#REF!</definedName>
    <definedName name="BEx3EHCSERZ2O2OAG8Y95UPG2IY9" localSheetId="6" hidden="1">#REF!</definedName>
    <definedName name="BEx3EHCSERZ2O2OAG8Y95UPG2IY9" hidden="1">#REF!</definedName>
    <definedName name="BEx3EJR3TCJDYS7ZXNDS5N9KTGIK" localSheetId="6" hidden="1">#REF!</definedName>
    <definedName name="BEx3EJR3TCJDYS7ZXNDS5N9KTGIK" hidden="1">#REF!</definedName>
    <definedName name="BEx3ELJTTBS6P05CNISMGOJOA60V" localSheetId="6" hidden="1">#REF!</definedName>
    <definedName name="BEx3ELJTTBS6P05CNISMGOJOA60V" hidden="1">#REF!</definedName>
    <definedName name="BEx3EQSLJBDDJRHNX19PBFCKNY2I" localSheetId="6" hidden="1">#REF!</definedName>
    <definedName name="BEx3EQSLJBDDJRHNX19PBFCKNY2I" hidden="1">#REF!</definedName>
    <definedName name="BEx3EUUAX947Q5N6MY6W0KSNY78Y" localSheetId="6" hidden="1">#REF!</definedName>
    <definedName name="BEx3EUUAX947Q5N6MY6W0KSNY78Y" hidden="1">#REF!</definedName>
    <definedName name="BEx3F3OJYKFH63TY4TBS69H5CI8M" localSheetId="6" hidden="1">#REF!</definedName>
    <definedName name="BEx3F3OJYKFH63TY4TBS69H5CI8M" hidden="1">#REF!</definedName>
    <definedName name="BEx3FHMD1P5XBCH23ZKIFO6ZTCNB" localSheetId="6" hidden="1">#REF!</definedName>
    <definedName name="BEx3FHMD1P5XBCH23ZKIFO6ZTCNB" hidden="1">#REF!</definedName>
    <definedName name="BEx3FI2G3YYIACQHXNXEA15M8ZK5" localSheetId="6" hidden="1">#REF!</definedName>
    <definedName name="BEx3FI2G3YYIACQHXNXEA15M8ZK5" hidden="1">#REF!</definedName>
    <definedName name="BEx3FJ9MHSLDK8W91GO85FX1GX57" localSheetId="6" hidden="1">#REF!</definedName>
    <definedName name="BEx3FJ9MHSLDK8W91GO85FX1GX57" hidden="1">#REF!</definedName>
    <definedName name="BEx3FR251HFU7A33PU01SJUENL2B" localSheetId="6" hidden="1">#REF!</definedName>
    <definedName name="BEx3FR251HFU7A33PU01SJUENL2B" hidden="1">#REF!</definedName>
    <definedName name="BEx3FX7EJL47JSLSWP3EOC265WAE" localSheetId="6" hidden="1">#REF!</definedName>
    <definedName name="BEx3FX7EJL47JSLSWP3EOC265WAE" hidden="1">#REF!</definedName>
    <definedName name="BEx3G201R8NLJ6FIHO2QS0SW9QVV" localSheetId="6" hidden="1">#REF!</definedName>
    <definedName name="BEx3G201R8NLJ6FIHO2QS0SW9QVV" hidden="1">#REF!</definedName>
    <definedName name="BEx3G2LL2II66XY5YCDPG4JE13A3" localSheetId="6" hidden="1">#REF!</definedName>
    <definedName name="BEx3G2LL2II66XY5YCDPG4JE13A3" hidden="1">#REF!</definedName>
    <definedName name="BEx3G2WA0DTYY9D8AGHHOBTPE2B2" localSheetId="6" hidden="1">#REF!</definedName>
    <definedName name="BEx3G2WA0DTYY9D8AGHHOBTPE2B2" hidden="1">#REF!</definedName>
    <definedName name="BEx3GCXR6IAS0B6WJ03GJVH7CO52" localSheetId="6" hidden="1">#REF!</definedName>
    <definedName name="BEx3GCXR6IAS0B6WJ03GJVH7CO52" hidden="1">#REF!</definedName>
    <definedName name="BEx3GEVV18SEQDI1JGY7EN6D1GT1" localSheetId="6" hidden="1">#REF!</definedName>
    <definedName name="BEx3GEVV18SEQDI1JGY7EN6D1GT1" hidden="1">#REF!</definedName>
    <definedName name="BEx3GKFH64MKQX61S7DYTZ15JCPY" localSheetId="6" hidden="1">#REF!</definedName>
    <definedName name="BEx3GKFH64MKQX61S7DYTZ15JCPY" hidden="1">#REF!</definedName>
    <definedName name="BEx3GMJ1Y6UU02DLRL0QXCEKDA6C" localSheetId="6" hidden="1">#REF!</definedName>
    <definedName name="BEx3GMJ1Y6UU02DLRL0QXCEKDA6C" hidden="1">#REF!</definedName>
    <definedName name="BEx3GN4LY0135CBDIN1TU2UEODGF" localSheetId="6" hidden="1">#REF!</definedName>
    <definedName name="BEx3GN4LY0135CBDIN1TU2UEODGF" hidden="1">#REF!</definedName>
    <definedName name="BEx3GPDH2AH4QKT4OOSN563XUHBD" localSheetId="6" hidden="1">#REF!</definedName>
    <definedName name="BEx3GPDH2AH4QKT4OOSN563XUHBD" hidden="1">#REF!</definedName>
    <definedName name="BEx3GRGZOH1A62SHC133FKNN9K23" localSheetId="6" hidden="1">#REF!</definedName>
    <definedName name="BEx3GRGZOH1A62SHC133FKNN9K23" hidden="1">#REF!</definedName>
    <definedName name="BEx3GS2LABKJSRV8GPZLJZVX7NMJ" localSheetId="6" hidden="1">#REF!</definedName>
    <definedName name="BEx3GS2LABKJSRV8GPZLJZVX7NMJ" hidden="1">#REF!</definedName>
    <definedName name="BEx3H05W7OEBR6W6YJKGD6W5M3I1" localSheetId="6" hidden="1">#REF!</definedName>
    <definedName name="BEx3H05W7OEBR6W6YJKGD6W5M3I1" hidden="1">#REF!</definedName>
    <definedName name="BEx3H244GCME7ZDNAXG6ZSJ64ZRE" localSheetId="6" hidden="1">#REF!</definedName>
    <definedName name="BEx3H244GCME7ZDNAXG6ZSJ64ZRE" hidden="1">#REF!</definedName>
    <definedName name="BEx3H5UX2GZFZZT657YR76RHW5I6" localSheetId="6" hidden="1">#REF!</definedName>
    <definedName name="BEx3H5UX2GZFZZT657YR76RHW5I6" hidden="1">#REF!</definedName>
    <definedName name="BEx3HACPKDZVUOS9WBDCCFJB46DK" localSheetId="6" hidden="1">#REF!</definedName>
    <definedName name="BEx3HACPKDZVUOS9WBDCCFJB46DK" hidden="1">#REF!</definedName>
    <definedName name="BEx3HMSEFOP6DBM4R97XA6B7NFG6" localSheetId="6" hidden="1">#REF!</definedName>
    <definedName name="BEx3HMSEFOP6DBM4R97XA6B7NFG6" hidden="1">#REF!</definedName>
    <definedName name="BEx3HWJ5SQSD2CVCQNR183X44FR8" localSheetId="6" hidden="1">#REF!</definedName>
    <definedName name="BEx3HWJ5SQSD2CVCQNR183X44FR8" hidden="1">#REF!</definedName>
    <definedName name="BEx3I09YVXO0G4X7KGSA4WGORM35" localSheetId="6" hidden="1">#REF!</definedName>
    <definedName name="BEx3I09YVXO0G4X7KGSA4WGORM35" hidden="1">#REF!</definedName>
    <definedName name="BEx3I3KN8WAL54AYYACGCUM43J9W" localSheetId="6" hidden="1">#REF!</definedName>
    <definedName name="BEx3I3KN8WAL54AYYACGCUM43J9W" hidden="1">#REF!</definedName>
    <definedName name="BEx3ICF1GY8HQEBIU9S43PDJ90BX" localSheetId="6" hidden="1">#REF!</definedName>
    <definedName name="BEx3ICF1GY8HQEBIU9S43PDJ90BX" hidden="1">#REF!</definedName>
    <definedName name="BEx3IYAH2DEBFWO8F94H4MXE3RLY" localSheetId="6" hidden="1">#REF!</definedName>
    <definedName name="BEx3IYAH2DEBFWO8F94H4MXE3RLY" hidden="1">#REF!</definedName>
    <definedName name="BEx3IZSG3932LSWHR5YV78IVRPCK" localSheetId="6" hidden="1">#REF!</definedName>
    <definedName name="BEx3IZSG3932LSWHR5YV78IVRPCK" hidden="1">#REF!</definedName>
    <definedName name="BEx3IZXXSYEW50379N2EAFWO8DZV" localSheetId="6" hidden="1">#REF!</definedName>
    <definedName name="BEx3IZXXSYEW50379N2EAFWO8DZV" hidden="1">#REF!</definedName>
    <definedName name="BEx3J1VZVGTKT4ATPO9O5JCSFTTR" localSheetId="6" hidden="1">#REF!</definedName>
    <definedName name="BEx3J1VZVGTKT4ATPO9O5JCSFTTR" hidden="1">#REF!</definedName>
    <definedName name="BEx3JC2TY7JNAAC3L7QHVPQXLGQ8" localSheetId="6" hidden="1">#REF!</definedName>
    <definedName name="BEx3JC2TY7JNAAC3L7QHVPQXLGQ8" hidden="1">#REF!</definedName>
    <definedName name="BEx3JMF5D7ODCJ7THAJTC1GFSG95" localSheetId="6" hidden="1">#REF!</definedName>
    <definedName name="BEx3JMF5D7ODCJ7THAJTC1GFSG95" hidden="1">#REF!</definedName>
    <definedName name="BEx3JX23SYDIGOGM4Y0CQFBW8ZBV" localSheetId="6" hidden="1">#REF!</definedName>
    <definedName name="BEx3JX23SYDIGOGM4Y0CQFBW8ZBV" hidden="1">#REF!</definedName>
    <definedName name="BEx3JXCXCVBZJGV5VEG9MJEI01AL" localSheetId="6" hidden="1">#REF!</definedName>
    <definedName name="BEx3JXCXCVBZJGV5VEG9MJEI01AL" hidden="1">#REF!</definedName>
    <definedName name="BEx3JYK2N7X59TPJSKYZ77ENY8SS" localSheetId="6" hidden="1">#REF!</definedName>
    <definedName name="BEx3JYK2N7X59TPJSKYZ77ENY8SS" hidden="1">#REF!</definedName>
    <definedName name="BEx3K13PSDK50JLCLD0GX8L4TWAH" localSheetId="6" hidden="1">#REF!</definedName>
    <definedName name="BEx3K13PSDK50JLCLD0GX8L4TWAH" hidden="1">#REF!</definedName>
    <definedName name="BEx3K4EII7GU1CG0BN7UL15M6J8Z" localSheetId="6" hidden="1">#REF!</definedName>
    <definedName name="BEx3K4EII7GU1CG0BN7UL15M6J8Z" hidden="1">#REF!</definedName>
    <definedName name="BEx3K4ZXQUQ2KYZF74B84SO48XMW" localSheetId="6" hidden="1">#REF!</definedName>
    <definedName name="BEx3K4ZXQUQ2KYZF74B84SO48XMW" hidden="1">#REF!</definedName>
    <definedName name="BEx3KEFXUCVNVPH7KSEGAZYX13B5" localSheetId="6" hidden="1">#REF!</definedName>
    <definedName name="BEx3KEFXUCVNVPH7KSEGAZYX13B5" hidden="1">#REF!</definedName>
    <definedName name="BEx3KFXUAF6YXAA47B7Q6X9B3VGB" localSheetId="6" hidden="1">#REF!</definedName>
    <definedName name="BEx3KFXUAF6YXAA47B7Q6X9B3VGB" hidden="1">#REF!</definedName>
    <definedName name="BEx3KIXQYOGMPK4WJJAVBRX4NR28" localSheetId="6" hidden="1">#REF!</definedName>
    <definedName name="BEx3KIXQYOGMPK4WJJAVBRX4NR28" hidden="1">#REF!</definedName>
    <definedName name="BEx3KJOMVOSFZVJUL3GKCNP6DQDS" localSheetId="6" hidden="1">#REF!</definedName>
    <definedName name="BEx3KJOMVOSFZVJUL3GKCNP6DQDS" hidden="1">#REF!</definedName>
    <definedName name="BEx3KP2VRBMORK0QEAZUYCXL3DHJ" localSheetId="6" hidden="1">#REF!</definedName>
    <definedName name="BEx3KP2VRBMORK0QEAZUYCXL3DHJ" hidden="1">#REF!</definedName>
    <definedName name="BEx3L4IN3LI4C26SITKTGAH27CDU" localSheetId="6" hidden="1">#REF!</definedName>
    <definedName name="BEx3L4IN3LI4C26SITKTGAH27CDU" hidden="1">#REF!</definedName>
    <definedName name="BEx3L4YQ0J7ZU0M5QM6YIPCEYC9K" localSheetId="6" hidden="1">#REF!</definedName>
    <definedName name="BEx3L4YQ0J7ZU0M5QM6YIPCEYC9K" hidden="1">#REF!</definedName>
    <definedName name="BEx3L60DJOR7NQN42G7YSAODP1EX" localSheetId="6" hidden="1">#REF!</definedName>
    <definedName name="BEx3L60DJOR7NQN42G7YSAODP1EX" hidden="1">#REF!</definedName>
    <definedName name="BEx3L7D0PI38HWZ7VADU16C9E33D" localSheetId="6" hidden="1">#REF!</definedName>
    <definedName name="BEx3L7D0PI38HWZ7VADU16C9E33D" hidden="1">#REF!</definedName>
    <definedName name="BEx3LANPY1HT49TAH98H4B9RC1D4" localSheetId="6" hidden="1">#REF!</definedName>
    <definedName name="BEx3LANPY1HT49TAH98H4B9RC1D4" hidden="1">#REF!</definedName>
    <definedName name="BEx3LM1PR4Y7KINKMTMKR984GX8Q" localSheetId="6" hidden="1">#REF!</definedName>
    <definedName name="BEx3LM1PR4Y7KINKMTMKR984GX8Q" hidden="1">#REF!</definedName>
    <definedName name="BEx3LM1PWWC9WH0R5TX5K06V559U" localSheetId="6" hidden="1">#REF!</definedName>
    <definedName name="BEx3LM1PWWC9WH0R5TX5K06V559U" hidden="1">#REF!</definedName>
    <definedName name="BEx3LPCEZ1C0XEKNCM3YT09JWCUO" localSheetId="6" hidden="1">#REF!</definedName>
    <definedName name="BEx3LPCEZ1C0XEKNCM3YT09JWCUO" hidden="1">#REF!</definedName>
    <definedName name="BEx3LSXW33WR1ECIMRYUPFBJXGGH" localSheetId="6" hidden="1">#REF!</definedName>
    <definedName name="BEx3LSXW33WR1ECIMRYUPFBJXGGH" hidden="1">#REF!</definedName>
    <definedName name="BEx3M1MR1K1NQD03H74BFWOK4MWQ" localSheetId="6" hidden="1">#REF!</definedName>
    <definedName name="BEx3M1MR1K1NQD03H74BFWOK4MWQ" hidden="1">#REF!</definedName>
    <definedName name="BEx3M4H77MYUKOOD31H9F80NMVK8" localSheetId="6" hidden="1">#REF!</definedName>
    <definedName name="BEx3M4H77MYUKOOD31H9F80NMVK8" hidden="1">#REF!</definedName>
    <definedName name="BEx3M9VFX329PZWYC4DMZ6P3W9R2" localSheetId="6" hidden="1">#REF!</definedName>
    <definedName name="BEx3M9VFX329PZWYC4DMZ6P3W9R2" hidden="1">#REF!</definedName>
    <definedName name="BEx3MCQ0VEBV0CZXDS505L38EQ8N" localSheetId="6" hidden="1">#REF!</definedName>
    <definedName name="BEx3MCQ0VEBV0CZXDS505L38EQ8N" hidden="1">#REF!</definedName>
    <definedName name="BEx3MEYV5LQY0BAL7V3CFAFVOM3T" localSheetId="6" hidden="1">#REF!</definedName>
    <definedName name="BEx3MEYV5LQY0BAL7V3CFAFVOM3T" hidden="1">#REF!</definedName>
    <definedName name="BEx3MF9LX8G8DXGARRYNTDH542WG" localSheetId="6" hidden="1">#REF!</definedName>
    <definedName name="BEx3MF9LX8G8DXGARRYNTDH542WG" hidden="1">#REF!</definedName>
    <definedName name="BEx3MREOFWJQEYMCMBL7ZE06NBN6" localSheetId="6" hidden="1">#REF!</definedName>
    <definedName name="BEx3MREOFWJQEYMCMBL7ZE06NBN6" hidden="1">#REF!</definedName>
    <definedName name="BEx3MSGD8I6KBFD4XFWYGH3DKUK3" localSheetId="6" hidden="1">#REF!</definedName>
    <definedName name="BEx3MSGD8I6KBFD4XFWYGH3DKUK3" hidden="1">#REF!</definedName>
    <definedName name="BEx3NDQFYEWZAUGWFMGT2R7E7RBT" localSheetId="6" hidden="1">#REF!</definedName>
    <definedName name="BEx3NDQFYEWZAUGWFMGT2R7E7RBT" hidden="1">#REF!</definedName>
    <definedName name="BEx3NGQBX2HEDKOCDX0TX1TGBB3P" localSheetId="6" hidden="1">#REF!</definedName>
    <definedName name="BEx3NGQBX2HEDKOCDX0TX1TGBB3P" hidden="1">#REF!</definedName>
    <definedName name="BEx3NLIZ7PHF2XE59ECZ3MD04ZG1" localSheetId="6" hidden="1">#REF!</definedName>
    <definedName name="BEx3NLIZ7PHF2XE59ECZ3MD04ZG1" hidden="1">#REF!</definedName>
    <definedName name="BEx3NMQ4BVC94728AUM7CCX7UHTU" localSheetId="6" hidden="1">#REF!</definedName>
    <definedName name="BEx3NMQ4BVC94728AUM7CCX7UHTU" hidden="1">#REF!</definedName>
    <definedName name="BEx3NR2I4OUFP3Z2QZEDU2PIFIDI" localSheetId="6" hidden="1">#REF!</definedName>
    <definedName name="BEx3NR2I4OUFP3Z2QZEDU2PIFIDI" hidden="1">#REF!</definedName>
    <definedName name="BEx3O19B8FTTAPVT5DZXQGQXWFR8" localSheetId="6" hidden="1">#REF!</definedName>
    <definedName name="BEx3O19B8FTTAPVT5DZXQGQXWFR8" hidden="1">#REF!</definedName>
    <definedName name="BEx3O85IKWARA6NCJOLRBRJFMEWW" localSheetId="6" hidden="1">[22]ZZCOOM_M03_Q004!#REF!</definedName>
    <definedName name="BEx3O85IKWARA6NCJOLRBRJFMEWW" hidden="1">[23]ZZCOOM_M03_Q004!#REF!</definedName>
    <definedName name="BEx3OJZSCGFRW7SVGBFI0X9DNVMM" localSheetId="6" hidden="1">#REF!</definedName>
    <definedName name="BEx3OJZSCGFRW7SVGBFI0X9DNVMM" hidden="1">#REF!</definedName>
    <definedName name="BEx3ORSBUXAF21MKEY90YJV9AY9A" localSheetId="6" hidden="1">#REF!</definedName>
    <definedName name="BEx3ORSBUXAF21MKEY90YJV9AY9A" hidden="1">#REF!</definedName>
    <definedName name="BEx3OUS0N576NJN078Y1BWUWQK6B" localSheetId="6" hidden="1">#REF!</definedName>
    <definedName name="BEx3OUS0N576NJN078Y1BWUWQK6B" hidden="1">#REF!</definedName>
    <definedName name="BEx3OV8BH6PYNZT7C246LOAU9SVX" localSheetId="6" hidden="1">#REF!</definedName>
    <definedName name="BEx3OV8BH6PYNZT7C246LOAU9SVX" hidden="1">#REF!</definedName>
    <definedName name="BEx3OXRYJZUEY6E72UJU0PHLMYAR" localSheetId="6" hidden="1">#REF!</definedName>
    <definedName name="BEx3OXRYJZUEY6E72UJU0PHLMYAR" hidden="1">#REF!</definedName>
    <definedName name="BEx3P3RP5PYI4BJVYGNU1V7KT5EH" localSheetId="6" hidden="1">#REF!</definedName>
    <definedName name="BEx3P3RP5PYI4BJVYGNU1V7KT5EH" hidden="1">#REF!</definedName>
    <definedName name="BEx3P59TTRSGQY888P5C1O7M2PQT" localSheetId="6" hidden="1">#REF!</definedName>
    <definedName name="BEx3P59TTRSGQY888P5C1O7M2PQT" hidden="1">#REF!</definedName>
    <definedName name="BEx3PDNRRNKD5GOUBUQFXAHIXLD9" localSheetId="6" hidden="1">#REF!</definedName>
    <definedName name="BEx3PDNRRNKD5GOUBUQFXAHIXLD9" hidden="1">#REF!</definedName>
    <definedName name="BEx3PDT8GNPWLLN02IH1XPV90XYK" localSheetId="6" hidden="1">#REF!</definedName>
    <definedName name="BEx3PDT8GNPWLLN02IH1XPV90XYK" hidden="1">#REF!</definedName>
    <definedName name="BEx3PKEMDW8KZEP11IL927C5O7I2" localSheetId="6" hidden="1">#REF!</definedName>
    <definedName name="BEx3PKEMDW8KZEP11IL927C5O7I2" hidden="1">#REF!</definedName>
    <definedName name="BEx3PKJZ1Z7L9S6KV8KXVS6B2FX4" localSheetId="6" hidden="1">#REF!</definedName>
    <definedName name="BEx3PKJZ1Z7L9S6KV8KXVS6B2FX4" hidden="1">#REF!</definedName>
    <definedName name="BEx3PMNG53Z5HY138H99QOMTX8W3" localSheetId="6" hidden="1">#REF!</definedName>
    <definedName name="BEx3PMNG53Z5HY138H99QOMTX8W3" hidden="1">#REF!</definedName>
    <definedName name="BEx3PP1RRSFZ8UC0JC9R91W6LNKW" localSheetId="6" hidden="1">#REF!</definedName>
    <definedName name="BEx3PP1RRSFZ8UC0JC9R91W6LNKW" hidden="1">#REF!</definedName>
    <definedName name="BEx3PRQW017D7T1X732WDV7L1KP8" localSheetId="6" hidden="1">#REF!</definedName>
    <definedName name="BEx3PRQW017D7T1X732WDV7L1KP8" hidden="1">#REF!</definedName>
    <definedName name="BEx3PVXYZC8WB9ZJE7OCKUXZ46EA" localSheetId="6" hidden="1">#REF!</definedName>
    <definedName name="BEx3PVXYZC8WB9ZJE7OCKUXZ46EA" hidden="1">#REF!</definedName>
    <definedName name="BEx3Q0VWPU5EQECK7MQ47TYJ3SWW" localSheetId="6" hidden="1">#REF!</definedName>
    <definedName name="BEx3Q0VWPU5EQECK7MQ47TYJ3SWW" hidden="1">#REF!</definedName>
    <definedName name="BEx3Q7BZ9PUXK2RLIOFSIS9AHU1B" localSheetId="6" hidden="1">#REF!</definedName>
    <definedName name="BEx3Q7BZ9PUXK2RLIOFSIS9AHU1B" hidden="1">#REF!</definedName>
    <definedName name="BEx3Q8J42S9VU6EAN2Y28MR6DF88" localSheetId="6" hidden="1">#REF!</definedName>
    <definedName name="BEx3Q8J42S9VU6EAN2Y28MR6DF88" hidden="1">#REF!</definedName>
    <definedName name="BEx3QCFD2TBUF95ZN83Q7JPV97FK" localSheetId="6" hidden="1">#REF!</definedName>
    <definedName name="BEx3QCFD2TBUF95ZN83Q7JPV97FK" hidden="1">#REF!</definedName>
    <definedName name="BEx3QEDFOYFY5NBTININ5W4RLD4Q" localSheetId="6" hidden="1">#REF!</definedName>
    <definedName name="BEx3QEDFOYFY5NBTININ5W4RLD4Q" hidden="1">#REF!</definedName>
    <definedName name="BEx3QIKJ3U962US1Q564NZDLU8LD" localSheetId="6" hidden="1">#REF!</definedName>
    <definedName name="BEx3QIKJ3U962US1Q564NZDLU8LD" hidden="1">#REF!</definedName>
    <definedName name="BEx3QLF3RHHBNUFLUWEROBZDF1U4" localSheetId="6" hidden="1">#REF!</definedName>
    <definedName name="BEx3QLF3RHHBNUFLUWEROBZDF1U4" hidden="1">#REF!</definedName>
    <definedName name="BEx3QR9D45DHW50VQ7Y3Q1AXPOB9" localSheetId="6" hidden="1">#REF!</definedName>
    <definedName name="BEx3QR9D45DHW50VQ7Y3Q1AXPOB9" hidden="1">#REF!</definedName>
    <definedName name="BEx3QSWT2S5KWG6U2V9711IYDQBM" localSheetId="6" hidden="1">#REF!</definedName>
    <definedName name="BEx3QSWT2S5KWG6U2V9711IYDQBM" hidden="1">#REF!</definedName>
    <definedName name="BEx3QVGG7Q2X4HZHJAM35A8T3VR7" localSheetId="6" hidden="1">#REF!</definedName>
    <definedName name="BEx3QVGG7Q2X4HZHJAM35A8T3VR7" hidden="1">#REF!</definedName>
    <definedName name="BEx3R0JUB9YN8PHPPQTAMIT1IHWK" localSheetId="6" hidden="1">#REF!</definedName>
    <definedName name="BEx3R0JUB9YN8PHPPQTAMIT1IHWK" hidden="1">#REF!</definedName>
    <definedName name="BEx3R81NFRO7M81VHVKOBFT0QBIL" localSheetId="6" hidden="1">#REF!</definedName>
    <definedName name="BEx3R81NFRO7M81VHVKOBFT0QBIL" hidden="1">#REF!</definedName>
    <definedName name="BEx3RHC2ZD5UFS6QD4OPFCNNMWH1" localSheetId="6" hidden="1">#REF!</definedName>
    <definedName name="BEx3RHC2ZD5UFS6QD4OPFCNNMWH1" hidden="1">#REF!</definedName>
    <definedName name="BEx3RQ10QIWBAPHALAA91BUUCM2X" localSheetId="6" hidden="1">#REF!</definedName>
    <definedName name="BEx3RQ10QIWBAPHALAA91BUUCM2X" hidden="1">#REF!</definedName>
    <definedName name="BEx3RV4E1WT43SZBUN09RTB8EK1O" localSheetId="6" hidden="1">#REF!</definedName>
    <definedName name="BEx3RV4E1WT43SZBUN09RTB8EK1O" hidden="1">#REF!</definedName>
    <definedName name="BEx3RXYU0QLFXSFTM5EB20GD03W5" localSheetId="6" hidden="1">#REF!</definedName>
    <definedName name="BEx3RXYU0QLFXSFTM5EB20GD03W5" hidden="1">#REF!</definedName>
    <definedName name="BEx3RYKLC3QQO3XTUN7BEW2AQL98" localSheetId="6" hidden="1">#REF!</definedName>
    <definedName name="BEx3RYKLC3QQO3XTUN7BEW2AQL98" hidden="1">#REF!</definedName>
    <definedName name="BEx3S37QNFSKW3DGRH5YVVEZLJI7" localSheetId="6" hidden="1">#REF!</definedName>
    <definedName name="BEx3S37QNFSKW3DGRH5YVVEZLJI7" hidden="1">#REF!</definedName>
    <definedName name="BEx3SICJ45BYT6FHBER86PJT25FC" localSheetId="6" hidden="1">#REF!</definedName>
    <definedName name="BEx3SICJ45BYT6FHBER86PJT25FC" hidden="1">#REF!</definedName>
    <definedName name="BEx3SMUCMJVGQ2H4EHQI5ZFHEF0P" localSheetId="6" hidden="1">#REF!</definedName>
    <definedName name="BEx3SMUCMJVGQ2H4EHQI5ZFHEF0P" hidden="1">#REF!</definedName>
    <definedName name="BEx3SN56F03CPDRDA7LZ763V0N4I" localSheetId="6" hidden="1">#REF!</definedName>
    <definedName name="BEx3SN56F03CPDRDA7LZ763V0N4I" hidden="1">#REF!</definedName>
    <definedName name="BEx3SPE6N1ORXPRCDL3JPZD73Z9F" localSheetId="6" hidden="1">#REF!</definedName>
    <definedName name="BEx3SPE6N1ORXPRCDL3JPZD73Z9F" hidden="1">#REF!</definedName>
    <definedName name="BEx3T29ZTULQE0OMSMWUMZDU9ZZ0" localSheetId="6" hidden="1">#REF!</definedName>
    <definedName name="BEx3T29ZTULQE0OMSMWUMZDU9ZZ0" hidden="1">#REF!</definedName>
    <definedName name="BEx3T6MJ1QDJ929WMUDVZ0O3UW0Y" localSheetId="6" hidden="1">#REF!</definedName>
    <definedName name="BEx3T6MJ1QDJ929WMUDVZ0O3UW0Y" hidden="1">#REF!</definedName>
    <definedName name="BEx3TD7WH1NN1OH0MRS4T8ENRU32" localSheetId="6" hidden="1">#REF!</definedName>
    <definedName name="BEx3TD7WH1NN1OH0MRS4T8ENRU32" hidden="1">#REF!</definedName>
    <definedName name="BEx3TPCSI16OAB2L9M9IULQMQ9J9" localSheetId="6" hidden="1">#REF!</definedName>
    <definedName name="BEx3TPCSI16OAB2L9M9IULQMQ9J9" hidden="1">#REF!</definedName>
    <definedName name="BEx3TQ3SFJB2WTCV0OXDE56FB46K" localSheetId="6" hidden="1">#REF!</definedName>
    <definedName name="BEx3TQ3SFJB2WTCV0OXDE56FB46K" hidden="1">#REF!</definedName>
    <definedName name="BEx3TX59M3456DDBXWFJ8X2TU37A" localSheetId="6" hidden="1">#REF!</definedName>
    <definedName name="BEx3TX59M3456DDBXWFJ8X2TU37A" hidden="1">#REF!</definedName>
    <definedName name="BEx3U2UBY80GPGSTYFGI6F8TPKCV" localSheetId="6" hidden="1">#REF!</definedName>
    <definedName name="BEx3U2UBY80GPGSTYFGI6F8TPKCV" hidden="1">#REF!</definedName>
    <definedName name="BEx3U64YUOZ419BAJS2W78UMATAW" localSheetId="6" hidden="1">#REF!</definedName>
    <definedName name="BEx3U64YUOZ419BAJS2W78UMATAW" hidden="1">#REF!</definedName>
    <definedName name="BEx3U94WCEA5DKMWBEX1GU0LKYG2" localSheetId="6" hidden="1">#REF!</definedName>
    <definedName name="BEx3U94WCEA5DKMWBEX1GU0LKYG2" hidden="1">#REF!</definedName>
    <definedName name="BEx3U9VZ8SQVYS6ZA038J7AP7ZGW" localSheetId="6" hidden="1">#REF!</definedName>
    <definedName name="BEx3U9VZ8SQVYS6ZA038J7AP7ZGW" hidden="1">#REF!</definedName>
    <definedName name="BEx3UIQ5WRJBGNTFCCLOR4N7B1OQ" localSheetId="6" hidden="1">#REF!</definedName>
    <definedName name="BEx3UIQ5WRJBGNTFCCLOR4N7B1OQ" hidden="1">#REF!</definedName>
    <definedName name="BEx3UJMIX2NUSSWGMSI25A5DM4CH" localSheetId="6" hidden="1">#REF!</definedName>
    <definedName name="BEx3UJMIX2NUSSWGMSI25A5DM4CH" hidden="1">#REF!</definedName>
    <definedName name="BEx3UKIX0UULWP3BZA8VT2SQ8WI7" localSheetId="6" hidden="1">#REF!</definedName>
    <definedName name="BEx3UKIX0UULWP3BZA8VT2SQ8WI7" hidden="1">#REF!</definedName>
    <definedName name="BEx3UKOCOQG7S1YQ436S997K1KWV" localSheetId="6" hidden="1">#REF!</definedName>
    <definedName name="BEx3UKOCOQG7S1YQ436S997K1KWV" hidden="1">#REF!</definedName>
    <definedName name="BEx3UNISOEXF3OFHT2BUA6P9RBIJ" localSheetId="6" hidden="1">#REF!</definedName>
    <definedName name="BEx3UNISOEXF3OFHT2BUA6P9RBIJ" hidden="1">#REF!</definedName>
    <definedName name="BEx3UYM19VIXLA0EU7LB9NHA77PB" localSheetId="6" hidden="1">#REF!</definedName>
    <definedName name="BEx3UYM19VIXLA0EU7LB9NHA77PB" hidden="1">#REF!</definedName>
    <definedName name="BEx3VML7CG70HPISMVYIUEN3711Q" localSheetId="6" hidden="1">#REF!</definedName>
    <definedName name="BEx3VML7CG70HPISMVYIUEN3711Q" hidden="1">#REF!</definedName>
    <definedName name="BEx56ZID5H04P9AIYLP1OASFGV56" localSheetId="6" hidden="1">#REF!</definedName>
    <definedName name="BEx56ZID5H04P9AIYLP1OASFGV56" hidden="1">#REF!</definedName>
    <definedName name="BEx57ROM8UIFKV5C1BOZWSQQLESO" localSheetId="6" hidden="1">#REF!</definedName>
    <definedName name="BEx57ROM8UIFKV5C1BOZWSQQLESO" hidden="1">#REF!</definedName>
    <definedName name="BEx587EYSS57E3PI8DT973HLJM9E" localSheetId="6" hidden="1">#REF!</definedName>
    <definedName name="BEx587EYSS57E3PI8DT973HLJM9E" hidden="1">#REF!</definedName>
    <definedName name="BEx587KFQ3VKCOCY1SA5F24PQGUI" localSheetId="6" hidden="1">#REF!</definedName>
    <definedName name="BEx587KFQ3VKCOCY1SA5F24PQGUI" hidden="1">#REF!</definedName>
    <definedName name="BEx58O780PQ05NF0Z1SKKRB3N099" localSheetId="6" hidden="1">#REF!</definedName>
    <definedName name="BEx58O780PQ05NF0Z1SKKRB3N099" hidden="1">#REF!</definedName>
    <definedName name="BEx58W57CTL8HFK3U7ZRFYZR6MXE" localSheetId="6" hidden="1">#REF!</definedName>
    <definedName name="BEx58W57CTL8HFK3U7ZRFYZR6MXE" hidden="1">#REF!</definedName>
    <definedName name="BEx58XHO7ZULLF2EUD7YIS0MGQJ5" localSheetId="6" hidden="1">#REF!</definedName>
    <definedName name="BEx58XHO7ZULLF2EUD7YIS0MGQJ5" hidden="1">#REF!</definedName>
    <definedName name="BEx58ZAFNTMGBNDH52VUYXLRJO7P" localSheetId="6" hidden="1">#REF!</definedName>
    <definedName name="BEx58ZAFNTMGBNDH52VUYXLRJO7P" hidden="1">#REF!</definedName>
    <definedName name="BEx58ZW0HAIGIPEX9CVA1PQQTR6X" localSheetId="6" hidden="1">#REF!</definedName>
    <definedName name="BEx58ZW0HAIGIPEX9CVA1PQQTR6X" hidden="1">#REF!</definedName>
    <definedName name="BEx593SAFVYKW7V61D9COEZJXDA7" localSheetId="6" hidden="1">#REF!</definedName>
    <definedName name="BEx593SAFVYKW7V61D9COEZJXDA7" hidden="1">#REF!</definedName>
    <definedName name="BEx59BA1KH3RG6K1LHL7YS2VB79N" localSheetId="6" hidden="1">#REF!</definedName>
    <definedName name="BEx59BA1KH3RG6K1LHL7YS2VB79N" hidden="1">#REF!</definedName>
    <definedName name="BEx59DDIU0AMFOY94NSP1ULST8JD" localSheetId="6" hidden="1">#REF!</definedName>
    <definedName name="BEx59DDIU0AMFOY94NSP1ULST8JD" hidden="1">#REF!</definedName>
    <definedName name="BEx59E9WABJP2TN71QAIKK79HPK9" localSheetId="6" hidden="1">#REF!</definedName>
    <definedName name="BEx59E9WABJP2TN71QAIKK79HPK9" hidden="1">#REF!</definedName>
    <definedName name="BEx59F0T17A80RNLNSZNFX8NAO8Y" localSheetId="6" hidden="1">#REF!</definedName>
    <definedName name="BEx59F0T17A80RNLNSZNFX8NAO8Y" hidden="1">#REF!</definedName>
    <definedName name="BEx59P7MAPNU129ZTC5H3EH892G1" localSheetId="6" hidden="1">#REF!</definedName>
    <definedName name="BEx59P7MAPNU129ZTC5H3EH892G1" hidden="1">#REF!</definedName>
    <definedName name="BEx5A11WZRQSIE089QE119AOX9ZG" localSheetId="6" hidden="1">#REF!</definedName>
    <definedName name="BEx5A11WZRQSIE089QE119AOX9ZG" hidden="1">#REF!</definedName>
    <definedName name="BEx5A7CIGCOTHJKHGUBDZG91JGPZ" localSheetId="6" hidden="1">#REF!</definedName>
    <definedName name="BEx5A7CIGCOTHJKHGUBDZG91JGPZ" hidden="1">#REF!</definedName>
    <definedName name="BEx5A8UFLT2SWVSG5COFA9B8P376" localSheetId="6" hidden="1">#REF!</definedName>
    <definedName name="BEx5A8UFLT2SWVSG5COFA9B8P376" hidden="1">#REF!</definedName>
    <definedName name="BEx5ABUBK8WJV1WILGYU9A7CO0KI" localSheetId="6" hidden="1">#REF!</definedName>
    <definedName name="BEx5ABUBK8WJV1WILGYU9A7CO0KI" hidden="1">#REF!</definedName>
    <definedName name="BEx5AFFTN3IXIBHDKM0FYC4OFL1S" localSheetId="6" hidden="1">#REF!</definedName>
    <definedName name="BEx5AFFTN3IXIBHDKM0FYC4OFL1S" hidden="1">#REF!</definedName>
    <definedName name="BEx5AOFIO8KVRHIZ1RII337AA8ML" localSheetId="6" hidden="1">#REF!</definedName>
    <definedName name="BEx5AOFIO8KVRHIZ1RII337AA8ML" hidden="1">#REF!</definedName>
    <definedName name="BEx5APRZ66L5BWHFE8E4YYNEDTI4" localSheetId="6" hidden="1">#REF!</definedName>
    <definedName name="BEx5APRZ66L5BWHFE8E4YYNEDTI4" hidden="1">#REF!</definedName>
    <definedName name="BEx5AQJ1Z64KY10P8ZF1JKJUFEGN" localSheetId="6" hidden="1">#REF!</definedName>
    <definedName name="BEx5AQJ1Z64KY10P8ZF1JKJUFEGN" hidden="1">#REF!</definedName>
    <definedName name="BEx5AY62R0TL82VHXE37SCZCINQC" localSheetId="6" hidden="1">#REF!</definedName>
    <definedName name="BEx5AY62R0TL82VHXE37SCZCINQC" hidden="1">#REF!</definedName>
    <definedName name="BEx5B0PV1FCOUSHWQTY94AO0B8P0" localSheetId="6" hidden="1">#REF!</definedName>
    <definedName name="BEx5B0PV1FCOUSHWQTY94AO0B8P0" hidden="1">#REF!</definedName>
    <definedName name="BEx5B4RHHX0J1BF2FZKEA0SPP29O" localSheetId="6" hidden="1">#REF!</definedName>
    <definedName name="BEx5B4RHHX0J1BF2FZKEA0SPP29O" hidden="1">#REF!</definedName>
    <definedName name="BEx5B5YMSWP0OVI5CIQRP5V18D0C" localSheetId="6" hidden="1">#REF!</definedName>
    <definedName name="BEx5B5YMSWP0OVI5CIQRP5V18D0C" hidden="1">#REF!</definedName>
    <definedName name="BEx5B825RW35M5H0UB2IZGGRS4ER" localSheetId="6" hidden="1">#REF!</definedName>
    <definedName name="BEx5B825RW35M5H0UB2IZGGRS4ER" hidden="1">#REF!</definedName>
    <definedName name="BEx5BAWPMY0TL684WDXX6KKJLRCN" localSheetId="6" hidden="1">#REF!</definedName>
    <definedName name="BEx5BAWPMY0TL684WDXX6KKJLRCN" hidden="1">#REF!</definedName>
    <definedName name="BEx5BBCUOWR6J9MZS2ML5XB0X7MW" localSheetId="6" hidden="1">#REF!</definedName>
    <definedName name="BEx5BBCUOWR6J9MZS2ML5XB0X7MW" hidden="1">#REF!</definedName>
    <definedName name="BEx5BBI61U4Y65GD0ARMTALPP7SJ" localSheetId="6" hidden="1">#REF!</definedName>
    <definedName name="BEx5BBI61U4Y65GD0ARMTALPP7SJ" hidden="1">#REF!</definedName>
    <definedName name="BEx5BDR56MEV4IHY6CIH2SVNG1UB" localSheetId="6" hidden="1">#REF!</definedName>
    <definedName name="BEx5BDR56MEV4IHY6CIH2SVNG1UB" hidden="1">#REF!</definedName>
    <definedName name="BEx5BESZC5H329SKHGJOHZFILYJJ" localSheetId="6" hidden="1">#REF!</definedName>
    <definedName name="BEx5BESZC5H329SKHGJOHZFILYJJ" hidden="1">#REF!</definedName>
    <definedName name="BEx5BHSQ42B50IU1TEQFUXFX9XQD" localSheetId="6" hidden="1">#REF!</definedName>
    <definedName name="BEx5BHSQ42B50IU1TEQFUXFX9XQD" hidden="1">#REF!</definedName>
    <definedName name="BEx5BKSM4UN4C1DM3EYKM79MRC5K" localSheetId="6" hidden="1">#REF!</definedName>
    <definedName name="BEx5BKSM4UN4C1DM3EYKM79MRC5K" hidden="1">#REF!</definedName>
    <definedName name="BEx5BNN8NPH9KVOBARB9CDD9WLB6" localSheetId="6" hidden="1">#REF!</definedName>
    <definedName name="BEx5BNN8NPH9KVOBARB9CDD9WLB6" hidden="1">#REF!</definedName>
    <definedName name="BEx5BPLEZ8XY6S89R7AZQSKLT4HK" localSheetId="6" hidden="1">#REF!</definedName>
    <definedName name="BEx5BPLEZ8XY6S89R7AZQSKLT4HK" hidden="1">#REF!</definedName>
    <definedName name="BEx5BYFMZ80TDDN2EZO8CF39AIAC" localSheetId="6" hidden="1">#REF!</definedName>
    <definedName name="BEx5BYFMZ80TDDN2EZO8CF39AIAC" hidden="1">#REF!</definedName>
    <definedName name="BEx5C2BWFW6SHZBFDEISKGXHZCQW" localSheetId="6" hidden="1">#REF!</definedName>
    <definedName name="BEx5C2BWFW6SHZBFDEISKGXHZCQW" hidden="1">#REF!</definedName>
    <definedName name="BEx5C44NK782B81CBGQUDS6Z8MV9" localSheetId="6" hidden="1">#REF!</definedName>
    <definedName name="BEx5C44NK782B81CBGQUDS6Z8MV9" hidden="1">#REF!</definedName>
    <definedName name="BEx5C49ZFH8TO9ZU55729C3F7XG7" localSheetId="6" hidden="1">#REF!</definedName>
    <definedName name="BEx5C49ZFH8TO9ZU55729C3F7XG7" hidden="1">#REF!</definedName>
    <definedName name="BEx5C8GZQK13G60ZM70P63I5OS0L" localSheetId="6" hidden="1">#REF!</definedName>
    <definedName name="BEx5C8GZQK13G60ZM70P63I5OS0L" hidden="1">#REF!</definedName>
    <definedName name="BEx5CAPTVN2NBT3UOMA1UFAL1C2R" localSheetId="6" hidden="1">#REF!</definedName>
    <definedName name="BEx5CAPTVN2NBT3UOMA1UFAL1C2R" hidden="1">#REF!</definedName>
    <definedName name="BEx5CEM3SYF9XP0ZZVE0GEPCLV3F" localSheetId="6" hidden="1">#REF!</definedName>
    <definedName name="BEx5CEM3SYF9XP0ZZVE0GEPCLV3F" hidden="1">#REF!</definedName>
    <definedName name="BEx5CFYQ0F1Z6P8SCVJ0I3UPVFE4" localSheetId="6" hidden="1">#REF!</definedName>
    <definedName name="BEx5CFYQ0F1Z6P8SCVJ0I3UPVFE4" hidden="1">#REF!</definedName>
    <definedName name="BEx5CPEKNSJORIPFQC2E1LTRYY8L" localSheetId="6" hidden="1">#REF!</definedName>
    <definedName name="BEx5CPEKNSJORIPFQC2E1LTRYY8L" hidden="1">#REF!</definedName>
    <definedName name="BEx5CSUOL05D8PAM2TRDA9VRJT1O" localSheetId="6" hidden="1">#REF!</definedName>
    <definedName name="BEx5CSUOL05D8PAM2TRDA9VRJT1O" hidden="1">#REF!</definedName>
    <definedName name="BEx5CUNFOO4YDFJ22HCMI2QKIGKM" localSheetId="6" hidden="1">#REF!</definedName>
    <definedName name="BEx5CUNFOO4YDFJ22HCMI2QKIGKM" hidden="1">#REF!</definedName>
    <definedName name="BEx5D01O3G6BXWXT7MZEVS1F4TE9" localSheetId="6" hidden="1">#REF!</definedName>
    <definedName name="BEx5D01O3G6BXWXT7MZEVS1F4TE9" hidden="1">#REF!</definedName>
    <definedName name="BEx5D3HO5XE85AN0NGALZ4K4GE8J" localSheetId="6" hidden="1">#REF!</definedName>
    <definedName name="BEx5D3HO5XE85AN0NGALZ4K4GE8J" hidden="1">#REF!</definedName>
    <definedName name="BEx5D8L47OF0WHBPFWXGZINZWUBZ" localSheetId="6" hidden="1">#REF!</definedName>
    <definedName name="BEx5D8L47OF0WHBPFWXGZINZWUBZ" hidden="1">#REF!</definedName>
    <definedName name="BEx5DAJAHQ2SKUPCKSCR3PYML67L" localSheetId="6" hidden="1">#REF!</definedName>
    <definedName name="BEx5DAJAHQ2SKUPCKSCR3PYML67L" hidden="1">#REF!</definedName>
    <definedName name="BEx5DC18JM1KJCV44PF18E0LNRKA" localSheetId="6" hidden="1">#REF!</definedName>
    <definedName name="BEx5DC18JM1KJCV44PF18E0LNRKA" hidden="1">#REF!</definedName>
    <definedName name="BEx5DFH8EU3RCPUOTFY8S9G8SBCG" localSheetId="6" hidden="1">#REF!</definedName>
    <definedName name="BEx5DFH8EU3RCPUOTFY8S9G8SBCG" hidden="1">#REF!</definedName>
    <definedName name="BEx5DJIZBTNS011R9IIG2OQ2L6ZX" localSheetId="6" hidden="1">#REF!</definedName>
    <definedName name="BEx5DJIZBTNS011R9IIG2OQ2L6ZX" hidden="1">#REF!</definedName>
    <definedName name="BEx5DS2EKWFPC2UWI1W1QESX9QP5" localSheetId="6" hidden="1">#REF!</definedName>
    <definedName name="BEx5DS2EKWFPC2UWI1W1QESX9QP5" hidden="1">#REF!</definedName>
    <definedName name="BEx5E123OLO9WQUOIRIDJ967KAGK" localSheetId="6" hidden="1">#REF!</definedName>
    <definedName name="BEx5E123OLO9WQUOIRIDJ967KAGK" hidden="1">#REF!</definedName>
    <definedName name="BEx5E2UU5NES6W779W2OZTZOB4O7" localSheetId="6" hidden="1">#REF!</definedName>
    <definedName name="BEx5E2UU5NES6W779W2OZTZOB4O7" hidden="1">#REF!</definedName>
    <definedName name="BEx5ELFT92WAQN3NW8COIMQHUL91" localSheetId="6" hidden="1">#REF!</definedName>
    <definedName name="BEx5ELFT92WAQN3NW8COIMQHUL91" hidden="1">#REF!</definedName>
    <definedName name="BEx5ELQL9B0VR6UT18KP11DHOTFX" localSheetId="6" hidden="1">#REF!</definedName>
    <definedName name="BEx5ELQL9B0VR6UT18KP11DHOTFX" hidden="1">#REF!</definedName>
    <definedName name="BEx5ER4TJTFPN7IB1MNEB1ZFR5M6" localSheetId="6" hidden="1">#REF!</definedName>
    <definedName name="BEx5ER4TJTFPN7IB1MNEB1ZFR5M6" hidden="1">#REF!</definedName>
    <definedName name="BEx5EYXB2LDMI4FLC3QFAOXC0FZ3" localSheetId="6" hidden="1">#REF!</definedName>
    <definedName name="BEx5EYXB2LDMI4FLC3QFAOXC0FZ3" hidden="1">#REF!</definedName>
    <definedName name="BEx5F6V72QTCK7O39Y59R0EVM6CW" localSheetId="6" hidden="1">#REF!</definedName>
    <definedName name="BEx5F6V72QTCK7O39Y59R0EVM6CW" hidden="1">#REF!</definedName>
    <definedName name="BEx5FGLQVACD5F5YZG4DGSCHCGO2" localSheetId="6" hidden="1">#REF!</definedName>
    <definedName name="BEx5FGLQVACD5F5YZG4DGSCHCGO2" hidden="1">#REF!</definedName>
    <definedName name="BEx5FHCTE8VTJEF7IK189AVLNYSY" localSheetId="6" hidden="1">#REF!</definedName>
    <definedName name="BEx5FHCTE8VTJEF7IK189AVLNYSY" hidden="1">#REF!</definedName>
    <definedName name="BEx5FLJWHLW3BTZILDPN5NMA449V" localSheetId="6" hidden="1">#REF!</definedName>
    <definedName name="BEx5FLJWHLW3BTZILDPN5NMA449V" hidden="1">#REF!</definedName>
    <definedName name="BEx5FNI2O10YN2SI1NO4X5GP3GTF" localSheetId="6" hidden="1">#REF!</definedName>
    <definedName name="BEx5FNI2O10YN2SI1NO4X5GP3GTF" hidden="1">#REF!</definedName>
    <definedName name="BEx5FO8YRFSZCG3L608EHIHIHFY4" localSheetId="6" hidden="1">#REF!</definedName>
    <definedName name="BEx5FO8YRFSZCG3L608EHIHIHFY4" hidden="1">#REF!</definedName>
    <definedName name="BEx5FQNA6V4CNYSH013K45RI4BCV" localSheetId="6" hidden="1">#REF!</definedName>
    <definedName name="BEx5FQNA6V4CNYSH013K45RI4BCV" hidden="1">#REF!</definedName>
    <definedName name="BEx5FVQPPEU32CPNV9RRQ9MNLLVE" localSheetId="6" hidden="1">#REF!</definedName>
    <definedName name="BEx5FVQPPEU32CPNV9RRQ9MNLLVE" hidden="1">#REF!</definedName>
    <definedName name="BEx5G08KGMG5X2AQKDGPFYG5GH94" localSheetId="6" hidden="1">#REF!</definedName>
    <definedName name="BEx5G08KGMG5X2AQKDGPFYG5GH94" hidden="1">#REF!</definedName>
    <definedName name="BEx5G1A8TFN4C4QII35U9DKYNIS8" localSheetId="6" hidden="1">#REF!</definedName>
    <definedName name="BEx5G1A8TFN4C4QII35U9DKYNIS8" hidden="1">#REF!</definedName>
    <definedName name="BEx5G1L0QO91KEPDMV1D8OT4BT73" localSheetId="6" hidden="1">#REF!</definedName>
    <definedName name="BEx5G1L0QO91KEPDMV1D8OT4BT73" hidden="1">#REF!</definedName>
    <definedName name="BEx5G1QHX69GFUYHUZA5X74MTDMR" localSheetId="6" hidden="1">#REF!</definedName>
    <definedName name="BEx5G1QHX69GFUYHUZA5X74MTDMR" hidden="1">#REF!</definedName>
    <definedName name="BEx5G5S2C9JRD28ZQMMQLCBHWOHB" localSheetId="6" hidden="1">#REF!</definedName>
    <definedName name="BEx5G5S2C9JRD28ZQMMQLCBHWOHB" hidden="1">#REF!</definedName>
    <definedName name="BEx5G7KU3EGZQSYN2YNML8EW8NDC" localSheetId="6" hidden="1">#REF!</definedName>
    <definedName name="BEx5G7KU3EGZQSYN2YNML8EW8NDC" hidden="1">#REF!</definedName>
    <definedName name="BEx5G86DZL1VYUX6KWODAP3WFAWP" localSheetId="6" hidden="1">#REF!</definedName>
    <definedName name="BEx5G86DZL1VYUX6KWODAP3WFAWP" hidden="1">#REF!</definedName>
    <definedName name="BEx5G8BV2GIOCM3C7IUFK8L04A6M" localSheetId="6" hidden="1">#REF!</definedName>
    <definedName name="BEx5G8BV2GIOCM3C7IUFK8L04A6M" hidden="1">#REF!</definedName>
    <definedName name="BEx5GID9MVBUPFFT9M8K8B5MO9NV" localSheetId="6" hidden="1">#REF!</definedName>
    <definedName name="BEx5GID9MVBUPFFT9M8K8B5MO9NV" hidden="1">#REF!</definedName>
    <definedName name="BEx5GN0EWA9SCQDPQ7NTUQH82QVK" localSheetId="6" hidden="1">#REF!</definedName>
    <definedName name="BEx5GN0EWA9SCQDPQ7NTUQH82QVK" hidden="1">#REF!</definedName>
    <definedName name="BEx5GNBCU4WZ74I0UXFL9ZG2XSGJ" localSheetId="6" hidden="1">#REF!</definedName>
    <definedName name="BEx5GNBCU4WZ74I0UXFL9ZG2XSGJ" hidden="1">#REF!</definedName>
    <definedName name="BEx5GUCTYC7QCWGWU5BTO7Y7HDZX" localSheetId="6" hidden="1">#REF!</definedName>
    <definedName name="BEx5GUCTYC7QCWGWU5BTO7Y7HDZX" hidden="1">#REF!</definedName>
    <definedName name="BEx5GYUPJULJQ624TEESYFG1NFOH" localSheetId="6" hidden="1">#REF!</definedName>
    <definedName name="BEx5GYUPJULJQ624TEESYFG1NFOH" hidden="1">#REF!</definedName>
    <definedName name="BEx5H0NEE0AIN5E2UHJ9J9ISU9N1" localSheetId="6" hidden="1">#REF!</definedName>
    <definedName name="BEx5H0NEE0AIN5E2UHJ9J9ISU9N1" hidden="1">#REF!</definedName>
    <definedName name="BEx5H1UJSEUQM2K8QHQXO5THVHSO" localSheetId="6" hidden="1">#REF!</definedName>
    <definedName name="BEx5H1UJSEUQM2K8QHQXO5THVHSO" hidden="1">#REF!</definedName>
    <definedName name="BEx5HAOT9XWUF7XIFRZZS8B9F5TZ" localSheetId="6" hidden="1">#REF!</definedName>
    <definedName name="BEx5HAOT9XWUF7XIFRZZS8B9F5TZ" hidden="1">#REF!</definedName>
    <definedName name="BEx5HB534CO7TBSALKMD27WHMAQJ" localSheetId="6" hidden="1">#REF!</definedName>
    <definedName name="BEx5HB534CO7TBSALKMD27WHMAQJ" hidden="1">#REF!</definedName>
    <definedName name="BEx5HE4XRF9BUY04MENWY9CHHN5H" localSheetId="6" hidden="1">#REF!</definedName>
    <definedName name="BEx5HE4XRF9BUY04MENWY9CHHN5H" hidden="1">#REF!</definedName>
    <definedName name="BEx5HFHMABAT0H9KKS754X4T304E" localSheetId="6" hidden="1">#REF!</definedName>
    <definedName name="BEx5HFHMABAT0H9KKS754X4T304E" hidden="1">#REF!</definedName>
    <definedName name="BEx5HGDZ7MX1S3KNXLRL9WU565V4" localSheetId="6" hidden="1">#REF!</definedName>
    <definedName name="BEx5HGDZ7MX1S3KNXLRL9WU565V4" hidden="1">#REF!</definedName>
    <definedName name="BEx5HJZ9FAVNZSSBTAYRPZDYM9NU" localSheetId="6" hidden="1">#REF!</definedName>
    <definedName name="BEx5HJZ9FAVNZSSBTAYRPZDYM9NU" hidden="1">#REF!</definedName>
    <definedName name="BEx5HZ9JMKHNLFWLVUB1WP5B39BL" localSheetId="6" hidden="1">#REF!</definedName>
    <definedName name="BEx5HZ9JMKHNLFWLVUB1WP5B39BL" hidden="1">#REF!</definedName>
    <definedName name="BEx5I17QJ0PQ1OG1IMH69HMQWNEA" localSheetId="6" hidden="1">#REF!</definedName>
    <definedName name="BEx5I17QJ0PQ1OG1IMH69HMQWNEA" hidden="1">#REF!</definedName>
    <definedName name="BEx5I244LQHZTF3XI66J8705R9XX" localSheetId="6" hidden="1">#REF!</definedName>
    <definedName name="BEx5I244LQHZTF3XI66J8705R9XX" hidden="1">#REF!</definedName>
    <definedName name="BEx5I8PBP4LIXDGID5BP0THLO0AQ" localSheetId="6" hidden="1">#REF!</definedName>
    <definedName name="BEx5I8PBP4LIXDGID5BP0THLO0AQ" hidden="1">#REF!</definedName>
    <definedName name="BEx5I8USVUB3JP4S9OXGMZVMOQXR" localSheetId="6" hidden="1">#REF!</definedName>
    <definedName name="BEx5I8USVUB3JP4S9OXGMZVMOQXR" hidden="1">#REF!</definedName>
    <definedName name="BEx5I9GDQSYIAL65UQNDMNFQCS9Y" localSheetId="6" hidden="1">#REF!</definedName>
    <definedName name="BEx5I9GDQSYIAL65UQNDMNFQCS9Y" hidden="1">#REF!</definedName>
    <definedName name="BEx5IBUPG9AWNW5PK7JGRGEJ4OLM" localSheetId="6" hidden="1">#REF!</definedName>
    <definedName name="BEx5IBUPG9AWNW5PK7JGRGEJ4OLM" hidden="1">#REF!</definedName>
    <definedName name="BEx5IC06RVN8BSAEPREVKHKLCJ2L" localSheetId="6" hidden="1">#REF!</definedName>
    <definedName name="BEx5IC06RVN8BSAEPREVKHKLCJ2L" hidden="1">#REF!</definedName>
    <definedName name="BEx5IGY4M04BPXSQF2J4GQYXF85O" localSheetId="6" hidden="1">#REF!</definedName>
    <definedName name="BEx5IGY4M04BPXSQF2J4GQYXF85O" hidden="1">#REF!</definedName>
    <definedName name="BEx5IWTZDCLZ5CCDG108STY04SAJ" localSheetId="6" hidden="1">#REF!</definedName>
    <definedName name="BEx5IWTZDCLZ5CCDG108STY04SAJ" hidden="1">#REF!</definedName>
    <definedName name="BEx5J0FFP1KS4NGY20AEJI8VREEA" localSheetId="6" hidden="1">#REF!</definedName>
    <definedName name="BEx5J0FFP1KS4NGY20AEJI8VREEA" hidden="1">#REF!</definedName>
    <definedName name="BEx5J1XE5FVWL6IJV6CWKPN24UBK" localSheetId="6" hidden="1">#REF!</definedName>
    <definedName name="BEx5J1XE5FVWL6IJV6CWKPN24UBK" hidden="1">#REF!</definedName>
    <definedName name="BEx5JF3ZXLDIS8VNKDCY7ZI7H1CI" localSheetId="6" hidden="1">#REF!</definedName>
    <definedName name="BEx5JF3ZXLDIS8VNKDCY7ZI7H1CI" hidden="1">#REF!</definedName>
    <definedName name="BEx5JHCZJ8G6OOOW6EF3GABXKH6F" localSheetId="6" hidden="1">#REF!</definedName>
    <definedName name="BEx5JHCZJ8G6OOOW6EF3GABXKH6F" hidden="1">#REF!</definedName>
    <definedName name="BEx5JJB6W446THXQCRUKD3I7RKLP" localSheetId="6" hidden="1">#REF!</definedName>
    <definedName name="BEx5JJB6W446THXQCRUKD3I7RKLP" hidden="1">#REF!</definedName>
    <definedName name="BEx5JNCT8Z7XSSPD5EMNAJELCU2V" localSheetId="6" hidden="1">#REF!</definedName>
    <definedName name="BEx5JNCT8Z7XSSPD5EMNAJELCU2V" hidden="1">#REF!</definedName>
    <definedName name="BEx5JQCNT9Y4RM306CHC8IPY3HBZ" localSheetId="6" hidden="1">#REF!</definedName>
    <definedName name="BEx5JQCNT9Y4RM306CHC8IPY3HBZ" hidden="1">#REF!</definedName>
    <definedName name="BEx5K08PYKE6JOKBYIB006TX619P" localSheetId="6" hidden="1">#REF!</definedName>
    <definedName name="BEx5K08PYKE6JOKBYIB006TX619P" hidden="1">#REF!</definedName>
    <definedName name="BEx5K4W2S2K7M9V2M304KW93LK8Q" localSheetId="6" hidden="1">#REF!</definedName>
    <definedName name="BEx5K4W2S2K7M9V2M304KW93LK8Q" hidden="1">#REF!</definedName>
    <definedName name="BEx5K51DSERT1TR7B4A29R41W4NX" localSheetId="6" hidden="1">#REF!</definedName>
    <definedName name="BEx5K51DSERT1TR7B4A29R41W4NX" hidden="1">#REF!</definedName>
    <definedName name="BEx5KBBZ8KCEQK36ARG4ERYOFD4G" localSheetId="6" hidden="1">#REF!</definedName>
    <definedName name="BEx5KBBZ8KCEQK36ARG4ERYOFD4G" hidden="1">#REF!</definedName>
    <definedName name="BEx5KCOET0DYMY4VILOLGVBX7E3C" localSheetId="6" hidden="1">#REF!</definedName>
    <definedName name="BEx5KCOET0DYMY4VILOLGVBX7E3C" hidden="1">#REF!</definedName>
    <definedName name="BEx5KYER580I4T7WTLMUN7NLNP5K" localSheetId="6" hidden="1">#REF!</definedName>
    <definedName name="BEx5KYER580I4T7WTLMUN7NLNP5K" hidden="1">#REF!</definedName>
    <definedName name="BEx5LHLB3M6K4ZKY2F42QBZT30ZH" localSheetId="6" hidden="1">#REF!</definedName>
    <definedName name="BEx5LHLB3M6K4ZKY2F42QBZT30ZH" hidden="1">#REF!</definedName>
    <definedName name="BEx5LKQJG40DO2JR1ZF6KD3PON9K" localSheetId="6" hidden="1">#REF!</definedName>
    <definedName name="BEx5LKQJG40DO2JR1ZF6KD3PON9K" hidden="1">#REF!</definedName>
    <definedName name="BEx5LQA84QRPGAR4FLC7MCT3H9EN" localSheetId="6" hidden="1">#REF!</definedName>
    <definedName name="BEx5LQA84QRPGAR4FLC7MCT3H9EN" hidden="1">#REF!</definedName>
    <definedName name="BEx5LRMNU3HXIE1BUMDHRU31F7JJ" localSheetId="6" hidden="1">#REF!</definedName>
    <definedName name="BEx5LRMNU3HXIE1BUMDHRU31F7JJ" hidden="1">#REF!</definedName>
    <definedName name="BEx5LSJ1LPUAX3ENSPECWPG4J7D1" localSheetId="6" hidden="1">#REF!</definedName>
    <definedName name="BEx5LSJ1LPUAX3ENSPECWPG4J7D1" hidden="1">#REF!</definedName>
    <definedName name="BEx5LTKQ8RQWJE4BC88OP928893U" localSheetId="6" hidden="1">#REF!</definedName>
    <definedName name="BEx5LTKQ8RQWJE4BC88OP928893U" hidden="1">#REF!</definedName>
    <definedName name="BEx5M4D4KHXU4JXKDEHZZNRG7NRA" localSheetId="6" hidden="1">#REF!</definedName>
    <definedName name="BEx5M4D4KHXU4JXKDEHZZNRG7NRA" hidden="1">#REF!</definedName>
    <definedName name="BEx5MB9BR71LZDG7XXQ2EO58JC5F" localSheetId="6" hidden="1">#REF!</definedName>
    <definedName name="BEx5MB9BR71LZDG7XXQ2EO58JC5F" hidden="1">#REF!</definedName>
    <definedName name="BEx5MHEF05EVRV5DPTG4KMPWZSUS" localSheetId="6" hidden="1">#REF!</definedName>
    <definedName name="BEx5MHEF05EVRV5DPTG4KMPWZSUS" hidden="1">#REF!</definedName>
    <definedName name="BEx5MLQZM68YQSKARVWTTPINFQ2C" localSheetId="6" hidden="1">[22]ZZCOOM_M03_Q004!#REF!</definedName>
    <definedName name="BEx5MLQZM68YQSKARVWTTPINFQ2C" hidden="1">[23]ZZCOOM_M03_Q004!#REF!</definedName>
    <definedName name="BEx5MMCJMU7FOOWUCW9EA13B7V5F" localSheetId="6" hidden="1">#REF!</definedName>
    <definedName name="BEx5MMCJMU7FOOWUCW9EA13B7V5F" hidden="1">#REF!</definedName>
    <definedName name="BEx5MVXTKNBXHNWTL43C670E4KXC" localSheetId="6" hidden="1">#REF!</definedName>
    <definedName name="BEx5MVXTKNBXHNWTL43C670E4KXC" hidden="1">#REF!</definedName>
    <definedName name="BEx5MWZGZ3VRB5418C2RNF9H17BQ" localSheetId="6" hidden="1">#REF!</definedName>
    <definedName name="BEx5MWZGZ3VRB5418C2RNF9H17BQ" hidden="1">#REF!</definedName>
    <definedName name="BEx5MX4YD2QV39W04QH9C6AOA0FB" localSheetId="6" hidden="1">#REF!</definedName>
    <definedName name="BEx5MX4YD2QV39W04QH9C6AOA0FB" hidden="1">#REF!</definedName>
    <definedName name="BEx5N3A8LULD7YBJH5J83X27PZSW" localSheetId="6" hidden="1">#REF!</definedName>
    <definedName name="BEx5N3A8LULD7YBJH5J83X27PZSW" hidden="1">#REF!</definedName>
    <definedName name="BEx5N4XI4PWB1W9PMZ4O5R0HWTYD" localSheetId="6" hidden="1">#REF!</definedName>
    <definedName name="BEx5N4XI4PWB1W9PMZ4O5R0HWTYD" hidden="1">#REF!</definedName>
    <definedName name="BEx5N8DH1SY888WI2GZ2D6E9XCXB" localSheetId="6" hidden="1">#REF!</definedName>
    <definedName name="BEx5N8DH1SY888WI2GZ2D6E9XCXB" hidden="1">#REF!</definedName>
    <definedName name="BEx5NA68N6FJFX9UJXK4M14U487F" localSheetId="6" hidden="1">#REF!</definedName>
    <definedName name="BEx5NA68N6FJFX9UJXK4M14U487F" hidden="1">#REF!</definedName>
    <definedName name="BEx5NIKBG2GDJOYGE3WCXKU7YY51" localSheetId="6" hidden="1">#REF!</definedName>
    <definedName name="BEx5NIKBG2GDJOYGE3WCXKU7YY51" hidden="1">#REF!</definedName>
    <definedName name="BEx5NV06L5J5IMKGOMGKGJ4PBZCD" localSheetId="6" hidden="1">#REF!</definedName>
    <definedName name="BEx5NV06L5J5IMKGOMGKGJ4PBZCD" hidden="1">#REF!</definedName>
    <definedName name="BEx5NW1V6AB25NEEX9VPHRXWJDSS" localSheetId="6" hidden="1">#REF!</definedName>
    <definedName name="BEx5NW1V6AB25NEEX9VPHRXWJDSS" hidden="1">#REF!</definedName>
    <definedName name="BEx5NWSXWACAUHWVZAI57DGZ8OCQ" localSheetId="6" hidden="1">#REF!</definedName>
    <definedName name="BEx5NWSXWACAUHWVZAI57DGZ8OCQ" hidden="1">#REF!</definedName>
    <definedName name="BEx5NZSSQ6PY99ZX2D7Q9IGOR34W" localSheetId="6" hidden="1">#REF!</definedName>
    <definedName name="BEx5NZSSQ6PY99ZX2D7Q9IGOR34W" hidden="1">#REF!</definedName>
    <definedName name="BEx5O2N9HTGG4OJHR62PKFMNZTTW" localSheetId="6" hidden="1">#REF!</definedName>
    <definedName name="BEx5O2N9HTGG4OJHR62PKFMNZTTW" hidden="1">#REF!</definedName>
    <definedName name="BEx5O3ZUQ2OARA1CDOZ3NC4UE5AA" localSheetId="6" hidden="1">#REF!</definedName>
    <definedName name="BEx5O3ZUQ2OARA1CDOZ3NC4UE5AA" hidden="1">#REF!</definedName>
    <definedName name="BEx5OAFS0NJ2CB86A02E1JYHMLQ1" localSheetId="6" hidden="1">#REF!</definedName>
    <definedName name="BEx5OAFS0NJ2CB86A02E1JYHMLQ1" hidden="1">#REF!</definedName>
    <definedName name="BEx5OG4RPU8W1ETWDWM234NYYYEN" localSheetId="6" hidden="1">#REF!</definedName>
    <definedName name="BEx5OG4RPU8W1ETWDWM234NYYYEN" hidden="1">#REF!</definedName>
    <definedName name="BEx5OP9Y43F99O2IT69MKCCXGL61" localSheetId="6" hidden="1">#REF!</definedName>
    <definedName name="BEx5OP9Y43F99O2IT69MKCCXGL61" hidden="1">#REF!</definedName>
    <definedName name="BEx5P9Y9RDXNUAJ6CZ2LHMM8IM7T" localSheetId="6" hidden="1">#REF!</definedName>
    <definedName name="BEx5P9Y9RDXNUAJ6CZ2LHMM8IM7T" hidden="1">#REF!</definedName>
    <definedName name="BEx5PHWB2C0D5QLP3BZIP3UO7DIZ" localSheetId="6" hidden="1">#REF!</definedName>
    <definedName name="BEx5PHWB2C0D5QLP3BZIP3UO7DIZ" hidden="1">#REF!</definedName>
    <definedName name="BEx5PJP02W68K2E46L5C5YBSNU6T" localSheetId="6" hidden="1">#REF!</definedName>
    <definedName name="BEx5PJP02W68K2E46L5C5YBSNU6T" hidden="1">#REF!</definedName>
    <definedName name="BEx5PLCA8DOMAU315YCS5275L2HS" localSheetId="6" hidden="1">#REF!</definedName>
    <definedName name="BEx5PLCA8DOMAU315YCS5275L2HS" hidden="1">#REF!</definedName>
    <definedName name="BEx5PRXMZ5M65Z732WNNGV564C2J" localSheetId="6" hidden="1">#REF!</definedName>
    <definedName name="BEx5PRXMZ5M65Z732WNNGV564C2J" hidden="1">#REF!</definedName>
    <definedName name="BEx5Q29Y91E64DPE0YY53A6YHF3Y" localSheetId="6" hidden="1">#REF!</definedName>
    <definedName name="BEx5Q29Y91E64DPE0YY53A6YHF3Y" hidden="1">#REF!</definedName>
    <definedName name="BEx5QPSW4IPLH50WSR87HRER05RF" localSheetId="6" hidden="1">#REF!</definedName>
    <definedName name="BEx5QPSW4IPLH50WSR87HRER05RF" hidden="1">#REF!</definedName>
    <definedName name="BEx73V0EP8EMNRC3EZJJKKVKWQVB" localSheetId="6" hidden="1">#REF!</definedName>
    <definedName name="BEx73V0EP8EMNRC3EZJJKKVKWQVB" hidden="1">#REF!</definedName>
    <definedName name="BEx741WJHIJVXUX131SBXTVW8D71" localSheetId="6" hidden="1">#REF!</definedName>
    <definedName name="BEx741WJHIJVXUX131SBXTVW8D71" hidden="1">#REF!</definedName>
    <definedName name="BEx74Q6H3O7133AWQXWC21MI2UFT" localSheetId="6" hidden="1">#REF!</definedName>
    <definedName name="BEx74Q6H3O7133AWQXWC21MI2UFT" hidden="1">#REF!</definedName>
    <definedName name="BEx74R2VQ8BSMKPX25262AU3VZF7" localSheetId="6" hidden="1">#REF!</definedName>
    <definedName name="BEx74R2VQ8BSMKPX25262AU3VZF7" hidden="1">#REF!</definedName>
    <definedName name="BEx74W6BJ8ENO3J25WNM5H5APKA3" localSheetId="6" hidden="1">#REF!</definedName>
    <definedName name="BEx74W6BJ8ENO3J25WNM5H5APKA3" hidden="1">#REF!</definedName>
    <definedName name="BEx74YKLW1FKLWC3DJ2ELZBZBY1M" localSheetId="6" hidden="1">#REF!</definedName>
    <definedName name="BEx74YKLW1FKLWC3DJ2ELZBZBY1M" hidden="1">#REF!</definedName>
    <definedName name="BEx755GRRD9BL27YHLH5QWIYLWB7" localSheetId="6" hidden="1">#REF!</definedName>
    <definedName name="BEx755GRRD9BL27YHLH5QWIYLWB7" hidden="1">#REF!</definedName>
    <definedName name="BEx759D1D5SXS5ELLZVBI0SXYUNF" localSheetId="6" hidden="1">#REF!</definedName>
    <definedName name="BEx759D1D5SXS5ELLZVBI0SXYUNF" hidden="1">#REF!</definedName>
    <definedName name="BEx75DPEQTX055IZ2L8UVLJOT1DD" localSheetId="6" hidden="1">#REF!</definedName>
    <definedName name="BEx75DPEQTX055IZ2L8UVLJOT1DD" hidden="1">#REF!</definedName>
    <definedName name="BEx75GJZSZHUDN6OOAGQYFUDA2LP" localSheetId="6" hidden="1">#REF!</definedName>
    <definedName name="BEx75GJZSZHUDN6OOAGQYFUDA2LP" hidden="1">#REF!</definedName>
    <definedName name="BEx75HGCCV5K4UCJWYV8EV9AG5YT" localSheetId="6" hidden="1">#REF!</definedName>
    <definedName name="BEx75HGCCV5K4UCJWYV8EV9AG5YT" hidden="1">#REF!</definedName>
    <definedName name="BEx75PZT8TY5P13U978NVBUXKHT4" localSheetId="6" hidden="1">#REF!</definedName>
    <definedName name="BEx75PZT8TY5P13U978NVBUXKHT4" hidden="1">#REF!</definedName>
    <definedName name="BEx75T55F7GML8V1DMWL26WRT006" localSheetId="6" hidden="1">#REF!</definedName>
    <definedName name="BEx75T55F7GML8V1DMWL26WRT006" hidden="1">#REF!</definedName>
    <definedName name="BEx75VJGR07JY6UUWURQ4PJ29UKC" localSheetId="6" hidden="1">#REF!</definedName>
    <definedName name="BEx75VJGR07JY6UUWURQ4PJ29UKC" hidden="1">#REF!</definedName>
    <definedName name="BEx7696AZUPB1PK30JJQUWUELQPJ" localSheetId="6" hidden="1">#REF!</definedName>
    <definedName name="BEx7696AZUPB1PK30JJQUWUELQPJ" hidden="1">#REF!</definedName>
    <definedName name="BEx76PNR8S4T4VUQS0KU58SEX0VN" localSheetId="6" hidden="1">#REF!</definedName>
    <definedName name="BEx76PNR8S4T4VUQS0KU58SEX0VN" hidden="1">#REF!</definedName>
    <definedName name="BEx76YY7ODSIKDD9VDF9TLTDM18I" localSheetId="6" hidden="1">#REF!</definedName>
    <definedName name="BEx76YY7ODSIKDD9VDF9TLTDM18I" hidden="1">#REF!</definedName>
    <definedName name="BEx7705E86I9B7DTKMMJMAFSYMUL" localSheetId="6" hidden="1">#REF!</definedName>
    <definedName name="BEx7705E86I9B7DTKMMJMAFSYMUL" hidden="1">#REF!</definedName>
    <definedName name="BEx7741OUGLA0WJQLQRUJSL4DE00" localSheetId="6" hidden="1">#REF!</definedName>
    <definedName name="BEx7741OUGLA0WJQLQRUJSL4DE00" hidden="1">#REF!</definedName>
    <definedName name="BEx774N83DXLJZ54Q42PWIJZ2DN1" localSheetId="6" hidden="1">#REF!</definedName>
    <definedName name="BEx774N83DXLJZ54Q42PWIJZ2DN1" hidden="1">#REF!</definedName>
    <definedName name="BEx779QNIY3061ZV9BR462WKEGRW" localSheetId="6" hidden="1">#REF!</definedName>
    <definedName name="BEx779QNIY3061ZV9BR462WKEGRW" hidden="1">#REF!</definedName>
    <definedName name="BEx77G19QU9A95CNHE6QMVSQR2T3" localSheetId="6" hidden="1">#REF!</definedName>
    <definedName name="BEx77G19QU9A95CNHE6QMVSQR2T3" hidden="1">#REF!</definedName>
    <definedName name="BEx77P0S3GVMS7BJUL9OWUGJ1B02" localSheetId="6" hidden="1">#REF!</definedName>
    <definedName name="BEx77P0S3GVMS7BJUL9OWUGJ1B02" hidden="1">#REF!</definedName>
    <definedName name="BEx77QDESURI6WW5582YXSK3A972" localSheetId="6" hidden="1">#REF!</definedName>
    <definedName name="BEx77QDESURI6WW5582YXSK3A972" hidden="1">#REF!</definedName>
    <definedName name="BEx77VBI9XOPFHKEWU5EHQ9J675Y" localSheetId="6" hidden="1">#REF!</definedName>
    <definedName name="BEx77VBI9XOPFHKEWU5EHQ9J675Y" hidden="1">#REF!</definedName>
    <definedName name="BEx7809GQOCLHSNH95VOYIX7P1TV" localSheetId="6" hidden="1">#REF!</definedName>
    <definedName name="BEx7809GQOCLHSNH95VOYIX7P1TV" hidden="1">#REF!</definedName>
    <definedName name="BEx780K8XAXUHGVZGZWQ74DK4CI3" localSheetId="6" hidden="1">#REF!</definedName>
    <definedName name="BEx780K8XAXUHGVZGZWQ74DK4CI3" hidden="1">#REF!</definedName>
    <definedName name="BEx78226TN58UE0CTY98YEDU0LSL" localSheetId="6" hidden="1">#REF!</definedName>
    <definedName name="BEx78226TN58UE0CTY98YEDU0LSL" hidden="1">#REF!</definedName>
    <definedName name="BEx7881ZZBWHRAX6W2GY19J8MGEQ" localSheetId="6" hidden="1">#REF!</definedName>
    <definedName name="BEx7881ZZBWHRAX6W2GY19J8MGEQ" hidden="1">#REF!</definedName>
    <definedName name="BEx78BSYINF85GYNSCIRD95PH86Q" localSheetId="6" hidden="1">#REF!</definedName>
    <definedName name="BEx78BSYINF85GYNSCIRD95PH86Q" hidden="1">#REF!</definedName>
    <definedName name="BEx78HHRIWDLHQX2LG0HWFRYEL1T" localSheetId="6" hidden="1">#REF!</definedName>
    <definedName name="BEx78HHRIWDLHQX2LG0HWFRYEL1T" hidden="1">#REF!</definedName>
    <definedName name="BEx78QC4X2YVM9K6MQRB2WJG36N3" localSheetId="6" hidden="1">#REF!</definedName>
    <definedName name="BEx78QC4X2YVM9K6MQRB2WJG36N3" hidden="1">#REF!</definedName>
    <definedName name="BEx78QMXZ2P1ZB3HJ9O50DWHCMXR" localSheetId="6" hidden="1">#REF!</definedName>
    <definedName name="BEx78QMXZ2P1ZB3HJ9O50DWHCMXR" hidden="1">#REF!</definedName>
    <definedName name="BEx78SFO5VR28677DWZEMDN7G86X" localSheetId="6" hidden="1">#REF!</definedName>
    <definedName name="BEx78SFO5VR28677DWZEMDN7G86X" hidden="1">#REF!</definedName>
    <definedName name="BEx78SFOYH1Z0ZDTO47W2M60TW6K" localSheetId="6" hidden="1">#REF!</definedName>
    <definedName name="BEx78SFOYH1Z0ZDTO47W2M60TW6K" hidden="1">#REF!</definedName>
    <definedName name="BEx7974EARYYX2ICWU0YC50VO5D8" localSheetId="6" hidden="1">#REF!</definedName>
    <definedName name="BEx7974EARYYX2ICWU0YC50VO5D8" hidden="1">#REF!</definedName>
    <definedName name="BEx79JK3E6JO8MX4O35A5G8NZCC8" localSheetId="6" hidden="1">#REF!</definedName>
    <definedName name="BEx79JK3E6JO8MX4O35A5G8NZCC8" hidden="1">#REF!</definedName>
    <definedName name="BEx79OCP4HQ6XP8EWNGEUDLOZBBS" localSheetId="6" hidden="1">#REF!</definedName>
    <definedName name="BEx79OCP4HQ6XP8EWNGEUDLOZBBS" hidden="1">#REF!</definedName>
    <definedName name="BEx79SEAYKUZB0H4LYBCD6WWJBG2" localSheetId="6" hidden="1">#REF!</definedName>
    <definedName name="BEx79SEAYKUZB0H4LYBCD6WWJBG2" hidden="1">#REF!</definedName>
    <definedName name="BEx79SJRHTLS9PYM69O9BWW1FMJK" localSheetId="6" hidden="1">#REF!</definedName>
    <definedName name="BEx79SJRHTLS9PYM69O9BWW1FMJK" hidden="1">#REF!</definedName>
    <definedName name="BEx79YJJLBELICW9F9FRYSCQ101L" localSheetId="6" hidden="1">#REF!</definedName>
    <definedName name="BEx79YJJLBELICW9F9FRYSCQ101L" hidden="1">#REF!</definedName>
    <definedName name="BEx79YUC7B0V77FSBGIRCY1BR4VK" localSheetId="6" hidden="1">#REF!</definedName>
    <definedName name="BEx79YUC7B0V77FSBGIRCY1BR4VK" hidden="1">#REF!</definedName>
    <definedName name="BEx7A06T3RC2891FUX05G3QPRAUE" localSheetId="6" hidden="1">#REF!</definedName>
    <definedName name="BEx7A06T3RC2891FUX05G3QPRAUE" hidden="1">#REF!</definedName>
    <definedName name="BEx7A9S3JA1X7FH4CFSQLTZC4691" localSheetId="6" hidden="1">#REF!</definedName>
    <definedName name="BEx7A9S3JA1X7FH4CFSQLTZC4691" hidden="1">#REF!</definedName>
    <definedName name="BEx7ABA2C9IWH5VSLVLLLCY62161" localSheetId="6" hidden="1">#REF!</definedName>
    <definedName name="BEx7ABA2C9IWH5VSLVLLLCY62161" hidden="1">#REF!</definedName>
    <definedName name="BEx7AE4LPLX8N85BYB0WCO5S7ZPV" localSheetId="6" hidden="1">#REF!</definedName>
    <definedName name="BEx7AE4LPLX8N85BYB0WCO5S7ZPV" hidden="1">#REF!</definedName>
    <definedName name="BEx7AR0EEP9O5JPPEKQWG1TC860T" localSheetId="6" hidden="1">#REF!</definedName>
    <definedName name="BEx7AR0EEP9O5JPPEKQWG1TC860T" hidden="1">#REF!</definedName>
    <definedName name="BEx7ASD1I654MEDCO6GGWA95PXSC" localSheetId="6" hidden="1">#REF!</definedName>
    <definedName name="BEx7ASD1I654MEDCO6GGWA95PXSC" hidden="1">#REF!</definedName>
    <definedName name="BEx7AURD3S7JGN4D3YK1QAG6TAFA" localSheetId="6" hidden="1">#REF!</definedName>
    <definedName name="BEx7AURD3S7JGN4D3YK1QAG6TAFA" hidden="1">#REF!</definedName>
    <definedName name="BEx7AVCX9S5RJP3NSZ4QM4E6ERDT" localSheetId="6" hidden="1">#REF!</definedName>
    <definedName name="BEx7AVCX9S5RJP3NSZ4QM4E6ERDT" hidden="1">#REF!</definedName>
    <definedName name="BEx7AVYIGP0930MV5JEBWRYCJN68" localSheetId="6" hidden="1">#REF!</definedName>
    <definedName name="BEx7AVYIGP0930MV5JEBWRYCJN68" hidden="1">#REF!</definedName>
    <definedName name="BEx7B6LH6917TXOSAAQ6U7HVF018" localSheetId="6" hidden="1">#REF!</definedName>
    <definedName name="BEx7B6LH6917TXOSAAQ6U7HVF018" hidden="1">#REF!</definedName>
    <definedName name="BEx7BN8E88JR3K1BSLAZRPSFPQ9L" localSheetId="6" hidden="1">#REF!</definedName>
    <definedName name="BEx7BN8E88JR3K1BSLAZRPSFPQ9L" hidden="1">#REF!</definedName>
    <definedName name="BEx7BP14RMS3638K85OM4NCYLRHG" localSheetId="6" hidden="1">#REF!</definedName>
    <definedName name="BEx7BP14RMS3638K85OM4NCYLRHG" hidden="1">#REF!</definedName>
    <definedName name="BEx7BPXFZXJ79FQ0E8AQE21PGVHA" localSheetId="6" hidden="1">#REF!</definedName>
    <definedName name="BEx7BPXFZXJ79FQ0E8AQE21PGVHA" hidden="1">#REF!</definedName>
    <definedName name="BEx7C04AM39DQMC1TIX7CFZ2ADHX" localSheetId="6" hidden="1">#REF!</definedName>
    <definedName name="BEx7C04AM39DQMC1TIX7CFZ2ADHX" hidden="1">#REF!</definedName>
    <definedName name="BEx7C346X4AX2J1QPM4NBC7JL5W9" localSheetId="6" hidden="1">#REF!</definedName>
    <definedName name="BEx7C346X4AX2J1QPM4NBC7JL5W9" hidden="1">#REF!</definedName>
    <definedName name="BEx7C40F0PQURHPI6YQ39NFIR86Z" localSheetId="6" hidden="1">#REF!</definedName>
    <definedName name="BEx7C40F0PQURHPI6YQ39NFIR86Z" hidden="1">#REF!</definedName>
    <definedName name="BEx7C7B9VCY7N0H7N1NH6HNNH724" localSheetId="6" hidden="1">#REF!</definedName>
    <definedName name="BEx7C7B9VCY7N0H7N1NH6HNNH724" hidden="1">#REF!</definedName>
    <definedName name="BEx7C93VR7SYRIJS1JO8YZKSFAW9" localSheetId="6" hidden="1">#REF!</definedName>
    <definedName name="BEx7C93VR7SYRIJS1JO8YZKSFAW9" hidden="1">#REF!</definedName>
    <definedName name="BEx7CCPC6R1KQQZ2JQU6EFI1G0RM" localSheetId="6" hidden="1">#REF!</definedName>
    <definedName name="BEx7CCPC6R1KQQZ2JQU6EFI1G0RM" hidden="1">#REF!</definedName>
    <definedName name="BEx7CIJST9GLS2QD383UK7VUDTGL" localSheetId="6" hidden="1">#REF!</definedName>
    <definedName name="BEx7CIJST9GLS2QD383UK7VUDTGL" hidden="1">#REF!</definedName>
    <definedName name="BEx7CO8T2XKC7GHDSYNAWTZ9L7YR" localSheetId="6" hidden="1">#REF!</definedName>
    <definedName name="BEx7CO8T2XKC7GHDSYNAWTZ9L7YR" hidden="1">#REF!</definedName>
    <definedName name="BEx7CW1CF00DO8A36UNC2X7K65C2" localSheetId="6" hidden="1">#REF!</definedName>
    <definedName name="BEx7CW1CF00DO8A36UNC2X7K65C2" hidden="1">#REF!</definedName>
    <definedName name="BEx7CW6NFRL2P4XWP0MWHIYA97KF" localSheetId="6" hidden="1">#REF!</definedName>
    <definedName name="BEx7CW6NFRL2P4XWP0MWHIYA97KF" hidden="1">#REF!</definedName>
    <definedName name="BEx7CZXN83U7XFVGG1P1N6ZCQK7U" localSheetId="6" hidden="1">#REF!</definedName>
    <definedName name="BEx7CZXN83U7XFVGG1P1N6ZCQK7U" hidden="1">#REF!</definedName>
    <definedName name="BEx7D14R4J25CLH301NHMGU8FSWM" localSheetId="6" hidden="1">#REF!</definedName>
    <definedName name="BEx7D14R4J25CLH301NHMGU8FSWM" hidden="1">#REF!</definedName>
    <definedName name="BEx7D38BE0Z9QLQBDMGARM9USFPM" localSheetId="6" hidden="1">#REF!</definedName>
    <definedName name="BEx7D38BE0Z9QLQBDMGARM9USFPM" hidden="1">#REF!</definedName>
    <definedName name="BEx7D5RWKRS4W71J4NZ6ZSFHPKFT" localSheetId="6" hidden="1">#REF!</definedName>
    <definedName name="BEx7D5RWKRS4W71J4NZ6ZSFHPKFT" hidden="1">#REF!</definedName>
    <definedName name="BEx7D8H1TPOX1UN17QZYEV7Q58GA" localSheetId="6" hidden="1">#REF!</definedName>
    <definedName name="BEx7D8H1TPOX1UN17QZYEV7Q58GA" hidden="1">#REF!</definedName>
    <definedName name="BEx7DGF13H2074LRWFZQ45PZ6JPX" localSheetId="6" hidden="1">#REF!</definedName>
    <definedName name="BEx7DGF13H2074LRWFZQ45PZ6JPX" hidden="1">#REF!</definedName>
    <definedName name="BEx7DHBE0SOC5KXWWQ73WUDBRX8J" localSheetId="6" hidden="1">#REF!</definedName>
    <definedName name="BEx7DHBE0SOC5KXWWQ73WUDBRX8J" hidden="1">#REF!</definedName>
    <definedName name="BEx7DKWUXEDIISSX4GDD4YYT887F" localSheetId="6" hidden="1">#REF!</definedName>
    <definedName name="BEx7DKWUXEDIISSX4GDD4YYT887F" hidden="1">#REF!</definedName>
    <definedName name="BEx7DMUYR2HC26WW7AOB1TULERMB" localSheetId="6" hidden="1">#REF!</definedName>
    <definedName name="BEx7DMUYR2HC26WW7AOB1TULERMB" hidden="1">#REF!</definedName>
    <definedName name="BEx7DVJTRV44IMJIBFXELE67SZ7S" localSheetId="6" hidden="1">#REF!</definedName>
    <definedName name="BEx7DVJTRV44IMJIBFXELE67SZ7S" hidden="1">#REF!</definedName>
    <definedName name="BEx7DVUMFCI5INHMVFIJ44RTTSTT" localSheetId="6" hidden="1">#REF!</definedName>
    <definedName name="BEx7DVUMFCI5INHMVFIJ44RTTSTT" hidden="1">#REF!</definedName>
    <definedName name="BEx7E2QT2U8THYOKBPXONB1B47WH" localSheetId="6" hidden="1">#REF!</definedName>
    <definedName name="BEx7E2QT2U8THYOKBPXONB1B47WH" hidden="1">#REF!</definedName>
    <definedName name="BEx7E5QP7W6UKO74F5Y0VJ741HS5" localSheetId="6" hidden="1">#REF!</definedName>
    <definedName name="BEx7E5QP7W6UKO74F5Y0VJ741HS5" hidden="1">#REF!</definedName>
    <definedName name="BEx7E6N29HGH3I47AFB2DCS6MVS6" localSheetId="6" hidden="1">#REF!</definedName>
    <definedName name="BEx7E6N29HGH3I47AFB2DCS6MVS6" hidden="1">#REF!</definedName>
    <definedName name="BEx7EBA8IYHQKT7IQAOAML660SYA" localSheetId="6" hidden="1">#REF!</definedName>
    <definedName name="BEx7EBA8IYHQKT7IQAOAML660SYA" hidden="1">#REF!</definedName>
    <definedName name="BEx7EI6C8MCRZFEQYUBE5FSUTIHK" localSheetId="6" hidden="1">#REF!</definedName>
    <definedName name="BEx7EI6C8MCRZFEQYUBE5FSUTIHK" hidden="1">#REF!</definedName>
    <definedName name="BEx7EI6DL1Z6UWLFBXAKVGZTKHWJ" localSheetId="6" hidden="1">#REF!</definedName>
    <definedName name="BEx7EI6DL1Z6UWLFBXAKVGZTKHWJ" hidden="1">#REF!</definedName>
    <definedName name="BEx7EQKHX7GZYOLXRDU534TT4H64" localSheetId="6" hidden="1">#REF!</definedName>
    <definedName name="BEx7EQKHX7GZYOLXRDU534TT4H64" hidden="1">#REF!</definedName>
    <definedName name="BEx7ETV6L1TM7JSXJIGK3FC6RVZW" localSheetId="6" hidden="1">#REF!</definedName>
    <definedName name="BEx7ETV6L1TM7JSXJIGK3FC6RVZW" hidden="1">#REF!</definedName>
    <definedName name="BEx7EYYLHMBYQTH6I377FCQS7CSX" localSheetId="6" hidden="1">#REF!</definedName>
    <definedName name="BEx7EYYLHMBYQTH6I377FCQS7CSX" hidden="1">#REF!</definedName>
    <definedName name="BEx7FCLG1RYI2SNOU1Y2GQZNZSWA" localSheetId="6" hidden="1">#REF!</definedName>
    <definedName name="BEx7FCLG1RYI2SNOU1Y2GQZNZSWA" hidden="1">#REF!</definedName>
    <definedName name="BEx7FN32ZGWOAA4TTH79KINTDWR9" localSheetId="6" hidden="1">#REF!</definedName>
    <definedName name="BEx7FN32ZGWOAA4TTH79KINTDWR9" hidden="1">#REF!</definedName>
    <definedName name="BEx7FV0WJHXL6X5JNQ2ZX45PX49P" localSheetId="6" hidden="1">#REF!</definedName>
    <definedName name="BEx7FV0WJHXL6X5JNQ2ZX45PX49P" hidden="1">#REF!</definedName>
    <definedName name="BEx7G82CKM3NIY1PHNFK28M09PCH" localSheetId="6" hidden="1">#REF!</definedName>
    <definedName name="BEx7G82CKM3NIY1PHNFK28M09PCH" hidden="1">#REF!</definedName>
    <definedName name="BEx7GR3ENYWRXXS5IT0UMEGOLGUH" localSheetId="6" hidden="1">#REF!</definedName>
    <definedName name="BEx7GR3ENYWRXXS5IT0UMEGOLGUH" hidden="1">#REF!</definedName>
    <definedName name="BEx7GSAL6P7TASL8MB63RFST1LJL" localSheetId="6" hidden="1">#REF!</definedName>
    <definedName name="BEx7GSAL6P7TASL8MB63RFST1LJL" hidden="1">#REF!</definedName>
    <definedName name="BEx7H0JD6I5I8WQLLWOYWY5YWPQE" localSheetId="6" hidden="1">#REF!</definedName>
    <definedName name="BEx7H0JD6I5I8WQLLWOYWY5YWPQE" hidden="1">#REF!</definedName>
    <definedName name="BEx7H14XCXH7WEXEY1HVO53A6AGH" localSheetId="6" hidden="1">#REF!</definedName>
    <definedName name="BEx7H14XCXH7WEXEY1HVO53A6AGH" hidden="1">#REF!</definedName>
    <definedName name="BEx7HGVBEF4LEIF6RC14N3PSU461" localSheetId="6" hidden="1">#REF!</definedName>
    <definedName name="BEx7HGVBEF4LEIF6RC14N3PSU461" hidden="1">#REF!</definedName>
    <definedName name="BEx7HQ5T9FZ42QWS09UO4DT42Y0R" localSheetId="6" hidden="1">#REF!</definedName>
    <definedName name="BEx7HQ5T9FZ42QWS09UO4DT42Y0R" hidden="1">#REF!</definedName>
    <definedName name="BEx7HRCZE3CVGON1HV07MT5MNDZ3" localSheetId="6" hidden="1">#REF!</definedName>
    <definedName name="BEx7HRCZE3CVGON1HV07MT5MNDZ3" hidden="1">#REF!</definedName>
    <definedName name="BEx7HWGE2CANG5M17X4C8YNC3N8F" localSheetId="6" hidden="1">#REF!</definedName>
    <definedName name="BEx7HWGE2CANG5M17X4C8YNC3N8F" hidden="1">#REF!</definedName>
    <definedName name="BEx7IB54GU5UCTJS549UBDW43EJL" localSheetId="6" hidden="1">#REF!</definedName>
    <definedName name="BEx7IB54GU5UCTJS549UBDW43EJL" hidden="1">#REF!</definedName>
    <definedName name="BEx7IBVYN47SFZIA0K4MDKQZNN9V" localSheetId="6" hidden="1">#REF!</definedName>
    <definedName name="BEx7IBVYN47SFZIA0K4MDKQZNN9V" hidden="1">#REF!</definedName>
    <definedName name="BEx7IGOMJB39HUONENRXTK1MFHGE" localSheetId="6" hidden="1">#REF!</definedName>
    <definedName name="BEx7IGOMJB39HUONENRXTK1MFHGE" hidden="1">#REF!</definedName>
    <definedName name="BEx7ISO6LTCYYDK0J6IN4PG2P6SW" localSheetId="6" hidden="1">#REF!</definedName>
    <definedName name="BEx7ISO6LTCYYDK0J6IN4PG2P6SW" hidden="1">#REF!</definedName>
    <definedName name="BEx7IV2IJ5WT7UC0UG7WP0WF2JZI" localSheetId="6" hidden="1">#REF!</definedName>
    <definedName name="BEx7IV2IJ5WT7UC0UG7WP0WF2JZI" hidden="1">#REF!</definedName>
    <definedName name="BEx7IXGU74GE5E4S6W4Z13AR092Y" localSheetId="6" hidden="1">#REF!</definedName>
    <definedName name="BEx7IXGU74GE5E4S6W4Z13AR092Y" hidden="1">#REF!</definedName>
    <definedName name="BEx7J4YL8Q3BI1MLH16YYQ18IJRD" localSheetId="6" hidden="1">#REF!</definedName>
    <definedName name="BEx7J4YL8Q3BI1MLH16YYQ18IJRD" hidden="1">#REF!</definedName>
    <definedName name="BEx7J5K5QVUOXI6A663KUWL6PO3O" localSheetId="6" hidden="1">#REF!</definedName>
    <definedName name="BEx7J5K5QVUOXI6A663KUWL6PO3O" hidden="1">#REF!</definedName>
    <definedName name="BEx7JH3HGBPI07OHZ5LFYK0UFZQR" localSheetId="6" hidden="1">#REF!</definedName>
    <definedName name="BEx7JH3HGBPI07OHZ5LFYK0UFZQR" hidden="1">#REF!</definedName>
    <definedName name="BEx7JRL3MHRMVLQF3EN15MXRPN68" localSheetId="6" hidden="1">#REF!</definedName>
    <definedName name="BEx7JRL3MHRMVLQF3EN15MXRPN68" hidden="1">#REF!</definedName>
    <definedName name="BEx7JV194190CNM6WWGQ3UBJ3CHH" localSheetId="6" hidden="1">#REF!</definedName>
    <definedName name="BEx7JV194190CNM6WWGQ3UBJ3CHH" hidden="1">#REF!</definedName>
    <definedName name="BEx7JZJ4AE8AGMWPK3XPBTBUBZ48" localSheetId="6" hidden="1">#REF!</definedName>
    <definedName name="BEx7JZJ4AE8AGMWPK3XPBTBUBZ48" hidden="1">#REF!</definedName>
    <definedName name="BEx7K7GZ607XQOGB81A1HINBTGOZ" localSheetId="6" hidden="1">#REF!</definedName>
    <definedName name="BEx7K7GZ607XQOGB81A1HINBTGOZ" hidden="1">#REF!</definedName>
    <definedName name="BEx7KEYPBDXSNROH8M6CDCBN6B50" localSheetId="6" hidden="1">#REF!</definedName>
    <definedName name="BEx7KEYPBDXSNROH8M6CDCBN6B50" hidden="1">#REF!</definedName>
    <definedName name="BEx7KH7PZ0A6FSWA4LAN2CMZ0WSF" localSheetId="6" hidden="1">#REF!</definedName>
    <definedName name="BEx7KH7PZ0A6FSWA4LAN2CMZ0WSF" hidden="1">#REF!</definedName>
    <definedName name="BEx7KNCTL6VMNQP4MFMHOMV1WI1Y" localSheetId="6" hidden="1">#REF!</definedName>
    <definedName name="BEx7KNCTL6VMNQP4MFMHOMV1WI1Y" hidden="1">#REF!</definedName>
    <definedName name="BEx7KSAS8BZT6H8OQCZ5DNSTMO07" localSheetId="6" hidden="1">#REF!</definedName>
    <definedName name="BEx7KSAS8BZT6H8OQCZ5DNSTMO07" hidden="1">#REF!</definedName>
    <definedName name="BEx7KWHTBD21COXVI4HNEQH0Z3L8" localSheetId="6" hidden="1">#REF!</definedName>
    <definedName name="BEx7KWHTBD21COXVI4HNEQH0Z3L8" hidden="1">#REF!</definedName>
    <definedName name="BEx7KXUGRMRSUXCM97Z7VRZQ9JH2" localSheetId="6" hidden="1">#REF!</definedName>
    <definedName name="BEx7KXUGRMRSUXCM97Z7VRZQ9JH2" hidden="1">#REF!</definedName>
    <definedName name="BEx7L5C6U8MP6IZ67BD649WQYJEK" localSheetId="6" hidden="1">#REF!</definedName>
    <definedName name="BEx7L5C6U8MP6IZ67BD649WQYJEK" hidden="1">#REF!</definedName>
    <definedName name="BEx7L8HEYEVTATR0OG5JJO647KNI" localSheetId="6" hidden="1">#REF!</definedName>
    <definedName name="BEx7L8HEYEVTATR0OG5JJO647KNI" hidden="1">#REF!</definedName>
    <definedName name="BEx7L8XOV64OMS15ZFURFEUXLMWF" localSheetId="6" hidden="1">#REF!</definedName>
    <definedName name="BEx7L8XOV64OMS15ZFURFEUXLMWF" hidden="1">#REF!</definedName>
    <definedName name="BEx7LPF478MRAYB9TQ6LDML6O3BY" localSheetId="6" hidden="1">#REF!</definedName>
    <definedName name="BEx7LPF478MRAYB9TQ6LDML6O3BY" hidden="1">#REF!</definedName>
    <definedName name="BEx7LPV780NFCG1VX4EKJ29YXOLZ" localSheetId="6" hidden="1">#REF!</definedName>
    <definedName name="BEx7LPV780NFCG1VX4EKJ29YXOLZ" hidden="1">#REF!</definedName>
    <definedName name="BEx7LQ0PD30NJWOAYKPEYHM9J83B" localSheetId="6" hidden="1">#REF!</definedName>
    <definedName name="BEx7LQ0PD30NJWOAYKPEYHM9J83B" hidden="1">#REF!</definedName>
    <definedName name="BEx7M4EKEDHZ1ZZ91NDLSUNPUFPZ" localSheetId="6" hidden="1">#REF!</definedName>
    <definedName name="BEx7M4EKEDHZ1ZZ91NDLSUNPUFPZ" hidden="1">#REF!</definedName>
    <definedName name="BEx7MAUI1JJFDIJGDW4RWY5384LY" localSheetId="6" hidden="1">#REF!</definedName>
    <definedName name="BEx7MAUI1JJFDIJGDW4RWY5384LY" hidden="1">#REF!</definedName>
    <definedName name="BEx7MI1EW6N7FOBHWJLYC02TZSKR" localSheetId="6" hidden="1">#REF!</definedName>
    <definedName name="BEx7MI1EW6N7FOBHWJLYC02TZSKR" hidden="1">#REF!</definedName>
    <definedName name="BEx7MJZO3UKAMJ53UWOJ5ZD4GGMQ" localSheetId="6" hidden="1">#REF!</definedName>
    <definedName name="BEx7MJZO3UKAMJ53UWOJ5ZD4GGMQ" hidden="1">#REF!</definedName>
    <definedName name="BEx7MO17TZ6L4457Q12FYYLUUZAZ" localSheetId="6" hidden="1">#REF!</definedName>
    <definedName name="BEx7MO17TZ6L4457Q12FYYLUUZAZ" hidden="1">#REF!</definedName>
    <definedName name="BEx7MT4MFNXIVQGAT6D971GZW7CA" localSheetId="6" hidden="1">#REF!</definedName>
    <definedName name="BEx7MT4MFNXIVQGAT6D971GZW7CA" hidden="1">#REF!</definedName>
    <definedName name="BEx7MUMLPPX92MX7SA8S1PLONDL8" localSheetId="6" hidden="1">#REF!</definedName>
    <definedName name="BEx7MUMLPPX92MX7SA8S1PLONDL8" hidden="1">#REF!</definedName>
    <definedName name="BEx7MX0W532Q7CB4V6KFVC9WAOUI" localSheetId="6" hidden="1">#REF!</definedName>
    <definedName name="BEx7MX0W532Q7CB4V6KFVC9WAOUI" hidden="1">#REF!</definedName>
    <definedName name="BEx7NB403NE748IF75RXMWOFQ986" localSheetId="6" hidden="1">#REF!</definedName>
    <definedName name="BEx7NB403NE748IF75RXMWOFQ986" hidden="1">#REF!</definedName>
    <definedName name="BEx7NI062THZAM6I8AJWTFJL91CS" localSheetId="6" hidden="1">#REF!</definedName>
    <definedName name="BEx7NI062THZAM6I8AJWTFJL91CS" hidden="1">#REF!</definedName>
    <definedName name="BEx904S75BPRYMHF0083JF7ES4NG" localSheetId="6" hidden="1">#REF!</definedName>
    <definedName name="BEx904S75BPRYMHF0083JF7ES4NG" hidden="1">#REF!</definedName>
    <definedName name="BEx90HDD4RWF7JZGA8GCGG7D63MG" localSheetId="6" hidden="1">#REF!</definedName>
    <definedName name="BEx90HDD4RWF7JZGA8GCGG7D63MG" hidden="1">#REF!</definedName>
    <definedName name="BEx90HO6UVMFVSV8U0YBZFHNCL38" localSheetId="6" hidden="1">#REF!</definedName>
    <definedName name="BEx90HO6UVMFVSV8U0YBZFHNCL38" hidden="1">#REF!</definedName>
    <definedName name="BEx90VGH5H09ON2QXYC9WIIEU98T" localSheetId="6" hidden="1">#REF!</definedName>
    <definedName name="BEx90VGH5H09ON2QXYC9WIIEU98T" hidden="1">#REF!</definedName>
    <definedName name="BEx9157279000SVN5XNWQ99JY0WU" localSheetId="6" hidden="1">#REF!</definedName>
    <definedName name="BEx9157279000SVN5XNWQ99JY0WU" hidden="1">#REF!</definedName>
    <definedName name="BEx9175B70QXYAU5A8DJPGZQ46L9" localSheetId="6" hidden="1">#REF!</definedName>
    <definedName name="BEx9175B70QXYAU5A8DJPGZQ46L9" hidden="1">#REF!</definedName>
    <definedName name="BEx91AQQRTV87AO27VWHSFZAD4ZR" localSheetId="6" hidden="1">#REF!</definedName>
    <definedName name="BEx91AQQRTV87AO27VWHSFZAD4ZR" hidden="1">#REF!</definedName>
    <definedName name="BEx91L8FLL5CWLA2CDHKCOMGVDZN" localSheetId="6" hidden="1">#REF!</definedName>
    <definedName name="BEx91L8FLL5CWLA2CDHKCOMGVDZN" hidden="1">#REF!</definedName>
    <definedName name="BEx91OTVH9ZDBC3QTORU8RZX4EOC" localSheetId="6" hidden="1">#REF!</definedName>
    <definedName name="BEx91OTVH9ZDBC3QTORU8RZX4EOC" hidden="1">#REF!</definedName>
    <definedName name="BEx91QH5JRZKQP1GPN2SQMR3CKAG" localSheetId="6" hidden="1">#REF!</definedName>
    <definedName name="BEx91QH5JRZKQP1GPN2SQMR3CKAG" hidden="1">#REF!</definedName>
    <definedName name="BEx91ROALDNHO7FI4X8L61RH4UJE" localSheetId="6" hidden="1">#REF!</definedName>
    <definedName name="BEx91ROALDNHO7FI4X8L61RH4UJE" hidden="1">#REF!</definedName>
    <definedName name="BEx91TMID71GVYH0U16QM1RV3PX0" localSheetId="6" hidden="1">#REF!</definedName>
    <definedName name="BEx91TMID71GVYH0U16QM1RV3PX0" hidden="1">#REF!</definedName>
    <definedName name="BEx91VF2D78PAF337E3L2L81K9W2" localSheetId="6" hidden="1">#REF!</definedName>
    <definedName name="BEx91VF2D78PAF337E3L2L81K9W2" hidden="1">#REF!</definedName>
    <definedName name="BEx921PNZ46VORG2VRMWREWIC0SE" localSheetId="6" hidden="1">#REF!</definedName>
    <definedName name="BEx921PNZ46VORG2VRMWREWIC0SE" hidden="1">#REF!</definedName>
    <definedName name="BEx929CVDCG5CFUQWNDLOSNRQ1FN" localSheetId="6" hidden="1">#REF!</definedName>
    <definedName name="BEx929CVDCG5CFUQWNDLOSNRQ1FN" hidden="1">#REF!</definedName>
    <definedName name="BEx92DPEKL5WM5A3CN8674JI0PR3" localSheetId="6" hidden="1">#REF!</definedName>
    <definedName name="BEx92DPEKL5WM5A3CN8674JI0PR3" hidden="1">#REF!</definedName>
    <definedName name="BEx92ER2RMY93TZK0D9L9T3H0GI5" localSheetId="6" hidden="1">#REF!</definedName>
    <definedName name="BEx92ER2RMY93TZK0D9L9T3H0GI5" hidden="1">#REF!</definedName>
    <definedName name="BEx92FI04PJT4LI23KKIHRXWJDTT" localSheetId="6" hidden="1">#REF!</definedName>
    <definedName name="BEx92FI04PJT4LI23KKIHRXWJDTT" hidden="1">#REF!</definedName>
    <definedName name="BEx92HR14HQ9D5JXCSPA4SS4RT62" localSheetId="6" hidden="1">#REF!</definedName>
    <definedName name="BEx92HR14HQ9D5JXCSPA4SS4RT62" hidden="1">#REF!</definedName>
    <definedName name="BEx92HWA2D6A5EX9MFG68G0NOMSN" localSheetId="6" hidden="1">#REF!</definedName>
    <definedName name="BEx92HWA2D6A5EX9MFG68G0NOMSN" hidden="1">#REF!</definedName>
    <definedName name="BEx92I1SQUKW2W7S22E82HLJXRGK" localSheetId="6" hidden="1">#REF!</definedName>
    <definedName name="BEx92I1SQUKW2W7S22E82HLJXRGK" hidden="1">#REF!</definedName>
    <definedName name="BEx92PUBDIXAU1FW5ZAXECMAU0LN" localSheetId="6" hidden="1">#REF!</definedName>
    <definedName name="BEx92PUBDIXAU1FW5ZAXECMAU0LN" hidden="1">#REF!</definedName>
    <definedName name="BEx92S8MHFFIVRQ2YSHZNQGOFUHD" localSheetId="6" hidden="1">#REF!</definedName>
    <definedName name="BEx92S8MHFFIVRQ2YSHZNQGOFUHD" hidden="1">#REF!</definedName>
    <definedName name="BEx92VJ5FJGXISSSMOUAESCSIWFV" localSheetId="6" hidden="1">#REF!</definedName>
    <definedName name="BEx92VJ5FJGXISSSMOUAESCSIWFV" hidden="1">#REF!</definedName>
    <definedName name="BEx93B9OULL2YGC896XXYAAJSTRK" localSheetId="6" hidden="1">#REF!</definedName>
    <definedName name="BEx93B9OULL2YGC896XXYAAJSTRK" hidden="1">#REF!</definedName>
    <definedName name="BEx93FRKF99NRT3LH99UTIH7AAYF" localSheetId="6" hidden="1">#REF!</definedName>
    <definedName name="BEx93FRKF99NRT3LH99UTIH7AAYF" hidden="1">#REF!</definedName>
    <definedName name="BEx93M7FSHP50OG34A4W8W8DF12U" localSheetId="6" hidden="1">#REF!</definedName>
    <definedName name="BEx93M7FSHP50OG34A4W8W8DF12U" hidden="1">#REF!</definedName>
    <definedName name="BEx93OLWY2O3PRA74U41VG5RXT4Q" localSheetId="6" hidden="1">#REF!</definedName>
    <definedName name="BEx93OLWY2O3PRA74U41VG5RXT4Q" hidden="1">#REF!</definedName>
    <definedName name="BEx93RWFAF6YJGYUTITVM445C02U" localSheetId="6" hidden="1">#REF!</definedName>
    <definedName name="BEx93RWFAF6YJGYUTITVM445C02U" hidden="1">#REF!</definedName>
    <definedName name="BEx93SY9RWG3HUV4YXQKXJH9FH14" localSheetId="6" hidden="1">#REF!</definedName>
    <definedName name="BEx93SY9RWG3HUV4YXQKXJH9FH14" hidden="1">#REF!</definedName>
    <definedName name="BEx93TJUX3U0FJDBG6DDSNQ91R5J" localSheetId="6" hidden="1">#REF!</definedName>
    <definedName name="BEx93TJUX3U0FJDBG6DDSNQ91R5J" hidden="1">#REF!</definedName>
    <definedName name="BEx942UCRHMI4B0US31HO95GSC2X" localSheetId="6" hidden="1">#REF!</definedName>
    <definedName name="BEx942UCRHMI4B0US31HO95GSC2X" hidden="1">#REF!</definedName>
    <definedName name="BEx942ZND3V7XSHKTD0UH9X85N5E" localSheetId="6" hidden="1">#REF!</definedName>
    <definedName name="BEx942ZND3V7XSHKTD0UH9X85N5E" hidden="1">#REF!</definedName>
    <definedName name="BEx947HHLR6UU6NYPNDZRF79V52K" localSheetId="6" hidden="1">#REF!</definedName>
    <definedName name="BEx947HHLR6UU6NYPNDZRF79V52K" hidden="1">#REF!</definedName>
    <definedName name="BEx948ZFFQWVIDNG4AZAUGGGEB5U" localSheetId="6" hidden="1">#REF!</definedName>
    <definedName name="BEx948ZFFQWVIDNG4AZAUGGGEB5U" hidden="1">#REF!</definedName>
    <definedName name="BEx94CKXG92OMURH41SNU6IOHK4J" localSheetId="6" hidden="1">#REF!</definedName>
    <definedName name="BEx94CKXG92OMURH41SNU6IOHK4J" hidden="1">#REF!</definedName>
    <definedName name="BEx94GXG30CIVB6ZQN3X3IK6BZXQ" localSheetId="6" hidden="1">#REF!</definedName>
    <definedName name="BEx94GXG30CIVB6ZQN3X3IK6BZXQ" hidden="1">#REF!</definedName>
    <definedName name="BEx94HJ0DWZHE39X4BLCQCJ3M1MC" localSheetId="6" hidden="1">#REF!</definedName>
    <definedName name="BEx94HJ0DWZHE39X4BLCQCJ3M1MC" hidden="1">#REF!</definedName>
    <definedName name="BEx94HZ5LURYM9ST744ALV6ZCKYP" localSheetId="6" hidden="1">#REF!</definedName>
    <definedName name="BEx94HZ5LURYM9ST744ALV6ZCKYP" hidden="1">#REF!</definedName>
    <definedName name="BEx94IQ75E90YUMWJ9N591LR7DQQ" localSheetId="6" hidden="1">#REF!</definedName>
    <definedName name="BEx94IQ75E90YUMWJ9N591LR7DQQ" hidden="1">#REF!</definedName>
    <definedName name="BEx94N7W5T3U7UOE97D6OVIBUCXS" localSheetId="6" hidden="1">#REF!</definedName>
    <definedName name="BEx94N7W5T3U7UOE97D6OVIBUCXS" hidden="1">#REF!</definedName>
    <definedName name="BEx955NIAWX5OLAHMTV6QFUZPR30" localSheetId="6" hidden="1">#REF!</definedName>
    <definedName name="BEx955NIAWX5OLAHMTV6QFUZPR30" hidden="1">#REF!</definedName>
    <definedName name="BEx9581TYVI2M5TT4ISDAJV4W7Z6" localSheetId="6" hidden="1">#REF!</definedName>
    <definedName name="BEx9581TYVI2M5TT4ISDAJV4W7Z6" hidden="1">#REF!</definedName>
    <definedName name="BEx95G55NR99FDSE95CXDI4DKWSV" localSheetId="6" hidden="1">#REF!</definedName>
    <definedName name="BEx95G55NR99FDSE95CXDI4DKWSV" hidden="1">#REF!</definedName>
    <definedName name="BEx95NHF4RVUE0YDOAFZEIVBYJXD" localSheetId="6" hidden="1">#REF!</definedName>
    <definedName name="BEx95NHF4RVUE0YDOAFZEIVBYJXD" hidden="1">#REF!</definedName>
    <definedName name="BEx95QBZMG0E2KQ9BERJ861QLYN3" localSheetId="6" hidden="1">#REF!</definedName>
    <definedName name="BEx95QBZMG0E2KQ9BERJ861QLYN3" hidden="1">#REF!</definedName>
    <definedName name="BEx95QHBVDN795UNQJLRXG3RDU49" localSheetId="6" hidden="1">#REF!</definedName>
    <definedName name="BEx95QHBVDN795UNQJLRXG3RDU49" hidden="1">#REF!</definedName>
    <definedName name="BEx95TBVUWV7L7OMFMZDQEXGVHU6" localSheetId="6" hidden="1">#REF!</definedName>
    <definedName name="BEx95TBVUWV7L7OMFMZDQEXGVHU6" hidden="1">#REF!</definedName>
    <definedName name="BEx95U89DZZSVO39TGS62CX8G9N4" localSheetId="6" hidden="1">#REF!</definedName>
    <definedName name="BEx95U89DZZSVO39TGS62CX8G9N4" hidden="1">#REF!</definedName>
    <definedName name="BEx95XTPKKKJG67C45LRX0T25I06" localSheetId="6" hidden="1">#REF!</definedName>
    <definedName name="BEx95XTPKKKJG67C45LRX0T25I06" hidden="1">#REF!</definedName>
    <definedName name="BEx9602K2GHNBUEUVT9ONRQU1GMD" localSheetId="6" hidden="1">#REF!</definedName>
    <definedName name="BEx9602K2GHNBUEUVT9ONRQU1GMD" hidden="1">#REF!</definedName>
    <definedName name="BEx9602LTEI8BPC79BGMRK6S0RP8" localSheetId="6" hidden="1">#REF!</definedName>
    <definedName name="BEx9602LTEI8BPC79BGMRK6S0RP8" hidden="1">#REF!</definedName>
    <definedName name="BEx962BL3Y4LA53EBYI64ZYMZE8U" localSheetId="6" hidden="1">#REF!</definedName>
    <definedName name="BEx962BL3Y4LA53EBYI64ZYMZE8U" hidden="1">#REF!</definedName>
    <definedName name="BEx96HAWZ2EMMI7VJ5NQXGK044OO" localSheetId="6" hidden="1">#REF!</definedName>
    <definedName name="BEx96HAWZ2EMMI7VJ5NQXGK044OO" hidden="1">#REF!</definedName>
    <definedName name="BEx96KR21O7H9R29TN0S45Y3QPUK" localSheetId="6" hidden="1">#REF!</definedName>
    <definedName name="BEx96KR21O7H9R29TN0S45Y3QPUK" hidden="1">#REF!</definedName>
    <definedName name="BEx96SUFKHHFE8XQ6UUO6ILDOXHO" localSheetId="6" hidden="1">#REF!</definedName>
    <definedName name="BEx96SUFKHHFE8XQ6UUO6ILDOXHO" hidden="1">#REF!</definedName>
    <definedName name="BEx96UN4YWXBDEZ1U1ZUIPP41Z7I" localSheetId="6" hidden="1">#REF!</definedName>
    <definedName name="BEx96UN4YWXBDEZ1U1ZUIPP41Z7I" hidden="1">#REF!</definedName>
    <definedName name="BEx978KSD61YJH3S9DGO050R2EHA" localSheetId="6" hidden="1">#REF!</definedName>
    <definedName name="BEx978KSD61YJH3S9DGO050R2EHA" hidden="1">#REF!</definedName>
    <definedName name="BEx97H9O1NAKAPK4MX4PKO34ICL5" localSheetId="6" hidden="1">#REF!</definedName>
    <definedName name="BEx97H9O1NAKAPK4MX4PKO34ICL5" hidden="1">#REF!</definedName>
    <definedName name="BEx97MNUZQ1Z0AO2FL7XQYVNCPR7" localSheetId="6" hidden="1">#REF!</definedName>
    <definedName name="BEx97MNUZQ1Z0AO2FL7XQYVNCPR7" hidden="1">#REF!</definedName>
    <definedName name="BEx97NPQBACJVD9K1YXI08RTW9E2" localSheetId="6" hidden="1">#REF!</definedName>
    <definedName name="BEx97NPQBACJVD9K1YXI08RTW9E2" hidden="1">#REF!</definedName>
    <definedName name="BEx97RWQLXS0OORDCN69IGA58CWU" localSheetId="6" hidden="1">#REF!</definedName>
    <definedName name="BEx97RWQLXS0OORDCN69IGA58CWU" hidden="1">#REF!</definedName>
    <definedName name="BEx97YNGGDFIXHTMGFL2IHAQX9MI" localSheetId="6" hidden="1">#REF!</definedName>
    <definedName name="BEx97YNGGDFIXHTMGFL2IHAQX9MI" hidden="1">#REF!</definedName>
    <definedName name="BEx9805E16VCDEWPM3404WTQS6ZK" localSheetId="6" hidden="1">#REF!</definedName>
    <definedName name="BEx9805E16VCDEWPM3404WTQS6ZK" hidden="1">#REF!</definedName>
    <definedName name="BEx981HW73BUZWT14TBTZHC0ZTJ4" localSheetId="6" hidden="1">#REF!</definedName>
    <definedName name="BEx981HW73BUZWT14TBTZHC0ZTJ4" hidden="1">#REF!</definedName>
    <definedName name="BEx9871KU0N99P0900EAK69VFYT2" localSheetId="6" hidden="1">#REF!</definedName>
    <definedName name="BEx9871KU0N99P0900EAK69VFYT2" hidden="1">#REF!</definedName>
    <definedName name="BEx98IFKNJFGZFLID1YTRFEG1SXY" localSheetId="6" hidden="1">#REF!</definedName>
    <definedName name="BEx98IFKNJFGZFLID1YTRFEG1SXY" hidden="1">#REF!</definedName>
    <definedName name="BEx98T7ZEF0HKRFLBVK3BNKCG3CJ" localSheetId="6" hidden="1">#REF!</definedName>
    <definedName name="BEx98T7ZEF0HKRFLBVK3BNKCG3CJ" hidden="1">#REF!</definedName>
    <definedName name="BEx98WYSAS39FWGYTMQ8QGIT81TF" localSheetId="6" hidden="1">#REF!</definedName>
    <definedName name="BEx98WYSAS39FWGYTMQ8QGIT81TF" hidden="1">#REF!</definedName>
    <definedName name="BEx990461P2YAJ7BRK25INFYZ7RQ" localSheetId="6" hidden="1">#REF!</definedName>
    <definedName name="BEx990461P2YAJ7BRK25INFYZ7RQ" hidden="1">#REF!</definedName>
    <definedName name="BEx9915UVD4G7RA3IMLFZ0LG3UA2" localSheetId="6" hidden="1">#REF!</definedName>
    <definedName name="BEx9915UVD4G7RA3IMLFZ0LG3UA2" hidden="1">#REF!</definedName>
    <definedName name="BEx991M410V3S2PKCJGQ30O6JT6H" localSheetId="6" hidden="1">#REF!</definedName>
    <definedName name="BEx991M410V3S2PKCJGQ30O6JT6H" hidden="1">#REF!</definedName>
    <definedName name="BEx992CZON8AO7U7V88VN1JBO0MG" localSheetId="6" hidden="1">#REF!</definedName>
    <definedName name="BEx992CZON8AO7U7V88VN1JBO0MG" hidden="1">#REF!</definedName>
    <definedName name="BEx9952469XMFGSPXL7CMXHPJF90" localSheetId="6" hidden="1">#REF!</definedName>
    <definedName name="BEx9952469XMFGSPXL7CMXHPJF90" hidden="1">#REF!</definedName>
    <definedName name="BEx99B77I7TUSHRR4HIZ9FU2EIUT" localSheetId="6" hidden="1">#REF!</definedName>
    <definedName name="BEx99B77I7TUSHRR4HIZ9FU2EIUT" hidden="1">#REF!</definedName>
    <definedName name="BEx99EHWKKHZB66Q30C7QIXU3BVM" localSheetId="6" hidden="1">#REF!</definedName>
    <definedName name="BEx99EHWKKHZB66Q30C7QIXU3BVM" hidden="1">#REF!</definedName>
    <definedName name="BEx99IE6TEODZ443HP0AYCXVTNOV" localSheetId="6" hidden="1">#REF!</definedName>
    <definedName name="BEx99IE6TEODZ443HP0AYCXVTNOV" hidden="1">#REF!</definedName>
    <definedName name="BEx99Q6PH5F3OQKCCAAO75PYDEFN" localSheetId="6" hidden="1">#REF!</definedName>
    <definedName name="BEx99Q6PH5F3OQKCCAAO75PYDEFN" hidden="1">#REF!</definedName>
    <definedName name="BEx99RU5I4O0109P2FW9DN4IU3QX" localSheetId="6" hidden="1">#REF!</definedName>
    <definedName name="BEx99RU5I4O0109P2FW9DN4IU3QX" hidden="1">#REF!</definedName>
    <definedName name="BEx99WBYT2D6UUC1PT7A40ENYID4" localSheetId="6" hidden="1">#REF!</definedName>
    <definedName name="BEx99WBYT2D6UUC1PT7A40ENYID4" hidden="1">#REF!</definedName>
    <definedName name="BEx99WS2X3RTQE9O764SS5G2FPE6" localSheetId="6" hidden="1">#REF!</definedName>
    <definedName name="BEx99WS2X3RTQE9O764SS5G2FPE6" hidden="1">#REF!</definedName>
    <definedName name="BEx99ZRZ4I7FHDPGRAT5VW7NVBPU" localSheetId="6" hidden="1">#REF!</definedName>
    <definedName name="BEx99ZRZ4I7FHDPGRAT5VW7NVBPU" hidden="1">#REF!</definedName>
    <definedName name="BEx9AT5E3ZSHKSOL35O38L8HF9TH" localSheetId="6" hidden="1">#REF!</definedName>
    <definedName name="BEx9AT5E3ZSHKSOL35O38L8HF9TH" hidden="1">#REF!</definedName>
    <definedName name="BEx9ATW9WB5CNKQR5HKK7Y2GHYGR" localSheetId="6" hidden="1">#REF!</definedName>
    <definedName name="BEx9ATW9WB5CNKQR5HKK7Y2GHYGR" hidden="1">#REF!</definedName>
    <definedName name="BEx9AV8W1FAWF5BHATYEN47X12JN" localSheetId="6" hidden="1">#REF!</definedName>
    <definedName name="BEx9AV8W1FAWF5BHATYEN47X12JN" hidden="1">#REF!</definedName>
    <definedName name="BEx9B8A5186FNTQQNLIO5LK02ABI" localSheetId="6" hidden="1">#REF!</definedName>
    <definedName name="BEx9B8A5186FNTQQNLIO5LK02ABI" hidden="1">#REF!</definedName>
    <definedName name="BEx9B8VR20E2CILU4CDQUQQ9ONXK" localSheetId="6" hidden="1">#REF!</definedName>
    <definedName name="BEx9B8VR20E2CILU4CDQUQQ9ONXK" hidden="1">#REF!</definedName>
    <definedName name="BEx9B917EUP13X6FQ3NPQL76XM5V" localSheetId="6" hidden="1">#REF!</definedName>
    <definedName name="BEx9B917EUP13X6FQ3NPQL76XM5V" hidden="1">#REF!</definedName>
    <definedName name="BEx9BAJ5WYEQ623HUT9NNCMP3RUG" localSheetId="6" hidden="1">#REF!</definedName>
    <definedName name="BEx9BAJ5WYEQ623HUT9NNCMP3RUG" hidden="1">#REF!</definedName>
    <definedName name="BEx9BE9Z7EFJCFDYJJOY5KFTGDF4" localSheetId="6" hidden="1">#REF!</definedName>
    <definedName name="BEx9BE9Z7EFJCFDYJJOY5KFTGDF4" hidden="1">#REF!</definedName>
    <definedName name="BEx9BSIJN2O0MG8CXAMCAOADEMTO" localSheetId="6" hidden="1">#REF!</definedName>
    <definedName name="BEx9BSIJN2O0MG8CXAMCAOADEMTO" hidden="1">#REF!</definedName>
    <definedName name="BEx9BU0BBJO3ITPCO4T9FIVEVJY7" localSheetId="6" hidden="1">#REF!</definedName>
    <definedName name="BEx9BU0BBJO3ITPCO4T9FIVEVJY7" hidden="1">#REF!</definedName>
    <definedName name="BEx9BYSYW7QCPXS2NAVLFAU5Y2Z2" localSheetId="6" hidden="1">#REF!</definedName>
    <definedName name="BEx9BYSYW7QCPXS2NAVLFAU5Y2Z2" hidden="1">#REF!</definedName>
    <definedName name="BEx9C590HJ2O31IWJB73C1HR74AI" localSheetId="6" hidden="1">#REF!</definedName>
    <definedName name="BEx9C590HJ2O31IWJB73C1HR74AI" hidden="1">#REF!</definedName>
    <definedName name="BEx9CCQRMYYOGIOYTOM73VKDIPS1" localSheetId="6" hidden="1">#REF!</definedName>
    <definedName name="BEx9CCQRMYYOGIOYTOM73VKDIPS1" hidden="1">#REF!</definedName>
    <definedName name="BEx9CM6JVXIG9S6EAZMR899UW190" localSheetId="6" hidden="1">#REF!</definedName>
    <definedName name="BEx9CM6JVXIG9S6EAZMR899UW190" hidden="1">#REF!</definedName>
    <definedName name="BEx9D160NRGTDVT2ML4H9A7UKR4T" localSheetId="6" hidden="1">#REF!</definedName>
    <definedName name="BEx9D160NRGTDVT2ML4H9A7UKR4T" hidden="1">#REF!</definedName>
    <definedName name="BEx9D1BC9FT19KY0INAABNDBAMR1" localSheetId="6" hidden="1">#REF!</definedName>
    <definedName name="BEx9D1BC9FT19KY0INAABNDBAMR1" hidden="1">#REF!</definedName>
    <definedName name="BEx9D1MB15VSARB7IKBMZYU0JJBI" localSheetId="6" hidden="1">#REF!</definedName>
    <definedName name="BEx9D1MB15VSARB7IKBMZYU0JJBI" hidden="1">#REF!</definedName>
    <definedName name="BEx9DN6ZMF18Q39MPMXSDJTZQNJ3" localSheetId="6" hidden="1">#REF!</definedName>
    <definedName name="BEx9DN6ZMF18Q39MPMXSDJTZQNJ3" hidden="1">#REF!</definedName>
    <definedName name="BEx9DZXN85O544CD9O60K126YYAU" localSheetId="6" hidden="1">#REF!</definedName>
    <definedName name="BEx9DZXN85O544CD9O60K126YYAU" hidden="1">#REF!</definedName>
    <definedName name="BEx9E14TDNSEMI784W0OTIEQMWN6" localSheetId="6" hidden="1">#REF!</definedName>
    <definedName name="BEx9E14TDNSEMI784W0OTIEQMWN6" hidden="1">#REF!</definedName>
    <definedName name="BEx9E14TGNBYGMDDG9NETDK4SYAW" localSheetId="6" hidden="1">#REF!</definedName>
    <definedName name="BEx9E14TGNBYGMDDG9NETDK4SYAW" hidden="1">#REF!</definedName>
    <definedName name="BEx9E2BZ2B1R41FMGJCJ7JLGLUAJ" localSheetId="6" hidden="1">#REF!</definedName>
    <definedName name="BEx9E2BZ2B1R41FMGJCJ7JLGLUAJ" hidden="1">#REF!</definedName>
    <definedName name="BEx9EG9KBJ77M8LEOR9ITOKN5KXY" localSheetId="6" hidden="1">#REF!</definedName>
    <definedName name="BEx9EG9KBJ77M8LEOR9ITOKN5KXY" hidden="1">#REF!</definedName>
    <definedName name="BEx9EL27NGDBCTVPW97K42QANS5K" localSheetId="6" hidden="1">#REF!</definedName>
    <definedName name="BEx9EL27NGDBCTVPW97K42QANS5K" hidden="1">#REF!</definedName>
    <definedName name="BEx9EMK6HAJJMVYZTN5AUIV7O1E6" localSheetId="6" hidden="1">#REF!</definedName>
    <definedName name="BEx9EMK6HAJJMVYZTN5AUIV7O1E6" hidden="1">#REF!</definedName>
    <definedName name="BEx9ENB8RPU9FA3QW16IGB6LK1CH" localSheetId="6" hidden="1">#REF!</definedName>
    <definedName name="BEx9ENB8RPU9FA3QW16IGB6LK1CH" hidden="1">#REF!</definedName>
    <definedName name="BEx9EQLVZHYQ1TPX7WH3SOWXCZLE" localSheetId="6" hidden="1">#REF!</definedName>
    <definedName name="BEx9EQLVZHYQ1TPX7WH3SOWXCZLE" hidden="1">#REF!</definedName>
    <definedName name="BEx9ETLU0EK5LGEM1QCNYN2S8O5F" localSheetId="6" hidden="1">#REF!</definedName>
    <definedName name="BEx9ETLU0EK5LGEM1QCNYN2S8O5F" hidden="1">#REF!</definedName>
    <definedName name="BEx9F0710LGLAU3161O0O346N58H" localSheetId="6" hidden="1">#REF!</definedName>
    <definedName name="BEx9F0710LGLAU3161O0O346N58H" hidden="1">#REF!</definedName>
    <definedName name="BEx9F0Y2ESUNE3U7TQDLMPE9BO67" localSheetId="6" hidden="1">#REF!</definedName>
    <definedName name="BEx9F0Y2ESUNE3U7TQDLMPE9BO67" hidden="1">#REF!</definedName>
    <definedName name="BEx9F439L1R726MJFX2EP39XIBPY" localSheetId="6" hidden="1">#REF!</definedName>
    <definedName name="BEx9F439L1R726MJFX2EP39XIBPY" hidden="1">#REF!</definedName>
    <definedName name="BEx9F5W18ZGFOKGRE8PR6T1MO6GT" localSheetId="6" hidden="1">#REF!</definedName>
    <definedName name="BEx9F5W18ZGFOKGRE8PR6T1MO6GT" hidden="1">#REF!</definedName>
    <definedName name="BEx9F78N4HY0XFGBQ4UJRD52L1EI" localSheetId="6" hidden="1">#REF!</definedName>
    <definedName name="BEx9F78N4HY0XFGBQ4UJRD52L1EI" hidden="1">#REF!</definedName>
    <definedName name="BEx9FF16LOQP5QIR4UHW5EIFGQB8" localSheetId="6" hidden="1">#REF!</definedName>
    <definedName name="BEx9FF16LOQP5QIR4UHW5EIFGQB8" hidden="1">#REF!</definedName>
    <definedName name="BEx9FJTSRCZ3ZXT3QVBJT5NF8T7V" localSheetId="6" hidden="1">#REF!</definedName>
    <definedName name="BEx9FJTSRCZ3ZXT3QVBJT5NF8T7V" hidden="1">#REF!</definedName>
    <definedName name="BEx9FRBEEYPS5HLS3XT34AKZN94G" localSheetId="6" hidden="1">#REF!</definedName>
    <definedName name="BEx9FRBEEYPS5HLS3XT34AKZN94G" hidden="1">#REF!</definedName>
    <definedName name="BEx9G5USBCNYNA7HGVW92D800SKX" localSheetId="6" hidden="1">#REF!</definedName>
    <definedName name="BEx9G5USBCNYNA7HGVW92D800SKX" hidden="1">#REF!</definedName>
    <definedName name="BEx9G7CPXG7HR6N6FHPU2DBBUIKG" localSheetId="6" hidden="1">#REF!</definedName>
    <definedName name="BEx9G7CPXG7HR6N6FHPU2DBBUIKG" hidden="1">#REF!</definedName>
    <definedName name="BEx9GDY4D8ZPQJCYFIMYM0V0C51Y" localSheetId="6" hidden="1">#REF!</definedName>
    <definedName name="BEx9GDY4D8ZPQJCYFIMYM0V0C51Y" hidden="1">#REF!</definedName>
    <definedName name="BEx9GGY04V0ZWI6O9KZH4KSBB389" localSheetId="6" hidden="1">#REF!</definedName>
    <definedName name="BEx9GGY04V0ZWI6O9KZH4KSBB389" hidden="1">#REF!</definedName>
    <definedName name="BEx9GMC7TE8SDTCO5PHODBUF4SM1" localSheetId="6" hidden="1">#REF!</definedName>
    <definedName name="BEx9GMC7TE8SDTCO5PHODBUF4SM1" hidden="1">#REF!</definedName>
    <definedName name="BEx9GMN0B495HEAOG6JQK9D7HUPC" localSheetId="6" hidden="1">#REF!</definedName>
    <definedName name="BEx9GMN0B495HEAOG6JQK9D7HUPC" hidden="1">#REF!</definedName>
    <definedName name="BEx9GNOPB6OZ2RH3FCDNJR38RJOS" localSheetId="6" hidden="1">#REF!</definedName>
    <definedName name="BEx9GNOPB6OZ2RH3FCDNJR38RJOS" hidden="1">#REF!</definedName>
    <definedName name="BEx9GUQALUWCD30UKUQGSWW8KBQ7" localSheetId="6" hidden="1">#REF!</definedName>
    <definedName name="BEx9GUQALUWCD30UKUQGSWW8KBQ7" hidden="1">#REF!</definedName>
    <definedName name="BEx9GY6BVFQGCLMOWVT6PIC9WP5X" localSheetId="6" hidden="1">#REF!</definedName>
    <definedName name="BEx9GY6BVFQGCLMOWVT6PIC9WP5X" hidden="1">#REF!</definedName>
    <definedName name="BEx9GZ2P3FDHKXEBXX2VS0BG2NP2" localSheetId="6" hidden="1">#REF!</definedName>
    <definedName name="BEx9GZ2P3FDHKXEBXX2VS0BG2NP2" hidden="1">#REF!</definedName>
    <definedName name="BEx9H04IB14E1437FF2OIRRWBSD7" localSheetId="6" hidden="1">#REF!</definedName>
    <definedName name="BEx9H04IB14E1437FF2OIRRWBSD7" hidden="1">#REF!</definedName>
    <definedName name="BEx9H5O1KDZJCW91Q29VRPY5YS6P" localSheetId="6" hidden="1">#REF!</definedName>
    <definedName name="BEx9H5O1KDZJCW91Q29VRPY5YS6P" hidden="1">#REF!</definedName>
    <definedName name="BEx9H8YR0E906F1JXZMBX3LNT004" localSheetId="6" hidden="1">#REF!</definedName>
    <definedName name="BEx9H8YR0E906F1JXZMBX3LNT004" hidden="1">#REF!</definedName>
    <definedName name="BEx9I1QKLI6OOUPQLUQ0EF0355X6" localSheetId="6" hidden="1">#REF!</definedName>
    <definedName name="BEx9I1QKLI6OOUPQLUQ0EF0355X6" hidden="1">#REF!</definedName>
    <definedName name="BEx9I8XIG7E5NB48QQHXP23FIN60" localSheetId="6" hidden="1">#REF!</definedName>
    <definedName name="BEx9I8XIG7E5NB48QQHXP23FIN60" hidden="1">#REF!</definedName>
    <definedName name="BEx9IQRF01ATLVK0YE60ARKQJ68L" localSheetId="6" hidden="1">#REF!</definedName>
    <definedName name="BEx9IQRF01ATLVK0YE60ARKQJ68L" hidden="1">#REF!</definedName>
    <definedName name="BEx9IT5QNZWKM6YQ5WER0DC2PMMU" localSheetId="6" hidden="1">#REF!</definedName>
    <definedName name="BEx9IT5QNZWKM6YQ5WER0DC2PMMU" hidden="1">#REF!</definedName>
    <definedName name="BEx9IUICG3HZWG57MG3NXCEX4LQI" localSheetId="6" hidden="1">#REF!</definedName>
    <definedName name="BEx9IUICG3HZWG57MG3NXCEX4LQI" hidden="1">#REF!</definedName>
    <definedName name="BEx9IW5LYJF40GS78FJNXO9O667A" localSheetId="6" hidden="1">#REF!</definedName>
    <definedName name="BEx9IW5LYJF40GS78FJNXO9O667A" hidden="1">#REF!</definedName>
    <definedName name="BEx9IW5MFLXTVCJHVUZTUH93AXOS" localSheetId="6" hidden="1">#REF!</definedName>
    <definedName name="BEx9IW5MFLXTVCJHVUZTUH93AXOS" hidden="1">#REF!</definedName>
    <definedName name="BEx9IXCSPSZC80YZUPRCYTG326KV" localSheetId="6" hidden="1">#REF!</definedName>
    <definedName name="BEx9IXCSPSZC80YZUPRCYTG326KV" hidden="1">#REF!</definedName>
    <definedName name="BEx9IYUQSBZ0GG9ZT1QKX83F42F1" localSheetId="6" hidden="1">#REF!</definedName>
    <definedName name="BEx9IYUQSBZ0GG9ZT1QKX83F42F1" hidden="1">#REF!</definedName>
    <definedName name="BEx9IZR39NHDGOM97H4E6F81RTQW" localSheetId="6" hidden="1">#REF!</definedName>
    <definedName name="BEx9IZR39NHDGOM97H4E6F81RTQW" hidden="1">#REF!</definedName>
    <definedName name="BEx9J6CH5E7YZPER7HXEIOIKGPCA" localSheetId="6" hidden="1">#REF!</definedName>
    <definedName name="BEx9J6CH5E7YZPER7HXEIOIKGPCA" hidden="1">#REF!</definedName>
    <definedName name="BEx9JJTZKVUJAVPTRE0RAVTEH41G" localSheetId="6" hidden="1">#REF!</definedName>
    <definedName name="BEx9JJTZKVUJAVPTRE0RAVTEH41G" hidden="1">#REF!</definedName>
    <definedName name="BEx9JLBYK239B3F841C7YG1GT7ST" localSheetId="6" hidden="1">#REF!</definedName>
    <definedName name="BEx9JLBYK239B3F841C7YG1GT7ST" hidden="1">#REF!</definedName>
    <definedName name="BExAW4IIW5D0MDY6TJ3G4FOLPYIR" localSheetId="6" hidden="1">#REF!</definedName>
    <definedName name="BExAW4IIW5D0MDY6TJ3G4FOLPYIR" hidden="1">#REF!</definedName>
    <definedName name="BExAWNP1B2E9Q88TW48NH41C0FTZ" localSheetId="6" hidden="1">#REF!</definedName>
    <definedName name="BExAWNP1B2E9Q88TW48NH41C0FTZ" hidden="1">#REF!</definedName>
    <definedName name="BExAWUFQXTIPQ308ERZPSVPTUMYN" localSheetId="6" hidden="1">#REF!</definedName>
    <definedName name="BExAWUFQXTIPQ308ERZPSVPTUMYN" hidden="1">#REF!</definedName>
    <definedName name="BExAWY6O96OQO2R036QK2DI37EKV" localSheetId="6" hidden="1">#REF!</definedName>
    <definedName name="BExAWY6O96OQO2R036QK2DI37EKV" hidden="1">#REF!</definedName>
    <definedName name="BExAX410NB4F2XOB84OR2197H8M5" localSheetId="6" hidden="1">#REF!</definedName>
    <definedName name="BExAX410NB4F2XOB84OR2197H8M5" hidden="1">#REF!</definedName>
    <definedName name="BExAX8TNG8LQ5Q4904SAYQIPGBSV" localSheetId="6" hidden="1">#REF!</definedName>
    <definedName name="BExAX8TNG8LQ5Q4904SAYQIPGBSV" hidden="1">#REF!</definedName>
    <definedName name="BExAX9KPAVIVUVU3XREDCV1BIYZL" localSheetId="6" hidden="1">#REF!</definedName>
    <definedName name="BExAX9KPAVIVUVU3XREDCV1BIYZL" hidden="1">#REF!</definedName>
    <definedName name="BExAXPB35BNVXZYF2XS6UP3LP0QH" localSheetId="6" hidden="1">#REF!</definedName>
    <definedName name="BExAXPB35BNVXZYF2XS6UP3LP0QH" hidden="1">#REF!</definedName>
    <definedName name="BExAXWSRVPK0GCZ2UFU10UOP01IY" localSheetId="6" hidden="1">#REF!</definedName>
    <definedName name="BExAXWSRVPK0GCZ2UFU10UOP01IY" hidden="1">#REF!</definedName>
    <definedName name="BExAY0EAT2LXR5MFGM0DLIB45PLO" localSheetId="6" hidden="1">#REF!</definedName>
    <definedName name="BExAY0EAT2LXR5MFGM0DLIB45PLO" hidden="1">#REF!</definedName>
    <definedName name="BExAY6JK0AK9EBIJSPEJNOIDE40W" localSheetId="6" hidden="1">#REF!</definedName>
    <definedName name="BExAY6JK0AK9EBIJSPEJNOIDE40W" hidden="1">#REF!</definedName>
    <definedName name="BExAYE6LNIEBR9DSNI5JGNITGKIT" localSheetId="6" hidden="1">#REF!</definedName>
    <definedName name="BExAYE6LNIEBR9DSNI5JGNITGKIT" hidden="1">#REF!</definedName>
    <definedName name="BExAYHMLXGGO25P8HYB2S75DEB4F" localSheetId="6" hidden="1">#REF!</definedName>
    <definedName name="BExAYHMLXGGO25P8HYB2S75DEB4F" hidden="1">#REF!</definedName>
    <definedName name="BExAYKXAUWGDOPG952TEJ2UKZKWN" localSheetId="6" hidden="1">#REF!</definedName>
    <definedName name="BExAYKXAUWGDOPG952TEJ2UKZKWN" hidden="1">#REF!</definedName>
    <definedName name="BExAYP9TDTI2MBP6EYE0H39CPMXN" localSheetId="6" hidden="1">#REF!</definedName>
    <definedName name="BExAYP9TDTI2MBP6EYE0H39CPMXN" hidden="1">#REF!</definedName>
    <definedName name="BExAYPPWJPWDKU59O051WMGB7O0J" localSheetId="6" hidden="1">#REF!</definedName>
    <definedName name="BExAYPPWJPWDKU59O051WMGB7O0J" hidden="1">#REF!</definedName>
    <definedName name="BExAYR2JZCJBUH6F1LZC2A7JIVRJ" localSheetId="6" hidden="1">#REF!</definedName>
    <definedName name="BExAYR2JZCJBUH6F1LZC2A7JIVRJ" hidden="1">#REF!</definedName>
    <definedName name="BExAYTGVRD3DLKO75RFPMBKCIWB8" localSheetId="6" hidden="1">#REF!</definedName>
    <definedName name="BExAYTGVRD3DLKO75RFPMBKCIWB8" hidden="1">#REF!</definedName>
    <definedName name="BExAYY9H9COOT46HJLPVDLTO12UL" localSheetId="6" hidden="1">#REF!</definedName>
    <definedName name="BExAYY9H9COOT46HJLPVDLTO12UL" hidden="1">#REF!</definedName>
    <definedName name="BExAYYKAQA3KDMQ890FIE5M9SPBL" localSheetId="6" hidden="1">#REF!</definedName>
    <definedName name="BExAYYKAQA3KDMQ890FIE5M9SPBL" hidden="1">#REF!</definedName>
    <definedName name="BExAZ6SY0EU69GC3CWI5EOO0YLFG" localSheetId="6" hidden="1">#REF!</definedName>
    <definedName name="BExAZ6SY0EU69GC3CWI5EOO0YLFG" hidden="1">#REF!</definedName>
    <definedName name="BExAZ6YEEBJV0PCKFE137K2Y3A8M" localSheetId="6" hidden="1">#REF!</definedName>
    <definedName name="BExAZ6YEEBJV0PCKFE137K2Y3A8M" hidden="1">#REF!</definedName>
    <definedName name="BExAZAP844MJ4GSAIYNYHQ7FECC3" localSheetId="6" hidden="1">#REF!</definedName>
    <definedName name="BExAZAP844MJ4GSAIYNYHQ7FECC3" hidden="1">#REF!</definedName>
    <definedName name="BExAZCNEGB4JYHC8CZ51KTN890US" localSheetId="6" hidden="1">#REF!</definedName>
    <definedName name="BExAZCNEGB4JYHC8CZ51KTN890US" hidden="1">#REF!</definedName>
    <definedName name="BExAZFCI302YFYRDJYQDWQQL0Q0O" localSheetId="6" hidden="1">#REF!</definedName>
    <definedName name="BExAZFCI302YFYRDJYQDWQQL0Q0O" hidden="1">#REF!</definedName>
    <definedName name="BExAZJE2UOL40XUAU2RB53X5K20P" localSheetId="6" hidden="1">#REF!</definedName>
    <definedName name="BExAZJE2UOL40XUAU2RB53X5K20P" hidden="1">#REF!</definedName>
    <definedName name="BExAZLHLST9OP89R1HJMC1POQG8H" localSheetId="6" hidden="1">#REF!</definedName>
    <definedName name="BExAZLHLST9OP89R1HJMC1POQG8H" hidden="1">#REF!</definedName>
    <definedName name="BExAZMDYMIAA7RX1BMCKU1VLBRGY" localSheetId="6" hidden="1">#REF!</definedName>
    <definedName name="BExAZMDYMIAA7RX1BMCKU1VLBRGY" hidden="1">#REF!</definedName>
    <definedName name="BExAZNL6BHI8DCQWXOX4I2P839UX" localSheetId="6" hidden="1">#REF!</definedName>
    <definedName name="BExAZNL6BHI8DCQWXOX4I2P839UX" hidden="1">#REF!</definedName>
    <definedName name="BExAZRMWSONMCG9KDUM4KAQ7BONM" localSheetId="6" hidden="1">#REF!</definedName>
    <definedName name="BExAZRMWSONMCG9KDUM4KAQ7BONM" hidden="1">#REF!</definedName>
    <definedName name="BExAZSOJNQ5N3LM4XA17IH7NIY7G" localSheetId="6" hidden="1">#REF!</definedName>
    <definedName name="BExAZSOJNQ5N3LM4XA17IH7NIY7G" hidden="1">#REF!</definedName>
    <definedName name="BExAZTFG4SJRG4TW6JXRF7N08JFI" localSheetId="6" hidden="1">#REF!</definedName>
    <definedName name="BExAZTFG4SJRG4TW6JXRF7N08JFI" hidden="1">#REF!</definedName>
    <definedName name="BExAZUS4A8OHDZK0MWAOCCCKTH73" localSheetId="6" hidden="1">#REF!</definedName>
    <definedName name="BExAZUS4A8OHDZK0MWAOCCCKTH73" hidden="1">#REF!</definedName>
    <definedName name="BExAZX6FECVK3E07KXM2XPYKGM6U" localSheetId="6" hidden="1">#REF!</definedName>
    <definedName name="BExAZX6FECVK3E07KXM2XPYKGM6U" hidden="1">#REF!</definedName>
    <definedName name="BExB012NJ8GASTNNPBRRFTLHIOC9" localSheetId="6" hidden="1">#REF!</definedName>
    <definedName name="BExB012NJ8GASTNNPBRRFTLHIOC9" hidden="1">#REF!</definedName>
    <definedName name="BExB072HHXVMUC0VYNGG48GRSH5Q" localSheetId="6" hidden="1">#REF!</definedName>
    <definedName name="BExB072HHXVMUC0VYNGG48GRSH5Q" hidden="1">#REF!</definedName>
    <definedName name="BExB0FRDEYDEUEAB1W8KD6D965XA" localSheetId="6" hidden="1">#REF!</definedName>
    <definedName name="BExB0FRDEYDEUEAB1W8KD6D965XA" hidden="1">#REF!</definedName>
    <definedName name="BExB0GIGLDV7P55ZR51C0HG15PA2" localSheetId="6" hidden="1">#REF!</definedName>
    <definedName name="BExB0GIGLDV7P55ZR51C0HG15PA2" hidden="1">#REF!</definedName>
    <definedName name="BExB0KPCN7YJORQAYUCF4YKIKPMC" localSheetId="6" hidden="1">#REF!</definedName>
    <definedName name="BExB0KPCN7YJORQAYUCF4YKIKPMC" hidden="1">#REF!</definedName>
    <definedName name="BExB0VHQD6ORZS0MIC86QWHCE4UC" localSheetId="6" hidden="1">#REF!</definedName>
    <definedName name="BExB0VHQD6ORZS0MIC86QWHCE4UC" hidden="1">#REF!</definedName>
    <definedName name="BExB0WE4PI3NOBXXVO9CTEN4DIU2" localSheetId="6" hidden="1">#REF!</definedName>
    <definedName name="BExB0WE4PI3NOBXXVO9CTEN4DIU2" hidden="1">#REF!</definedName>
    <definedName name="BExB0Z8O1CQF2CWFBBHE8SNISDAO" localSheetId="6" hidden="1">#REF!</definedName>
    <definedName name="BExB0Z8O1CQF2CWFBBHE8SNISDAO" hidden="1">#REF!</definedName>
    <definedName name="BExB10QNIVITUYS55OAEKK3VLJFE" localSheetId="6" hidden="1">#REF!</definedName>
    <definedName name="BExB10QNIVITUYS55OAEKK3VLJFE" hidden="1">#REF!</definedName>
    <definedName name="BExB15ZDRY4CIJ911DONP0KCY9KU" localSheetId="6" hidden="1">#REF!</definedName>
    <definedName name="BExB15ZDRY4CIJ911DONP0KCY9KU" hidden="1">#REF!</definedName>
    <definedName name="BExB16VQY0O0RLZYJFU3OFEONVTE" localSheetId="6" hidden="1">#REF!</definedName>
    <definedName name="BExB16VQY0O0RLZYJFU3OFEONVTE" hidden="1">#REF!</definedName>
    <definedName name="BExB1FKNY2UO4W5FUGFHJOA2WFGG" localSheetId="6" hidden="1">#REF!</definedName>
    <definedName name="BExB1FKNY2UO4W5FUGFHJOA2WFGG" hidden="1">#REF!</definedName>
    <definedName name="BExB1GMD0PIDGTFBGQOPRWQSP9I4" localSheetId="6" hidden="1">#REF!</definedName>
    <definedName name="BExB1GMD0PIDGTFBGQOPRWQSP9I4" hidden="1">#REF!</definedName>
    <definedName name="BExB1HZ0FHGNOS2URJWFD5G55OMO" localSheetId="6" hidden="1">#REF!</definedName>
    <definedName name="BExB1HZ0FHGNOS2URJWFD5G55OMO" hidden="1">#REF!</definedName>
    <definedName name="BExB1Q29OO6LNFNT1EQLA3KYE7MX" localSheetId="6" hidden="1">#REF!</definedName>
    <definedName name="BExB1Q29OO6LNFNT1EQLA3KYE7MX" hidden="1">#REF!</definedName>
    <definedName name="BExB1TNRV5EBWZEHYLHI76T0FVA7" localSheetId="6" hidden="1">#REF!</definedName>
    <definedName name="BExB1TNRV5EBWZEHYLHI76T0FVA7" hidden="1">#REF!</definedName>
    <definedName name="BExB1WI6M8I0EEP1ANUQZCFY24EV" localSheetId="6" hidden="1">#REF!</definedName>
    <definedName name="BExB1WI6M8I0EEP1ANUQZCFY24EV" hidden="1">#REF!</definedName>
    <definedName name="BExB203OWC9QZA3BYOKQ18L4FUJE" localSheetId="6" hidden="1">#REF!</definedName>
    <definedName name="BExB203OWC9QZA3BYOKQ18L4FUJE" hidden="1">#REF!</definedName>
    <definedName name="BExB2CJHTU7C591BR4WRL5L2F2K6" localSheetId="6" hidden="1">#REF!</definedName>
    <definedName name="BExB2CJHTU7C591BR4WRL5L2F2K6" hidden="1">#REF!</definedName>
    <definedName name="BExB2K1AV4PGNS1O6C7D7AO411AX" localSheetId="6" hidden="1">#REF!</definedName>
    <definedName name="BExB2K1AV4PGNS1O6C7D7AO411AX" hidden="1">#REF!</definedName>
    <definedName name="BExB2O2UYHKI324YE324E1N7FVIB" localSheetId="6" hidden="1">#REF!</definedName>
    <definedName name="BExB2O2UYHKI324YE324E1N7FVIB" hidden="1">#REF!</definedName>
    <definedName name="BExB2Q0VJ0MU2URO3JOVUAVHEI3V" localSheetId="6" hidden="1">#REF!</definedName>
    <definedName name="BExB2Q0VJ0MU2URO3JOVUAVHEI3V" hidden="1">#REF!</definedName>
    <definedName name="BExB30IP1DNKNQ6PZ5ERUGR5MK4Z" localSheetId="6" hidden="1">#REF!</definedName>
    <definedName name="BExB30IP1DNKNQ6PZ5ERUGR5MK4Z" hidden="1">#REF!</definedName>
    <definedName name="BExB385QW2BSSBXS953SSQN2ISSW" localSheetId="6" hidden="1">#REF!</definedName>
    <definedName name="BExB385QW2BSSBXS953SSQN2ISSW" hidden="1">#REF!</definedName>
    <definedName name="BExB3DEMEV5D9G8FDHD4NQ9X2YNT" localSheetId="6" hidden="1">#REF!</definedName>
    <definedName name="BExB3DEMEV5D9G8FDHD4NQ9X2YNT" hidden="1">#REF!</definedName>
    <definedName name="BExB3RXU8AJQ86I5RXEWLGGR7R7C" localSheetId="6" hidden="1">#REF!</definedName>
    <definedName name="BExB3RXU8AJQ86I5RXEWLGGR7R7C" hidden="1">#REF!</definedName>
    <definedName name="BExB442RX0T3L6HUL6X5T21CENW6" localSheetId="6" hidden="1">#REF!</definedName>
    <definedName name="BExB442RX0T3L6HUL6X5T21CENW6" hidden="1">#REF!</definedName>
    <definedName name="BExB4ADD0L7417CII901XTFKXD1J" localSheetId="6" hidden="1">#REF!</definedName>
    <definedName name="BExB4ADD0L7417CII901XTFKXD1J" hidden="1">#REF!</definedName>
    <definedName name="BExB4DYU06HCGRIPBSWRCXK804UM" localSheetId="6" hidden="1">#REF!</definedName>
    <definedName name="BExB4DYU06HCGRIPBSWRCXK804UM" hidden="1">#REF!</definedName>
    <definedName name="BExB4HEZO4E597Q5M4M10LT8TLY3" localSheetId="6" hidden="1">#REF!</definedName>
    <definedName name="BExB4HEZO4E597Q5M4M10LT8TLY3" hidden="1">#REF!</definedName>
    <definedName name="BExB4X01APD3Z8ZW6MVX1P8NAO7G" localSheetId="6" hidden="1">#REF!</definedName>
    <definedName name="BExB4X01APD3Z8ZW6MVX1P8NAO7G" hidden="1">#REF!</definedName>
    <definedName name="BExB4Z3EZBGYYI33U0KQ8NEIH8PY" localSheetId="6" hidden="1">#REF!</definedName>
    <definedName name="BExB4Z3EZBGYYI33U0KQ8NEIH8PY" hidden="1">#REF!</definedName>
    <definedName name="BExB4ZJOLU1PXBMG4TPCCLTRMNRE" localSheetId="6" hidden="1">#REF!</definedName>
    <definedName name="BExB4ZJOLU1PXBMG4TPCCLTRMNRE" hidden="1">#REF!</definedName>
    <definedName name="BExB4ZZSDPL4Q05BMVT5TUN0IGKT" localSheetId="6" hidden="1">#REF!</definedName>
    <definedName name="BExB4ZZSDPL4Q05BMVT5TUN0IGKT" hidden="1">#REF!</definedName>
    <definedName name="BExB55368XW7UX657ZSPC6BFE92S" localSheetId="6" hidden="1">#REF!</definedName>
    <definedName name="BExB55368XW7UX657ZSPC6BFE92S" hidden="1">#REF!</definedName>
    <definedName name="BExB57MZEPL2SA2ONPK66YFLZWJU" localSheetId="6" hidden="1">#REF!</definedName>
    <definedName name="BExB57MZEPL2SA2ONPK66YFLZWJU" hidden="1">#REF!</definedName>
    <definedName name="BExB5833OAOJ22VK1YK47FHUSVK2" localSheetId="6" hidden="1">#REF!</definedName>
    <definedName name="BExB5833OAOJ22VK1YK47FHUSVK2" hidden="1">#REF!</definedName>
    <definedName name="BExB58JDIHS42JZT9DJJMKA8QFCO" localSheetId="6" hidden="1">#REF!</definedName>
    <definedName name="BExB58JDIHS42JZT9DJJMKA8QFCO" hidden="1">#REF!</definedName>
    <definedName name="BExB58U5FQC5JWV9CGC83HLLZUZI" localSheetId="6" hidden="1">#REF!</definedName>
    <definedName name="BExB58U5FQC5JWV9CGC83HLLZUZI" hidden="1">#REF!</definedName>
    <definedName name="BExB5EDO9XUKHF74X3HAU2WPPHZH" localSheetId="6" hidden="1">#REF!</definedName>
    <definedName name="BExB5EDO9XUKHF74X3HAU2WPPHZH" hidden="1">#REF!</definedName>
    <definedName name="BExB5EDOQKZIQXT13IG1KLCZ474G" localSheetId="6" hidden="1">#REF!</definedName>
    <definedName name="BExB5EDOQKZIQXT13IG1KLCZ474G" hidden="1">#REF!</definedName>
    <definedName name="BExB5G6EH68AYEP1UT0GHUEL3SLN" localSheetId="6" hidden="1">#REF!</definedName>
    <definedName name="BExB5G6EH68AYEP1UT0GHUEL3SLN" hidden="1">#REF!</definedName>
    <definedName name="BExB5LVGGXMNUN3D3452G3J62MKF" localSheetId="6" hidden="1">#REF!</definedName>
    <definedName name="BExB5LVGGXMNUN3D3452G3J62MKF" hidden="1">#REF!</definedName>
    <definedName name="BExB5QYVEZWFE5DQVHAM760EV05X" localSheetId="6" hidden="1">#REF!</definedName>
    <definedName name="BExB5QYVEZWFE5DQVHAM760EV05X" hidden="1">#REF!</definedName>
    <definedName name="BExB5U9IRH14EMOE0YGIE3WIVLFS" localSheetId="6" hidden="1">#REF!</definedName>
    <definedName name="BExB5U9IRH14EMOE0YGIE3WIVLFS" hidden="1">#REF!</definedName>
    <definedName name="BExB5V5WWQYPK4GCSYZQALJYGC94" localSheetId="6" hidden="1">#REF!</definedName>
    <definedName name="BExB5V5WWQYPK4GCSYZQALJYGC94" hidden="1">#REF!</definedName>
    <definedName name="BExB5VWYMOV6BAIH7XUBBVPU7MMD" localSheetId="6" hidden="1">#REF!</definedName>
    <definedName name="BExB5VWYMOV6BAIH7XUBBVPU7MMD" hidden="1">#REF!</definedName>
    <definedName name="BExB610DZWIJP1B72U9QM42COH2B" localSheetId="6" hidden="1">#REF!</definedName>
    <definedName name="BExB610DZWIJP1B72U9QM42COH2B" hidden="1">#REF!</definedName>
    <definedName name="BExB64AX81KEVMGZDXB25NB459SW" localSheetId="6" hidden="1">#REF!</definedName>
    <definedName name="BExB64AX81KEVMGZDXB25NB459SW" hidden="1">#REF!</definedName>
    <definedName name="BExB6C3FUAKK9ML5T767NMWGA9YB" localSheetId="6" hidden="1">#REF!</definedName>
    <definedName name="BExB6C3FUAKK9ML5T767NMWGA9YB" hidden="1">#REF!</definedName>
    <definedName name="BExB6C8X6JYRLKZKK17VE3QUNL3D" localSheetId="6" hidden="1">#REF!</definedName>
    <definedName name="BExB6C8X6JYRLKZKK17VE3QUNL3D" hidden="1">#REF!</definedName>
    <definedName name="BExB6HN3QRFPXM71MDUK21BKM7PF" localSheetId="6" hidden="1">#REF!</definedName>
    <definedName name="BExB6HN3QRFPXM71MDUK21BKM7PF" hidden="1">#REF!</definedName>
    <definedName name="BExB6I39SKL5BMHHDD9EED7FQD9Z" localSheetId="6" hidden="1">#REF!</definedName>
    <definedName name="BExB6I39SKL5BMHHDD9EED7FQD9Z" hidden="1">#REF!</definedName>
    <definedName name="BExB6IZMHCZ3LB7N73KD90YB1HBZ" localSheetId="6" hidden="1">#REF!</definedName>
    <definedName name="BExB6IZMHCZ3LB7N73KD90YB1HBZ" hidden="1">#REF!</definedName>
    <definedName name="BExB719SGNX4Y8NE6JEXC555K596" localSheetId="6" hidden="1">#REF!</definedName>
    <definedName name="BExB719SGNX4Y8NE6JEXC555K596" hidden="1">#REF!</definedName>
    <definedName name="BExB7265DCHKS7V2OWRBXCZTEIW9" localSheetId="6" hidden="1">#REF!</definedName>
    <definedName name="BExB7265DCHKS7V2OWRBXCZTEIW9" hidden="1">#REF!</definedName>
    <definedName name="BExB74PS5P9G0P09Y6DZSCX0FLTJ" localSheetId="6" hidden="1">#REF!</definedName>
    <definedName name="BExB74PS5P9G0P09Y6DZSCX0FLTJ" hidden="1">#REF!</definedName>
    <definedName name="BExB78RH79J0MIF7H8CAZ0CFE88Q" localSheetId="6" hidden="1">#REF!</definedName>
    <definedName name="BExB78RH79J0MIF7H8CAZ0CFE88Q" hidden="1">#REF!</definedName>
    <definedName name="BExB7ELT09HGDVO5BJC1ZY9D09GZ" localSheetId="6" hidden="1">#REF!</definedName>
    <definedName name="BExB7ELT09HGDVO5BJC1ZY9D09GZ" hidden="1">#REF!</definedName>
    <definedName name="BExB7F7EIHG0MYMQYUVG9HIZPHMZ" localSheetId="6" hidden="1">#REF!</definedName>
    <definedName name="BExB7F7EIHG0MYMQYUVG9HIZPHMZ" hidden="1">#REF!</definedName>
    <definedName name="BExB806PAXX70XUTA3ZI7OORD78R" localSheetId="6" hidden="1">#REF!</definedName>
    <definedName name="BExB806PAXX70XUTA3ZI7OORD78R" hidden="1">#REF!</definedName>
    <definedName name="BExB83199EQQS6I5HE7WADNCK8OE" localSheetId="6" hidden="1">#REF!</definedName>
    <definedName name="BExB83199EQQS6I5HE7WADNCK8OE" hidden="1">#REF!</definedName>
    <definedName name="BExB8HF4UBVZKQCSRFRUQL2EE6VL" localSheetId="6" hidden="1">#REF!</definedName>
    <definedName name="BExB8HF4UBVZKQCSRFRUQL2EE6VL" hidden="1">#REF!</definedName>
    <definedName name="BExB8HKHKZ1ORJZUYGG2M4VSCC39" localSheetId="6" hidden="1">#REF!</definedName>
    <definedName name="BExB8HKHKZ1ORJZUYGG2M4VSCC39" hidden="1">#REF!</definedName>
    <definedName name="BExB8HV9YUS1Q77M9SNFRKDLU5HS" localSheetId="6" hidden="1">#REF!</definedName>
    <definedName name="BExB8HV9YUS1Q77M9SNFRKDLU5HS" hidden="1">#REF!</definedName>
    <definedName name="BExB8QPH8DC5BESEVPSMBCWVN6PO" localSheetId="6" hidden="1">#REF!</definedName>
    <definedName name="BExB8QPH8DC5BESEVPSMBCWVN6PO" hidden="1">#REF!</definedName>
    <definedName name="BExB8U5N0D85YR8APKN3PPKG0FWP" localSheetId="6" hidden="1">#REF!</definedName>
    <definedName name="BExB8U5N0D85YR8APKN3PPKG0FWP" hidden="1">#REF!</definedName>
    <definedName name="BExB93G413CK5DKO7925ZHSOBGIN" localSheetId="6" hidden="1">#REF!</definedName>
    <definedName name="BExB93G413CK5DKO7925ZHSOBGIN" hidden="1">#REF!</definedName>
    <definedName name="BExB96LBXL1JW5A4PP93UJ9UDLKZ" localSheetId="6" hidden="1">#REF!</definedName>
    <definedName name="BExB96LBXL1JW5A4PP93UJ9UDLKZ" hidden="1">#REF!</definedName>
    <definedName name="BExB9DHI5I2TJ2LXYPM98EE81L27" localSheetId="6" hidden="1">#REF!</definedName>
    <definedName name="BExB9DHI5I2TJ2LXYPM98EE81L27" hidden="1">#REF!</definedName>
    <definedName name="BExB9G6LZG5OQUY0GZLHX066V3D4" localSheetId="6" hidden="1">#REF!</definedName>
    <definedName name="BExB9G6LZG5OQUY0GZLHX066V3D4" hidden="1">#REF!</definedName>
    <definedName name="BExB9IFG9FW3RQUDIMDFKIYDB4HE" localSheetId="6" hidden="1">#REF!</definedName>
    <definedName name="BExB9IFG9FW3RQUDIMDFKIYDB4HE" hidden="1">#REF!</definedName>
    <definedName name="BExB9NDIZ7LGMTL8351GRA6VK2K0" localSheetId="6" hidden="1">#REF!</definedName>
    <definedName name="BExB9NDIZ7LGMTL8351GRA6VK2K0" hidden="1">#REF!</definedName>
    <definedName name="BExB9Q2MZZHBGW8QQKVEYIMJBPIE" localSheetId="6" hidden="1">#REF!</definedName>
    <definedName name="BExB9Q2MZZHBGW8QQKVEYIMJBPIE" hidden="1">#REF!</definedName>
    <definedName name="BExBA1GON0EZRJ20UYPILAPLNQWM" localSheetId="6" hidden="1">#REF!</definedName>
    <definedName name="BExBA1GON0EZRJ20UYPILAPLNQWM" hidden="1">#REF!</definedName>
    <definedName name="BExBA525BALJ5HMTDMMSM5WWJ1YW" localSheetId="6" hidden="1">#REF!</definedName>
    <definedName name="BExBA525BALJ5HMTDMMSM5WWJ1YW" hidden="1">#REF!</definedName>
    <definedName name="BExBA69ASGYRZW1G1DYIS9QRRTBN" localSheetId="6" hidden="1">#REF!</definedName>
    <definedName name="BExBA69ASGYRZW1G1DYIS9QRRTBN" hidden="1">#REF!</definedName>
    <definedName name="BExBA6K42582A14WFFWQ3Q8QQWB6" localSheetId="6" hidden="1">#REF!</definedName>
    <definedName name="BExBA6K42582A14WFFWQ3Q8QQWB6" hidden="1">#REF!</definedName>
    <definedName name="BExBA8I5D4R8R2PYQ1K16TWGTOEP" localSheetId="6" hidden="1">#REF!</definedName>
    <definedName name="BExBA8I5D4R8R2PYQ1K16TWGTOEP" hidden="1">#REF!</definedName>
    <definedName name="BExBA93PE0DGUUTA7LLSIGBIXWE5" localSheetId="6" hidden="1">#REF!</definedName>
    <definedName name="BExBA93PE0DGUUTA7LLSIGBIXWE5" hidden="1">#REF!</definedName>
    <definedName name="BExBABCQMR685CQ1SC8CECO7GTGB" localSheetId="6" hidden="1">#REF!</definedName>
    <definedName name="BExBABCQMR685CQ1SC8CECO7GTGB" hidden="1">#REF!</definedName>
    <definedName name="BExBAI8X0FKDQJ6YZJQDTTG4ZCWY" localSheetId="6" hidden="1">#REF!</definedName>
    <definedName name="BExBAI8X0FKDQJ6YZJQDTTG4ZCWY" hidden="1">#REF!</definedName>
    <definedName name="BExBAKN7XIBAXCF9PCNVS038PCQO" localSheetId="6" hidden="1">#REF!</definedName>
    <definedName name="BExBAKN7XIBAXCF9PCNVS038PCQO" hidden="1">#REF!</definedName>
    <definedName name="BExBAKXZ7PBW3DDKKA5MWC1ZUC7O" localSheetId="6" hidden="1">#REF!</definedName>
    <definedName name="BExBAKXZ7PBW3DDKKA5MWC1ZUC7O" hidden="1">#REF!</definedName>
    <definedName name="BExBAO8NLXZXHO6KCIECSFCH3RR0" localSheetId="6" hidden="1">#REF!</definedName>
    <definedName name="BExBAO8NLXZXHO6KCIECSFCH3RR0" hidden="1">#REF!</definedName>
    <definedName name="BExBAOOT1KBSIEISN1ADL4RMY879" localSheetId="6" hidden="1">#REF!</definedName>
    <definedName name="BExBAOOT1KBSIEISN1ADL4RMY879" hidden="1">#REF!</definedName>
    <definedName name="BExBAVKX8Q09370X1GCZWJ4E91YJ" localSheetId="6" hidden="1">#REF!</definedName>
    <definedName name="BExBAVKX8Q09370X1GCZWJ4E91YJ" hidden="1">#REF!</definedName>
    <definedName name="BExBAX2X2ENJYO4QTR5VAIQ86L7B" localSheetId="6" hidden="1">#REF!</definedName>
    <definedName name="BExBAX2X2ENJYO4QTR5VAIQ86L7B" hidden="1">#REF!</definedName>
    <definedName name="BExBAZ13D3F1DVJQ6YJ8JGUYEYJE" localSheetId="6" hidden="1">#REF!</definedName>
    <definedName name="BExBAZ13D3F1DVJQ6YJ8JGUYEYJE" hidden="1">#REF!</definedName>
    <definedName name="BExBBMPCB1QOZY8WWEX4J21JDE6U" localSheetId="6" hidden="1">#REF!</definedName>
    <definedName name="BExBBMPCB1QOZY8WWEX4J21JDE6U" hidden="1">#REF!</definedName>
    <definedName name="BExBBU1QQWUE0YFG7O1TN0RFLSSG" localSheetId="6" hidden="1">#REF!</definedName>
    <definedName name="BExBBU1QQWUE0YFG7O1TN0RFLSSG" hidden="1">#REF!</definedName>
    <definedName name="BExBBUCJQRR74Q7GPWDEZXYK2KJL" localSheetId="6" hidden="1">#REF!</definedName>
    <definedName name="BExBBUCJQRR74Q7GPWDEZXYK2KJL" hidden="1">#REF!</definedName>
    <definedName name="BExBBV8XVMD9CKZY711T0BN7H3PM" localSheetId="6" hidden="1">#REF!</definedName>
    <definedName name="BExBBV8XVMD9CKZY711T0BN7H3PM" hidden="1">#REF!</definedName>
    <definedName name="BExBC78HXWXHO3XAB6E8NVTBGLJS" localSheetId="6" hidden="1">#REF!</definedName>
    <definedName name="BExBC78HXWXHO3XAB6E8NVTBGLJS" hidden="1">#REF!</definedName>
    <definedName name="BExBCFH3SMGZ2IPHFB6BCM9O3W0H" localSheetId="6" hidden="1">#REF!</definedName>
    <definedName name="BExBCFH3SMGZ2IPHFB6BCM9O3W0H" hidden="1">#REF!</definedName>
    <definedName name="BExBCK9SCAABKOT9IP6TEPRR7YDT" localSheetId="6" hidden="1">#REF!</definedName>
    <definedName name="BExBCK9SCAABKOT9IP6TEPRR7YDT" hidden="1">#REF!</definedName>
    <definedName name="BExBCKKJFFT2RP50WNPKBT7X8PJ3" localSheetId="6" hidden="1">#REF!</definedName>
    <definedName name="BExBCKKJFFT2RP50WNPKBT7X8PJ3" hidden="1">#REF!</definedName>
    <definedName name="BExBCKKJTIRKC1RZJRTK65HHLX4W" localSheetId="6" hidden="1">#REF!</definedName>
    <definedName name="BExBCKKJTIRKC1RZJRTK65HHLX4W" hidden="1">#REF!</definedName>
    <definedName name="BExBCLMEPAN3XXX174TU8SS0627Q" localSheetId="6" hidden="1">#REF!</definedName>
    <definedName name="BExBCLMEPAN3XXX174TU8SS0627Q" hidden="1">#REF!</definedName>
    <definedName name="BExBCRBEYR2KZ8FAQFZ2NHY13WIY" localSheetId="6" hidden="1">#REF!</definedName>
    <definedName name="BExBCRBEYR2KZ8FAQFZ2NHY13WIY" hidden="1">#REF!</definedName>
    <definedName name="BExBD4I559NXSV6J07Q343TKYMVJ" localSheetId="6" hidden="1">#REF!</definedName>
    <definedName name="BExBD4I559NXSV6J07Q343TKYMVJ" hidden="1">#REF!</definedName>
    <definedName name="BExBD9W8C0W9N6L1AFL18JP4H94W" localSheetId="6" hidden="1">#REF!</definedName>
    <definedName name="BExBD9W8C0W9N6L1AFL18JP4H94W" hidden="1">#REF!</definedName>
    <definedName name="BExBDBZQLTX3OGFYGULQFK5WEZU5" localSheetId="6" hidden="1">#REF!</definedName>
    <definedName name="BExBDBZQLTX3OGFYGULQFK5WEZU5" hidden="1">#REF!</definedName>
    <definedName name="BExBDJS9TUEU8Z84IV59E5V4T8K6" localSheetId="6" hidden="1">#REF!</definedName>
    <definedName name="BExBDJS9TUEU8Z84IV59E5V4T8K6" hidden="1">#REF!</definedName>
    <definedName name="BExBDKOMSVH4XMH52CFJ3F028I9R" localSheetId="6" hidden="1">#REF!</definedName>
    <definedName name="BExBDKOMSVH4XMH52CFJ3F028I9R" hidden="1">#REF!</definedName>
    <definedName name="BExBDSRXVZQ0W5WXQMP5XD00GRRL" localSheetId="6" hidden="1">#REF!</definedName>
    <definedName name="BExBDSRXVZQ0W5WXQMP5XD00GRRL" hidden="1">#REF!</definedName>
    <definedName name="BExBDTJ0J7XEHB9OATXFF5I8FZBJ" localSheetId="6" hidden="1">#REF!</definedName>
    <definedName name="BExBDTJ0J7XEHB9OATXFF5I8FZBJ" hidden="1">#REF!</definedName>
    <definedName name="BExBDUVGK3E1J4JY9ZYTS7V14BLY" localSheetId="6" hidden="1">#REF!</definedName>
    <definedName name="BExBDUVGK3E1J4JY9ZYTS7V14BLY" hidden="1">#REF!</definedName>
    <definedName name="BExBE0KGY14GSWOGPU4HSJRLD2UD" localSheetId="6" hidden="1">#REF!</definedName>
    <definedName name="BExBE0KGY14GSWOGPU4HSJRLD2UD" hidden="1">#REF!</definedName>
    <definedName name="BExBE162OSBKD30I7T1DKKPT3I9I" localSheetId="6" hidden="1">#REF!</definedName>
    <definedName name="BExBE162OSBKD30I7T1DKKPT3I9I" hidden="1">#REF!</definedName>
    <definedName name="BExBEC9ATLQZF86W1M3APSM4HEOH" localSheetId="6" hidden="1">#REF!</definedName>
    <definedName name="BExBEC9ATLQZF86W1M3APSM4HEOH" hidden="1">#REF!</definedName>
    <definedName name="BExBEXU4CFCM1P5CTZ4NE14PBGDA" localSheetId="6" hidden="1">#REF!</definedName>
    <definedName name="BExBEXU4CFCM1P5CTZ4NE14PBGDA" hidden="1">#REF!</definedName>
    <definedName name="BExBEYFQJE9YK12A6JBMRFKEC7RN" localSheetId="6" hidden="1">#REF!</definedName>
    <definedName name="BExBEYFQJE9YK12A6JBMRFKEC7RN" hidden="1">#REF!</definedName>
    <definedName name="BExBG1ED81J2O4A2S5F5Y3BPHMCR" localSheetId="6" hidden="1">#REF!</definedName>
    <definedName name="BExBG1ED81J2O4A2S5F5Y3BPHMCR" hidden="1">#REF!</definedName>
    <definedName name="BExCRK0K58VDM9V35DGI6VK8C92V" localSheetId="6" hidden="1">#REF!</definedName>
    <definedName name="BExCRK0K58VDM9V35DGI6VK8C92V" hidden="1">#REF!</definedName>
    <definedName name="BExCRLIHS7466WFJ3RPIUGGXYESZ" localSheetId="6" hidden="1">#REF!</definedName>
    <definedName name="BExCRLIHS7466WFJ3RPIUGGXYESZ" hidden="1">#REF!</definedName>
    <definedName name="BExCRXSXMF4LHAQZHN64FXJPMVZ7" localSheetId="6" hidden="1">#REF!</definedName>
    <definedName name="BExCRXSXMF4LHAQZHN64FXJPMVZ7" hidden="1">#REF!</definedName>
    <definedName name="BExCS1EDDUEAEWHVYXHIP9I1WCJH" localSheetId="6" hidden="1">#REF!</definedName>
    <definedName name="BExCS1EDDUEAEWHVYXHIP9I1WCJH" hidden="1">#REF!</definedName>
    <definedName name="BExCS1P5QG0X3OTHKX07RALOE5T5" localSheetId="6" hidden="1">#REF!</definedName>
    <definedName name="BExCS1P5QG0X3OTHKX07RALOE5T5" hidden="1">#REF!</definedName>
    <definedName name="BExCS7ZPMHFJ4UJDAL8CQOLSZ13B" localSheetId="6" hidden="1">#REF!</definedName>
    <definedName name="BExCS7ZPMHFJ4UJDAL8CQOLSZ13B" hidden="1">#REF!</definedName>
    <definedName name="BExCS8W4NJUZH9S1CYB6XSDLEPBW" localSheetId="6" hidden="1">#REF!</definedName>
    <definedName name="BExCS8W4NJUZH9S1CYB6XSDLEPBW" hidden="1">#REF!</definedName>
    <definedName name="BExCSAE1M6G20R41J0Y24YNN0YC1" localSheetId="6" hidden="1">#REF!</definedName>
    <definedName name="BExCSAE1M6G20R41J0Y24YNN0YC1" hidden="1">#REF!</definedName>
    <definedName name="BExCSAOUZOYKHN7HV511TO8VDJ02" localSheetId="6" hidden="1">#REF!</definedName>
    <definedName name="BExCSAOUZOYKHN7HV511TO8VDJ02" hidden="1">#REF!</definedName>
    <definedName name="BExCSJ2XVKHN6ULCF7JML0TCRKEO" localSheetId="6" hidden="1">#REF!</definedName>
    <definedName name="BExCSJ2XVKHN6ULCF7JML0TCRKEO" hidden="1">#REF!</definedName>
    <definedName name="BExCSMOFTXSUEC1T46LR1UPYRCX5" localSheetId="6" hidden="1">#REF!</definedName>
    <definedName name="BExCSMOFTXSUEC1T46LR1UPYRCX5" hidden="1">#REF!</definedName>
    <definedName name="BExCSSDG3TM6TPKS19E9QYJEELZ6" localSheetId="6" hidden="1">#REF!</definedName>
    <definedName name="BExCSSDG3TM6TPKS19E9QYJEELZ6" hidden="1">#REF!</definedName>
    <definedName name="BExCSZV7U67UWXL2HKJNM5W1E4OO" localSheetId="6" hidden="1">#REF!</definedName>
    <definedName name="BExCSZV7U67UWXL2HKJNM5W1E4OO" hidden="1">#REF!</definedName>
    <definedName name="BExCT4NSDT61OCH04Y2QIFIOP75H" localSheetId="6" hidden="1">#REF!</definedName>
    <definedName name="BExCT4NSDT61OCH04Y2QIFIOP75H" hidden="1">#REF!</definedName>
    <definedName name="BExCTHZWIPJVLE56GATEFKPIKLK2" localSheetId="6" hidden="1">#REF!</definedName>
    <definedName name="BExCTHZWIPJVLE56GATEFKPIKLK2" hidden="1">#REF!</definedName>
    <definedName name="BExCTW8G3VCZ55S09HTUGXKB1P2M" localSheetId="6" hidden="1">#REF!</definedName>
    <definedName name="BExCTW8G3VCZ55S09HTUGXKB1P2M" hidden="1">#REF!</definedName>
    <definedName name="BExCTYS2KX0QANOLT8LGZ9WV3S3T" localSheetId="6" hidden="1">#REF!</definedName>
    <definedName name="BExCTYS2KX0QANOLT8LGZ9WV3S3T" hidden="1">#REF!</definedName>
    <definedName name="BExCTZ2V6H9TT6LFGK3SADZ2TIGQ" localSheetId="6" hidden="1">#REF!</definedName>
    <definedName name="BExCTZ2V6H9TT6LFGK3SADZ2TIGQ" hidden="1">#REF!</definedName>
    <definedName name="BExCTZZ9JNES4EDHW97NP0EGQALX" localSheetId="6" hidden="1">#REF!</definedName>
    <definedName name="BExCTZZ9JNES4EDHW97NP0EGQALX" hidden="1">#REF!</definedName>
    <definedName name="BExCU0A1V6NMZQ9ASYJ8QIVQ5UR2" localSheetId="6" hidden="1">#REF!</definedName>
    <definedName name="BExCU0A1V6NMZQ9ASYJ8QIVQ5UR2" hidden="1">#REF!</definedName>
    <definedName name="BExCU2834920JBHSPCRC4UF80OLL" localSheetId="6" hidden="1">#REF!</definedName>
    <definedName name="BExCU2834920JBHSPCRC4UF80OLL" hidden="1">#REF!</definedName>
    <definedName name="BExCU8O54I3P3WRYWY1CRP3S78QY" localSheetId="6" hidden="1">#REF!</definedName>
    <definedName name="BExCU8O54I3P3WRYWY1CRP3S78QY" hidden="1">#REF!</definedName>
    <definedName name="BExCUDRJO23YOKT8GPWOVQ4XEHF5" localSheetId="6" hidden="1">#REF!</definedName>
    <definedName name="BExCUDRJO23YOKT8GPWOVQ4XEHF5" hidden="1">#REF!</definedName>
    <definedName name="BExCULEOALM7SEHVMQC4B4N25MRM" localSheetId="6" hidden="1">#REF!</definedName>
    <definedName name="BExCULEOALM7SEHVMQC4B4N25MRM" hidden="1">#REF!</definedName>
    <definedName name="BExCUPAXFR16YMWL30ME3F3BSRDZ" localSheetId="6" hidden="1">#REF!</definedName>
    <definedName name="BExCUPAXFR16YMWL30ME3F3BSRDZ" hidden="1">#REF!</definedName>
    <definedName name="BExCUR94DHCE47PUUWEMT5QZOYR2" localSheetId="6" hidden="1">#REF!</definedName>
    <definedName name="BExCUR94DHCE47PUUWEMT5QZOYR2" hidden="1">#REF!</definedName>
    <definedName name="BExCV5HJSTBNPQZVGYJY9AZ4IJ26" localSheetId="6" hidden="1">#REF!</definedName>
    <definedName name="BExCV5HJSTBNPQZVGYJY9AZ4IJ26" hidden="1">#REF!</definedName>
    <definedName name="BExCV634L7SVHGB0UDDTRRQ2Q72H" localSheetId="6" hidden="1">#REF!</definedName>
    <definedName name="BExCV634L7SVHGB0UDDTRRQ2Q72H" hidden="1">#REF!</definedName>
    <definedName name="BExCVBXGSXT9FWJRG62PX9S1RK83" localSheetId="6" hidden="1">#REF!</definedName>
    <definedName name="BExCVBXGSXT9FWJRG62PX9S1RK83" hidden="1">#REF!</definedName>
    <definedName name="BExCVHBNLOHNFS0JAV3I1XGPNH9W" localSheetId="6" hidden="1">#REF!</definedName>
    <definedName name="BExCVHBNLOHNFS0JAV3I1XGPNH9W" hidden="1">#REF!</definedName>
    <definedName name="BExCVI86R31A2IOZIEBY1FJLVILD" localSheetId="6" hidden="1">#REF!</definedName>
    <definedName name="BExCVI86R31A2IOZIEBY1FJLVILD" hidden="1">#REF!</definedName>
    <definedName name="BExCVKGZXE0I9EIXKBZVSGSEY2RR" localSheetId="6" hidden="1">#REF!</definedName>
    <definedName name="BExCVKGZXE0I9EIXKBZVSGSEY2RR" hidden="1">#REF!</definedName>
    <definedName name="BExCVNROVORCSNX9HKHKPHY0URS3" localSheetId="6" hidden="1">#REF!</definedName>
    <definedName name="BExCVNROVORCSNX9HKHKPHY0URS3" hidden="1">#REF!</definedName>
    <definedName name="BExCVPEZON7VV6NOWII8VZMONPCJ" localSheetId="6" hidden="1">#REF!</definedName>
    <definedName name="BExCVPEZON7VV6NOWII8VZMONPCJ" hidden="1">#REF!</definedName>
    <definedName name="BExCVV44WY5807WGMTGKPW0GT256" localSheetId="6" hidden="1">#REF!</definedName>
    <definedName name="BExCVV44WY5807WGMTGKPW0GT256" hidden="1">#REF!</definedName>
    <definedName name="BExCVZ5PN4V6MRBZ04PZJW3GEF8S" localSheetId="6" hidden="1">#REF!</definedName>
    <definedName name="BExCVZ5PN4V6MRBZ04PZJW3GEF8S" hidden="1">#REF!</definedName>
    <definedName name="BExCW13R0GWJYGXZBNCPAHQN4NR2" localSheetId="6" hidden="1">#REF!</definedName>
    <definedName name="BExCW13R0GWJYGXZBNCPAHQN4NR2" hidden="1">#REF!</definedName>
    <definedName name="BExCW9Y5HWU4RJTNX74O6L24VGCK" localSheetId="6" hidden="1">#REF!</definedName>
    <definedName name="BExCW9Y5HWU4RJTNX74O6L24VGCK" hidden="1">#REF!</definedName>
    <definedName name="BExCWHADQJRXWFDGV2KMANWIY1YN" localSheetId="6" hidden="1">#REF!</definedName>
    <definedName name="BExCWHADQJRXWFDGV2KMANWIY1YN" hidden="1">#REF!</definedName>
    <definedName name="BExCWPDPESGZS07QGBLSBWDNVJLZ" localSheetId="6" hidden="1">#REF!</definedName>
    <definedName name="BExCWPDPESGZS07QGBLSBWDNVJLZ" hidden="1">#REF!</definedName>
    <definedName name="BExCWTVKHIVCRHF8GC39KI58YM5K" localSheetId="6" hidden="1">#REF!</definedName>
    <definedName name="BExCWTVKHIVCRHF8GC39KI58YM5K" hidden="1">#REF!</definedName>
    <definedName name="BExCX2KGRZBRVLZNM8SUSIE6A0RL" localSheetId="6" hidden="1">#REF!</definedName>
    <definedName name="BExCX2KGRZBRVLZNM8SUSIE6A0RL" hidden="1">#REF!</definedName>
    <definedName name="BExCX3X451T70LZ1VF95L7W4Y4TM" localSheetId="6" hidden="1">#REF!</definedName>
    <definedName name="BExCX3X451T70LZ1VF95L7W4Y4TM" hidden="1">#REF!</definedName>
    <definedName name="BExCX4NZ2N1OUGXM7EV0U7VULJMM" localSheetId="6" hidden="1">#REF!</definedName>
    <definedName name="BExCX4NZ2N1OUGXM7EV0U7VULJMM" hidden="1">#REF!</definedName>
    <definedName name="BExCXILMURGYMAH6N5LF5DV6K3GM" localSheetId="6" hidden="1">#REF!</definedName>
    <definedName name="BExCXILMURGYMAH6N5LF5DV6K3GM" hidden="1">#REF!</definedName>
    <definedName name="BExCXQUFBMXQ1650735H48B1AZT3" localSheetId="6" hidden="1">#REF!</definedName>
    <definedName name="BExCXQUFBMXQ1650735H48B1AZT3" hidden="1">#REF!</definedName>
    <definedName name="BExCXYSBKJ9SZQD7XS2WUS6SVBJO" localSheetId="6" hidden="1">#REF!</definedName>
    <definedName name="BExCXYSBKJ9SZQD7XS2WUS6SVBJO" hidden="1">#REF!</definedName>
    <definedName name="BExCXZ8DGK5ZE8467LFEHX6JNQHJ" localSheetId="6" hidden="1">#REF!</definedName>
    <definedName name="BExCXZ8DGK5ZE8467LFEHX6JNQHJ" hidden="1">#REF!</definedName>
    <definedName name="BExCY2DQO9VLA77Q7EG3T0XNXX4F" localSheetId="6" hidden="1">#REF!</definedName>
    <definedName name="BExCY2DQO9VLA77Q7EG3T0XNXX4F" hidden="1">#REF!</definedName>
    <definedName name="BExCY5Z7X93Z8XUOEASK50W08S36" localSheetId="6" hidden="1">#REF!</definedName>
    <definedName name="BExCY5Z7X93Z8XUOEASK50W08S36" hidden="1">#REF!</definedName>
    <definedName name="BExCY6VMJ68MX3C981R5Q0BX5791" localSheetId="6" hidden="1">#REF!</definedName>
    <definedName name="BExCY6VMJ68MX3C981R5Q0BX5791" hidden="1">#REF!</definedName>
    <definedName name="BExCYAH2SAZCPW6XCB7V7PMMCAWO" localSheetId="6" hidden="1">#REF!</definedName>
    <definedName name="BExCYAH2SAZCPW6XCB7V7PMMCAWO" hidden="1">#REF!</definedName>
    <definedName name="BExCYDGYM1UGUNTB331L2E4L5F34" localSheetId="6" hidden="1">#REF!</definedName>
    <definedName name="BExCYDGYM1UGUNTB331L2E4L5F34" hidden="1">#REF!</definedName>
    <definedName name="BExCYN7KCKU1F6EXMNPQPTKNOT6A" localSheetId="6" hidden="1">#REF!</definedName>
    <definedName name="BExCYN7KCKU1F6EXMNPQPTKNOT6A" hidden="1">#REF!</definedName>
    <definedName name="BExCYPRC5HJE6N2XQTHCT6NXGP8N" localSheetId="6" hidden="1">#REF!</definedName>
    <definedName name="BExCYPRC5HJE6N2XQTHCT6NXGP8N" hidden="1">#REF!</definedName>
    <definedName name="BExCYQCX9ES8ZWW2L35B12WDNT73" localSheetId="6" hidden="1">#REF!</definedName>
    <definedName name="BExCYQCX9ES8ZWW2L35B12WDNT73" hidden="1">#REF!</definedName>
    <definedName name="BExCYSLQY2CYU7DQ3QI07UGGS6OW" localSheetId="6" hidden="1">#REF!</definedName>
    <definedName name="BExCYSLQY2CYU7DQ3QI07UGGS6OW" hidden="1">#REF!</definedName>
    <definedName name="BExCYUK0I3UEXZNFDW71G6Z6D8XR" localSheetId="6" hidden="1">#REF!</definedName>
    <definedName name="BExCYUK0I3UEXZNFDW71G6Z6D8XR" hidden="1">#REF!</definedName>
    <definedName name="BExCZFZCXMLY5DWESYJ9NGTJYQ8M" localSheetId="6" hidden="1">#REF!</definedName>
    <definedName name="BExCZFZCXMLY5DWESYJ9NGTJYQ8M" hidden="1">#REF!</definedName>
    <definedName name="BExCZJ4P8WS0BDT31WDXI0ROE7D6" localSheetId="6" hidden="1">#REF!</definedName>
    <definedName name="BExCZJ4P8WS0BDT31WDXI0ROE7D6" hidden="1">#REF!</definedName>
    <definedName name="BExCZKH6NI0EE02L995IFVBD1J59" localSheetId="6" hidden="1">#REF!</definedName>
    <definedName name="BExCZKH6NI0EE02L995IFVBD1J59" hidden="1">#REF!</definedName>
    <definedName name="BExCZNRWARGGHWLSC1PEDZFLF3JV" localSheetId="6" hidden="1">#REF!</definedName>
    <definedName name="BExCZNRWARGGHWLSC1PEDZFLF3JV" hidden="1">#REF!</definedName>
    <definedName name="BExCZP9TBB61HISZ2U5QMQSO2LBE" localSheetId="6" hidden="1">#REF!</definedName>
    <definedName name="BExCZP9TBB61HISZ2U5QMQSO2LBE" hidden="1">#REF!</definedName>
    <definedName name="BExCZUD9FEOJBKDJ51Z3JON9LKJ8" localSheetId="6" hidden="1">#REF!</definedName>
    <definedName name="BExCZUD9FEOJBKDJ51Z3JON9LKJ8" hidden="1">#REF!</definedName>
    <definedName name="BExD0AUOVQT3UL53T2KUVJNGD0QF" localSheetId="6" hidden="1">#REF!</definedName>
    <definedName name="BExD0AUOVQT3UL53T2KUVJNGD0QF" hidden="1">#REF!</definedName>
    <definedName name="BExD0HALIN0JR4JTPGDEVAEE5EX5" localSheetId="6" hidden="1">#REF!</definedName>
    <definedName name="BExD0HALIN0JR4JTPGDEVAEE5EX5" hidden="1">#REF!</definedName>
    <definedName name="BExD0LCCDPG16YLY5WQSZF1XI5DA" localSheetId="6" hidden="1">#REF!</definedName>
    <definedName name="BExD0LCCDPG16YLY5WQSZF1XI5DA" hidden="1">#REF!</definedName>
    <definedName name="BExD0RMWSB4TRECEHTH6NN4K9DFZ" localSheetId="6" hidden="1">#REF!</definedName>
    <definedName name="BExD0RMWSB4TRECEHTH6NN4K9DFZ" hidden="1">#REF!</definedName>
    <definedName name="BExD0U6KG10QGVDI1XSHK0J10A2V" localSheetId="6" hidden="1">#REF!</definedName>
    <definedName name="BExD0U6KG10QGVDI1XSHK0J10A2V" hidden="1">#REF!</definedName>
    <definedName name="BExD0WQ6EQ2G82IAJI3FDQKGZH18" localSheetId="6" hidden="1">#REF!</definedName>
    <definedName name="BExD0WQ6EQ2G82IAJI3FDQKGZH18" hidden="1">#REF!</definedName>
    <definedName name="BExD13RUIBGRXDL4QDZ305UKUR12" localSheetId="6" hidden="1">#REF!</definedName>
    <definedName name="BExD13RUIBGRXDL4QDZ305UKUR12" hidden="1">#REF!</definedName>
    <definedName name="BExD14DETV5R4OOTMAXD5NAKWRO3" localSheetId="6" hidden="1">#REF!</definedName>
    <definedName name="BExD14DETV5R4OOTMAXD5NAKWRO3" hidden="1">#REF!</definedName>
    <definedName name="BExD1MI40YRCBI7KT4S9YHQJUO06" localSheetId="6" hidden="1">#REF!</definedName>
    <definedName name="BExD1MI40YRCBI7KT4S9YHQJUO06" hidden="1">#REF!</definedName>
    <definedName name="BExD1OAU9OXQAZA4D70HP72CU6GB" localSheetId="6" hidden="1">#REF!</definedName>
    <definedName name="BExD1OAU9OXQAZA4D70HP72CU6GB" hidden="1">#REF!</definedName>
    <definedName name="BExD1T8WPV0G6YOX7WMAIZD8XNBK" localSheetId="6" hidden="1">#REF!</definedName>
    <definedName name="BExD1T8WPV0G6YOX7WMAIZD8XNBK" hidden="1">#REF!</definedName>
    <definedName name="BExD1Y1JV61416YA1XRQHKWPZIE7" localSheetId="6" hidden="1">#REF!</definedName>
    <definedName name="BExD1Y1JV61416YA1XRQHKWPZIE7" hidden="1">#REF!</definedName>
    <definedName name="BExD2CFHIRMBKN5KXE5QP4XXEWFS" localSheetId="6" hidden="1">#REF!</definedName>
    <definedName name="BExD2CFHIRMBKN5KXE5QP4XXEWFS" hidden="1">#REF!</definedName>
    <definedName name="BExD2DMHH1HWXQ9W0YYMDP8AAX8Q" localSheetId="6" hidden="1">#REF!</definedName>
    <definedName name="BExD2DMHH1HWXQ9W0YYMDP8AAX8Q" hidden="1">#REF!</definedName>
    <definedName name="BExD2HTPC7IWBAU6OSQ67MQA8BYZ" localSheetId="6" hidden="1">#REF!</definedName>
    <definedName name="BExD2HTPC7IWBAU6OSQ67MQA8BYZ" hidden="1">#REF!</definedName>
    <definedName name="BExD2PWTVQ2CXNG6B7UDL8FIMXBH" localSheetId="6" hidden="1">#REF!</definedName>
    <definedName name="BExD2PWTVQ2CXNG6B7UDL8FIMXBH" hidden="1">#REF!</definedName>
    <definedName name="BExD2X9AQ03EX1AVVX44CXLXRPTI" localSheetId="6" hidden="1">#REF!</definedName>
    <definedName name="BExD2X9AQ03EX1AVVX44CXLXRPTI" hidden="1">#REF!</definedName>
    <definedName name="BExD2ZNL9MWJOEL2575KJZBDP2A6" localSheetId="6" hidden="1">#REF!</definedName>
    <definedName name="BExD2ZNL9MWJOEL2575KJZBDP2A6" hidden="1">#REF!</definedName>
    <definedName name="BExD34G79JRMB8BZRVN81P1H9MSB" localSheetId="6" hidden="1">#REF!</definedName>
    <definedName name="BExD34G79JRMB8BZRVN81P1H9MSB" hidden="1">#REF!</definedName>
    <definedName name="BExD35CL2NULPPEHAM954ETQIJA2" localSheetId="6" hidden="1">#REF!</definedName>
    <definedName name="BExD35CL2NULPPEHAM954ETQIJA2" hidden="1">#REF!</definedName>
    <definedName name="BExD363H2VGFIQUCE6LS4AC5J0ZT" localSheetId="6" hidden="1">#REF!</definedName>
    <definedName name="BExD363H2VGFIQUCE6LS4AC5J0ZT" hidden="1">#REF!</definedName>
    <definedName name="BExD3A588E939V61P1XEW0FI5Q0S" localSheetId="6" hidden="1">#REF!</definedName>
    <definedName name="BExD3A588E939V61P1XEW0FI5Q0S" hidden="1">#REF!</definedName>
    <definedName name="BExD3CJJDKVR9M18XI3WDZH80WL6" localSheetId="6" hidden="1">#REF!</definedName>
    <definedName name="BExD3CJJDKVR9M18XI3WDZH80WL6" hidden="1">#REF!</definedName>
    <definedName name="BExD3ESD9WYJIB3TRDPJ1CKXRAVL" localSheetId="6" hidden="1">#REF!</definedName>
    <definedName name="BExD3ESD9WYJIB3TRDPJ1CKXRAVL" hidden="1">#REF!</definedName>
    <definedName name="BExD3F368X5S25MWSUNIV57RDB57" localSheetId="6" hidden="1">#REF!</definedName>
    <definedName name="BExD3F368X5S25MWSUNIV57RDB57" hidden="1">#REF!</definedName>
    <definedName name="BExD3I8JTNF4LTMFY6GRVDJ6VLGG" localSheetId="6" hidden="1">#REF!</definedName>
    <definedName name="BExD3I8JTNF4LTMFY6GRVDJ6VLGG" hidden="1">#REF!</definedName>
    <definedName name="BExD3IJ5IT335SOSNV9L85WKAOSI" localSheetId="6" hidden="1">#REF!</definedName>
    <definedName name="BExD3IJ5IT335SOSNV9L85WKAOSI" hidden="1">#REF!</definedName>
    <definedName name="BExD3KBVUY57GMMQTOFEU6S6G1AY" localSheetId="6" hidden="1">#REF!</definedName>
    <definedName name="BExD3KBVUY57GMMQTOFEU6S6G1AY" hidden="1">#REF!</definedName>
    <definedName name="BExD3NMR7AW2Z6V8SC79VQR37NA6" localSheetId="6" hidden="1">#REF!</definedName>
    <definedName name="BExD3NMR7AW2Z6V8SC79VQR37NA6" hidden="1">#REF!</definedName>
    <definedName name="BExD3QXA2UQ2W4N7NYLUEOG40BZB" localSheetId="6" hidden="1">#REF!</definedName>
    <definedName name="BExD3QXA2UQ2W4N7NYLUEOG40BZB" hidden="1">#REF!</definedName>
    <definedName name="BExD3U2N041TEJ7GCN005UTPHNXY" localSheetId="6" hidden="1">#REF!</definedName>
    <definedName name="BExD3U2N041TEJ7GCN005UTPHNXY" hidden="1">#REF!</definedName>
    <definedName name="BExD3VPY5VEI1LLQ4I16T16251DT" localSheetId="6" hidden="1">#REF!</definedName>
    <definedName name="BExD3VPY5VEI1LLQ4I16T16251DT" hidden="1">#REF!</definedName>
    <definedName name="BExD3XIUEZZ1KIHV7CPS7DKUGIN8" localSheetId="6" hidden="1">#REF!</definedName>
    <definedName name="BExD3XIUEZZ1KIHV7CPS7DKUGIN8" hidden="1">#REF!</definedName>
    <definedName name="BExD40O0CFTNJFOFMMM1KH0P7BUI" localSheetId="6" hidden="1">#REF!</definedName>
    <definedName name="BExD40O0CFTNJFOFMMM1KH0P7BUI" hidden="1">#REF!</definedName>
    <definedName name="BExD47UYINTJY1PDIW2S1FZ8ZMIO" localSheetId="6" hidden="1">#REF!</definedName>
    <definedName name="BExD47UYINTJY1PDIW2S1FZ8ZMIO" hidden="1">#REF!</definedName>
    <definedName name="BExD4BR9HJ3MWWZ5KLVZWX9FJAUS" localSheetId="6" hidden="1">#REF!</definedName>
    <definedName name="BExD4BR9HJ3MWWZ5KLVZWX9FJAUS" hidden="1">#REF!</definedName>
    <definedName name="BExD4F1WTKT3H0N9MF4H1LX7MBSY" localSheetId="6" hidden="1">#REF!</definedName>
    <definedName name="BExD4F1WTKT3H0N9MF4H1LX7MBSY" hidden="1">#REF!</definedName>
    <definedName name="BExD4H5GQWXBS6LUL3TSP36DVO38" localSheetId="6" hidden="1">#REF!</definedName>
    <definedName name="BExD4H5GQWXBS6LUL3TSP36DVO38" hidden="1">#REF!</definedName>
    <definedName name="BExD4JJSS3QDBLABCJCHD45SRNPI" localSheetId="6" hidden="1">#REF!</definedName>
    <definedName name="BExD4JJSS3QDBLABCJCHD45SRNPI" hidden="1">#REF!</definedName>
    <definedName name="BExD4QQQ7V9LH5WWBJA3HKJXLVP6" localSheetId="6" hidden="1">#REF!</definedName>
    <definedName name="BExD4QQQ7V9LH5WWBJA3HKJXLVP6" hidden="1">#REF!</definedName>
    <definedName name="BExD4R1I0MKF033I5LPUYIMTZ6E8" localSheetId="6" hidden="1">#REF!</definedName>
    <definedName name="BExD4R1I0MKF033I5LPUYIMTZ6E8" hidden="1">#REF!</definedName>
    <definedName name="BExD50MT3M6XZLNUP9JL93EG6D9R" localSheetId="6" hidden="1">#REF!</definedName>
    <definedName name="BExD50MT3M6XZLNUP9JL93EG6D9R" hidden="1">#REF!</definedName>
    <definedName name="BExD5EV7KDSVF1CJT38M4IBPFLPY" localSheetId="6" hidden="1">#REF!</definedName>
    <definedName name="BExD5EV7KDSVF1CJT38M4IBPFLPY" hidden="1">#REF!</definedName>
    <definedName name="BExD5FRK547OESJRYAW574DZEZ7J" localSheetId="6" hidden="1">#REF!</definedName>
    <definedName name="BExD5FRK547OESJRYAW574DZEZ7J" hidden="1">#REF!</definedName>
    <definedName name="BExD5I5X2YA2YNCTCDSMEL4CWF4N" localSheetId="6" hidden="1">#REF!</definedName>
    <definedName name="BExD5I5X2YA2YNCTCDSMEL4CWF4N" hidden="1">#REF!</definedName>
    <definedName name="BExD5QUSRFJWRQ1ZM50WYLCF74DF" localSheetId="6" hidden="1">#REF!</definedName>
    <definedName name="BExD5QUSRFJWRQ1ZM50WYLCF74DF" hidden="1">#REF!</definedName>
    <definedName name="BExD5SSUIF6AJQHBHK8PNMFBPRYB" localSheetId="6" hidden="1">#REF!</definedName>
    <definedName name="BExD5SSUIF6AJQHBHK8PNMFBPRYB" hidden="1">#REF!</definedName>
    <definedName name="BExD623C9LRX18BE0W2V6SZLQUXX" localSheetId="6" hidden="1">#REF!</definedName>
    <definedName name="BExD623C9LRX18BE0W2V6SZLQUXX" hidden="1">#REF!</definedName>
    <definedName name="BExD6CQA7UMJBXV7AIFAIHUF2ICX" localSheetId="6" hidden="1">#REF!</definedName>
    <definedName name="BExD6CQA7UMJBXV7AIFAIHUF2ICX" hidden="1">#REF!</definedName>
    <definedName name="BExD6D18MCF5R8YJMPG21WE3GPJQ" localSheetId="6" hidden="1">#REF!</definedName>
    <definedName name="BExD6D18MCF5R8YJMPG21WE3GPJQ" hidden="1">#REF!</definedName>
    <definedName name="BExD6FKVK8WJWNYPVENR7Q8Q30PK" localSheetId="6" hidden="1">#REF!</definedName>
    <definedName name="BExD6FKVK8WJWNYPVENR7Q8Q30PK" hidden="1">#REF!</definedName>
    <definedName name="BExD6GMP0LK8WKVWMIT1NNH8CHLF" localSheetId="6" hidden="1">#REF!</definedName>
    <definedName name="BExD6GMP0LK8WKVWMIT1NNH8CHLF" hidden="1">#REF!</definedName>
    <definedName name="BExD6H2TE0WWAUIWVSSCLPZ6B88N" localSheetId="6" hidden="1">#REF!</definedName>
    <definedName name="BExD6H2TE0WWAUIWVSSCLPZ6B88N" hidden="1">#REF!</definedName>
    <definedName name="BExD71LTOE015TV5RSAHM8NT8GVW" localSheetId="6" hidden="1">#REF!</definedName>
    <definedName name="BExD71LTOE015TV5RSAHM8NT8GVW" hidden="1">#REF!</definedName>
    <definedName name="BExD73USXVADC7EHGHVTQNCT06ZA" localSheetId="6" hidden="1">#REF!</definedName>
    <definedName name="BExD73USXVADC7EHGHVTQNCT06ZA" hidden="1">#REF!</definedName>
    <definedName name="BExD7GAIGULTB3YHM1OS9RBQOTEC" localSheetId="6" hidden="1">#REF!</definedName>
    <definedName name="BExD7GAIGULTB3YHM1OS9RBQOTEC" hidden="1">#REF!</definedName>
    <definedName name="BExD7IE1DHIS52UFDCTSKPJQNRD5" localSheetId="6" hidden="1">#REF!</definedName>
    <definedName name="BExD7IE1DHIS52UFDCTSKPJQNRD5" hidden="1">#REF!</definedName>
    <definedName name="BExD7IUBGUWHYC9UNZ1IY5XFYKQN" localSheetId="6" hidden="1">#REF!</definedName>
    <definedName name="BExD7IUBGUWHYC9UNZ1IY5XFYKQN" hidden="1">#REF!</definedName>
    <definedName name="BExD7JQOJ35HGL8U2OCEI2P2JT7I" localSheetId="6" hidden="1">#REF!</definedName>
    <definedName name="BExD7JQOJ35HGL8U2OCEI2P2JT7I" hidden="1">#REF!</definedName>
    <definedName name="BExD7KSDKNDNH95NDT3S7GM3MUU2" localSheetId="6" hidden="1">#REF!</definedName>
    <definedName name="BExD7KSDKNDNH95NDT3S7GM3MUU2" hidden="1">#REF!</definedName>
    <definedName name="BExD8H5O087KQVWIVPUUID5VMGMS" localSheetId="6" hidden="1">#REF!</definedName>
    <definedName name="BExD8H5O087KQVWIVPUUID5VMGMS" hidden="1">#REF!</definedName>
    <definedName name="BExD8HLWJHFK6566YQLGOAPIWD7G" localSheetId="6" hidden="1">#REF!</definedName>
    <definedName name="BExD8HLWJHFK6566YQLGOAPIWD7G" hidden="1">#REF!</definedName>
    <definedName name="BExD8OCLZMFN5K3VZYI4Q4ITVKUA" localSheetId="6" hidden="1">#REF!</definedName>
    <definedName name="BExD8OCLZMFN5K3VZYI4Q4ITVKUA" hidden="1">#REF!</definedName>
    <definedName name="BExD93C1R6LC0631ECHVFYH0R0PD" localSheetId="6" hidden="1">#REF!</definedName>
    <definedName name="BExD93C1R6LC0631ECHVFYH0R0PD" hidden="1">#REF!</definedName>
    <definedName name="BExD97TXIO0COVNN4OH3DEJ33YLM" localSheetId="6" hidden="1">#REF!</definedName>
    <definedName name="BExD97TXIO0COVNN4OH3DEJ33YLM" hidden="1">#REF!</definedName>
    <definedName name="BExD99RZ1RFIMK6O1ZHSPJ68X9Y5" localSheetId="6" hidden="1">#REF!</definedName>
    <definedName name="BExD99RZ1RFIMK6O1ZHSPJ68X9Y5" hidden="1">#REF!</definedName>
    <definedName name="BExD9ATSNNU6SJVYYUCUG2AFS57W" localSheetId="6" hidden="1">#REF!</definedName>
    <definedName name="BExD9ATSNNU6SJVYYUCUG2AFS57W" hidden="1">#REF!</definedName>
    <definedName name="BExD9JO1QOKHUKL6DOEKDLUBPPKZ" localSheetId="6" hidden="1">#REF!</definedName>
    <definedName name="BExD9JO1QOKHUKL6DOEKDLUBPPKZ" hidden="1">#REF!</definedName>
    <definedName name="BExD9L0ID3VSOU609GKWYTA5BFMA" localSheetId="6" hidden="1">#REF!</definedName>
    <definedName name="BExD9L0ID3VSOU609GKWYTA5BFMA" hidden="1">#REF!</definedName>
    <definedName name="BExD9M7SEMG0JK2FUTTZXWIEBTKB" localSheetId="6" hidden="1">#REF!</definedName>
    <definedName name="BExD9M7SEMG0JK2FUTTZXWIEBTKB" hidden="1">#REF!</definedName>
    <definedName name="BExD9MNYBYB1AICQL5165G472IE2" localSheetId="6" hidden="1">#REF!</definedName>
    <definedName name="BExD9MNYBYB1AICQL5165G472IE2" hidden="1">#REF!</definedName>
    <definedName name="BExD9PNSYT7GASEGUVL48MUQ02WO" localSheetId="6" hidden="1">#REF!</definedName>
    <definedName name="BExD9PNSYT7GASEGUVL48MUQ02WO" hidden="1">#REF!</definedName>
    <definedName name="BExD9TK2MIWFH5SKUYU9ZKF4NPHQ" localSheetId="6" hidden="1">#REF!</definedName>
    <definedName name="BExD9TK2MIWFH5SKUYU9ZKF4NPHQ" hidden="1">#REF!</definedName>
    <definedName name="BExDA23J1UL1EN1K0BLX2TKAX4U0" localSheetId="6" hidden="1">#REF!</definedName>
    <definedName name="BExDA23J1UL1EN1K0BLX2TKAX4U0" hidden="1">#REF!</definedName>
    <definedName name="BExDA6594R2INH5X2F55YRZSKRND" localSheetId="6" hidden="1">#REF!</definedName>
    <definedName name="BExDA6594R2INH5X2F55YRZSKRND" hidden="1">#REF!</definedName>
    <definedName name="BExDA6LD9061UULVKUUI4QP8SK13" localSheetId="6" hidden="1">#REF!</definedName>
    <definedName name="BExDA6LD9061UULVKUUI4QP8SK13" hidden="1">#REF!</definedName>
    <definedName name="BExDAGMVMNLQ6QXASB9R6D8DIT12" localSheetId="6" hidden="1">#REF!</definedName>
    <definedName name="BExDAGMVMNLQ6QXASB9R6D8DIT12" hidden="1">#REF!</definedName>
    <definedName name="BExDAYBHU9ADLXI8VRC7F608RVGM" localSheetId="6" hidden="1">#REF!</definedName>
    <definedName name="BExDAYBHU9ADLXI8VRC7F608RVGM" hidden="1">#REF!</definedName>
    <definedName name="BExDBDR1XR0FV0CYUCB2OJ7CJCZU" localSheetId="6" hidden="1">#REF!</definedName>
    <definedName name="BExDBDR1XR0FV0CYUCB2OJ7CJCZU" hidden="1">#REF!</definedName>
    <definedName name="BExDC7F818VN0S18ID7XRCRVYPJ4" localSheetId="6" hidden="1">#REF!</definedName>
    <definedName name="BExDC7F818VN0S18ID7XRCRVYPJ4" hidden="1">#REF!</definedName>
    <definedName name="BExDCL7K96PC9VZYB70ZW3QPVIJE" localSheetId="6" hidden="1">#REF!</definedName>
    <definedName name="BExDCL7K96PC9VZYB70ZW3QPVIJE" hidden="1">#REF!</definedName>
    <definedName name="BExDCP3UZ3C2O4C1F7KMU0Z9U32N" localSheetId="6" hidden="1">#REF!</definedName>
    <definedName name="BExDCP3UZ3C2O4C1F7KMU0Z9U32N" hidden="1">#REF!</definedName>
    <definedName name="BExENU8ISP26W97JG63CN1XT9KB4" localSheetId="6" hidden="1">#REF!</definedName>
    <definedName name="BExENU8ISP26W97JG63CN1XT9KB4" hidden="1">#REF!</definedName>
    <definedName name="BExEO14OTKLVDBTNB2ONGZ4YB20H" localSheetId="6" hidden="1">#REF!</definedName>
    <definedName name="BExEO14OTKLVDBTNB2ONGZ4YB20H" hidden="1">#REF!</definedName>
    <definedName name="BExEO80UUNTK4DX33Z5TYLM8NYZM" localSheetId="6" hidden="1">#REF!</definedName>
    <definedName name="BExEO80UUNTK4DX33Z5TYLM8NYZM" hidden="1">#REF!</definedName>
    <definedName name="BExEOBX3WECDMYCV9RLN49APTXMM" localSheetId="6" hidden="1">#REF!</definedName>
    <definedName name="BExEOBX3WECDMYCV9RLN49APTXMM" hidden="1">#REF!</definedName>
    <definedName name="BExEPN9VIYI0FVL0HLZQXJFO6TT0" localSheetId="6" hidden="1">#REF!</definedName>
    <definedName name="BExEPN9VIYI0FVL0HLZQXJFO6TT0" hidden="1">#REF!</definedName>
    <definedName name="BExEPQPUOD4B6H60DKEB9159F7DR" localSheetId="6" hidden="1">#REF!</definedName>
    <definedName name="BExEPQPUOD4B6H60DKEB9159F7DR" hidden="1">#REF!</definedName>
    <definedName name="BExEPYT6VDSMR8MU2341Q5GM2Y9V" localSheetId="6" hidden="1">#REF!</definedName>
    <definedName name="BExEPYT6VDSMR8MU2341Q5GM2Y9V" hidden="1">#REF!</definedName>
    <definedName name="BExEQ2ENYLMY8K1796XBB31CJHNN" localSheetId="6" hidden="1">#REF!</definedName>
    <definedName name="BExEQ2ENYLMY8K1796XBB31CJHNN" hidden="1">#REF!</definedName>
    <definedName name="BExEQ2PFE4N40LEPGDPS90WDL6BN" localSheetId="6" hidden="1">#REF!</definedName>
    <definedName name="BExEQ2PFE4N40LEPGDPS90WDL6BN" hidden="1">#REF!</definedName>
    <definedName name="BExEQ2PFURT24NQYGYVE8NKX1EGA" localSheetId="6" hidden="1">#REF!</definedName>
    <definedName name="BExEQ2PFURT24NQYGYVE8NKX1EGA" hidden="1">#REF!</definedName>
    <definedName name="BExEQB8ZWXO6IIGOEPWTLOJGE2NR" localSheetId="6" hidden="1">#REF!</definedName>
    <definedName name="BExEQB8ZWXO6IIGOEPWTLOJGE2NR" hidden="1">#REF!</definedName>
    <definedName name="BExEQBZX0EL6LIKPY01197ACK65H" localSheetId="6" hidden="1">#REF!</definedName>
    <definedName name="BExEQBZX0EL6LIKPY01197ACK65H" hidden="1">#REF!</definedName>
    <definedName name="BExEQDXZALJLD4OBF74IKZBR13SR" localSheetId="6" hidden="1">#REF!</definedName>
    <definedName name="BExEQDXZALJLD4OBF74IKZBR13SR" hidden="1">#REF!</definedName>
    <definedName name="BExEQFLE2RPWGMWQAI4JMKUEFRPT" localSheetId="6" hidden="1">#REF!</definedName>
    <definedName name="BExEQFLE2RPWGMWQAI4JMKUEFRPT" hidden="1">#REF!</definedName>
    <definedName name="BExEQJHNJV9U65F5VGIGX0VM02VF" localSheetId="6" hidden="1">#REF!</definedName>
    <definedName name="BExEQJHNJV9U65F5VGIGX0VM02VF" hidden="1">#REF!</definedName>
    <definedName name="BExEQTZAP8R69U31W4LKGTKKGKQE" localSheetId="6" hidden="1">#REF!</definedName>
    <definedName name="BExEQTZAP8R69U31W4LKGTKKGKQE" hidden="1">#REF!</definedName>
    <definedName name="BExER2O72H1F9WV6S1J04C15PXX7" localSheetId="6" hidden="1">#REF!</definedName>
    <definedName name="BExER2O72H1F9WV6S1J04C15PXX7" hidden="1">#REF!</definedName>
    <definedName name="BExERIPCI7N2NW7JRL59DVT0TTSU" localSheetId="6" hidden="1">#REF!</definedName>
    <definedName name="BExERIPCI7N2NW7JRL59DVT0TTSU" hidden="1">#REF!</definedName>
    <definedName name="BExERRUIKIOATPZ9U4HQ0V52RJAU" localSheetId="6" hidden="1">#REF!</definedName>
    <definedName name="BExERRUIKIOATPZ9U4HQ0V52RJAU" hidden="1">#REF!</definedName>
    <definedName name="BExERSANFNM1O7T65PC5MJ301YET" localSheetId="6" hidden="1">#REF!</definedName>
    <definedName name="BExERSANFNM1O7T65PC5MJ301YET" hidden="1">#REF!</definedName>
    <definedName name="BExERU8P606C6QQZZL55U0ZQYQF1" localSheetId="6" hidden="1">#REF!</definedName>
    <definedName name="BExERU8P606C6QQZZL55U0ZQYQF1" hidden="1">#REF!</definedName>
    <definedName name="BExERWCEBKQRYWRQLYJ4UCMMKTHG" localSheetId="6" hidden="1">[22]ZZCOOM_M03_Q004!#REF!</definedName>
    <definedName name="BExERWCEBKQRYWRQLYJ4UCMMKTHG" hidden="1">[23]ZZCOOM_M03_Q004!#REF!</definedName>
    <definedName name="BExERXE1QW042A2T25RI4DVUU59O" localSheetId="6" hidden="1">#REF!</definedName>
    <definedName name="BExERXE1QW042A2T25RI4DVUU59O" hidden="1">#REF!</definedName>
    <definedName name="BExES44RHHDL3V7FLV6M20834WF1" localSheetId="6" hidden="1">#REF!</definedName>
    <definedName name="BExES44RHHDL3V7FLV6M20834WF1" hidden="1">#REF!</definedName>
    <definedName name="BExES4A7VE2X3RYYTVRLKZD4I7WU" localSheetId="6" hidden="1">#REF!</definedName>
    <definedName name="BExES4A7VE2X3RYYTVRLKZD4I7WU" hidden="1">#REF!</definedName>
    <definedName name="BExESLYUFDACMPARVY264HKBCXLX" localSheetId="6" hidden="1">#REF!</definedName>
    <definedName name="BExESLYUFDACMPARVY264HKBCXLX" hidden="1">#REF!</definedName>
    <definedName name="BExESMKD95A649M0WRSG6CXXP326" localSheetId="6" hidden="1">#REF!</definedName>
    <definedName name="BExESMKD95A649M0WRSG6CXXP326" hidden="1">#REF!</definedName>
    <definedName name="BExESR27ZXJG5VMY4PR9D940VS7T" localSheetId="6" hidden="1">#REF!</definedName>
    <definedName name="BExESR27ZXJG5VMY4PR9D940VS7T" hidden="1">#REF!</definedName>
    <definedName name="BExESVK1YRJM6UG6FBYOF9CNX29X" localSheetId="6" hidden="1">#REF!</definedName>
    <definedName name="BExESVK1YRJM6UG6FBYOF9CNX29X" hidden="1">#REF!</definedName>
    <definedName name="BExESZ03KXL8DQ2591HLR56ZML94" localSheetId="6" hidden="1">#REF!</definedName>
    <definedName name="BExESZ03KXL8DQ2591HLR56ZML94" hidden="1">#REF!</definedName>
    <definedName name="BExESZAW5N443NRTKIP59OEI1CR6" localSheetId="6" hidden="1">#REF!</definedName>
    <definedName name="BExESZAW5N443NRTKIP59OEI1CR6" hidden="1">#REF!</definedName>
    <definedName name="BExET3HXQ60A4O2OLKX8QNXRI6LQ" localSheetId="6" hidden="1">#REF!</definedName>
    <definedName name="BExET3HXQ60A4O2OLKX8QNXRI6LQ" hidden="1">#REF!</definedName>
    <definedName name="BExET4EAH366GROMVVMDCSUI1018" localSheetId="6" hidden="1">#REF!</definedName>
    <definedName name="BExET4EAH366GROMVVMDCSUI1018" hidden="1">#REF!</definedName>
    <definedName name="BExETA3B1FCIOA80H94K90FWXQKE" localSheetId="6" hidden="1">#REF!</definedName>
    <definedName name="BExETA3B1FCIOA80H94K90FWXQKE" hidden="1">#REF!</definedName>
    <definedName name="BExETAZOYT4CJIT8RRKC9F2HJG1D" localSheetId="6" hidden="1">#REF!</definedName>
    <definedName name="BExETAZOYT4CJIT8RRKC9F2HJG1D" hidden="1">#REF!</definedName>
    <definedName name="BExETB55BNG40G9YOI2H6UHIR9WU" localSheetId="6" hidden="1">#REF!</definedName>
    <definedName name="BExETB55BNG40G9YOI2H6UHIR9WU" hidden="1">#REF!</definedName>
    <definedName name="BExETF6QD5A9GEINE1KZRRC2LXWM" localSheetId="6" hidden="1">#REF!</definedName>
    <definedName name="BExETF6QD5A9GEINE1KZRRC2LXWM" hidden="1">#REF!</definedName>
    <definedName name="BExETQ9XRXLUACN82805SPSPNKHI" localSheetId="6" hidden="1">#REF!</definedName>
    <definedName name="BExETQ9XRXLUACN82805SPSPNKHI" hidden="1">#REF!</definedName>
    <definedName name="BExETR0YRMOR63E6DHLEHV9QVVON" localSheetId="6" hidden="1">#REF!</definedName>
    <definedName name="BExETR0YRMOR63E6DHLEHV9QVVON" hidden="1">#REF!</definedName>
    <definedName name="BExETVO51BGF7GGNGB21UD7OIF15" localSheetId="6" hidden="1">#REF!</definedName>
    <definedName name="BExETVO51BGF7GGNGB21UD7OIF15" hidden="1">#REF!</definedName>
    <definedName name="BExETVTGY38YXYYF7N73OYN6FYY3" localSheetId="6" hidden="1">#REF!</definedName>
    <definedName name="BExETVTGY38YXYYF7N73OYN6FYY3" hidden="1">#REF!</definedName>
    <definedName name="BExETVTH8RADW05P2XUUV7V44TWW" localSheetId="6" hidden="1">#REF!</definedName>
    <definedName name="BExETVTH8RADW05P2XUUV7V44TWW" hidden="1">#REF!</definedName>
    <definedName name="BExETW9PYUAV5QY6A4VCYZRIOUX4" localSheetId="6" hidden="1">#REF!</definedName>
    <definedName name="BExETW9PYUAV5QY6A4VCYZRIOUX4" hidden="1">#REF!</definedName>
    <definedName name="BExEUGNELLVZ7K2PYWP2TG8T65XQ" localSheetId="6" hidden="1">#REF!</definedName>
    <definedName name="BExEUGNELLVZ7K2PYWP2TG8T65XQ" hidden="1">#REF!</definedName>
    <definedName name="BExEUHUG1NGJGB6F1UH5IKFZ9B9M" localSheetId="6" hidden="1">#REF!</definedName>
    <definedName name="BExEUHUG1NGJGB6F1UH5IKFZ9B9M" hidden="1">#REF!</definedName>
    <definedName name="BExEUNE4T242Y59C6MS28MXEUGCP" localSheetId="6" hidden="1">#REF!</definedName>
    <definedName name="BExEUNE4T242Y59C6MS28MXEUGCP" hidden="1">#REF!</definedName>
    <definedName name="BExEUNU7FYVTR4DD1D31SS7PNXX2" localSheetId="6" hidden="1">#REF!</definedName>
    <definedName name="BExEUNU7FYVTR4DD1D31SS7PNXX2" hidden="1">#REF!</definedName>
    <definedName name="BExEUOAHB0OT3BACAHNZ3B905C0P" localSheetId="6" hidden="1">#REF!</definedName>
    <definedName name="BExEUOAHB0OT3BACAHNZ3B905C0P" hidden="1">#REF!</definedName>
    <definedName name="BExEV2TP7NA3ZR6RJGH5ER370OUM" localSheetId="6" hidden="1">#REF!</definedName>
    <definedName name="BExEV2TP7NA3ZR6RJGH5ER370OUM" hidden="1">#REF!</definedName>
    <definedName name="BExEV3Q7M5YTX3CY3QCP1SUIEP2E" localSheetId="6" hidden="1">#REF!</definedName>
    <definedName name="BExEV3Q7M5YTX3CY3QCP1SUIEP2E" hidden="1">#REF!</definedName>
    <definedName name="BExEV69USLNYO2QRJRC0J92XUF00" localSheetId="6" hidden="1">#REF!</definedName>
    <definedName name="BExEV69USLNYO2QRJRC0J92XUF00" hidden="1">#REF!</definedName>
    <definedName name="BExEV6KNTQOCFD7GV726XQEVQ7R6" localSheetId="6" hidden="1">#REF!</definedName>
    <definedName name="BExEV6KNTQOCFD7GV726XQEVQ7R6" hidden="1">#REF!</definedName>
    <definedName name="BExEV6VGM4POO9QT9KH3QA3VYCWM" localSheetId="6" hidden="1">#REF!</definedName>
    <definedName name="BExEV6VGM4POO9QT9KH3QA3VYCWM" hidden="1">#REF!</definedName>
    <definedName name="BExEVCEYMOI0PGO7HAEOS9CVMU2O" localSheetId="6" hidden="1">#REF!</definedName>
    <definedName name="BExEVCEYMOI0PGO7HAEOS9CVMU2O" hidden="1">#REF!</definedName>
    <definedName name="BExEVET98G3FU6QBF9LHYWSAMV0O" localSheetId="6" hidden="1">#REF!</definedName>
    <definedName name="BExEVET98G3FU6QBF9LHYWSAMV0O" hidden="1">#REF!</definedName>
    <definedName name="BExEVNCUT0PDUYNJH7G6BSEWZOT2" localSheetId="6" hidden="1">#REF!</definedName>
    <definedName name="BExEVNCUT0PDUYNJH7G6BSEWZOT2" hidden="1">#REF!</definedName>
    <definedName name="BExEVPGF4V5J0WQRZKUM8F9TTKZJ" localSheetId="6" hidden="1">#REF!</definedName>
    <definedName name="BExEVPGF4V5J0WQRZKUM8F9TTKZJ" hidden="1">#REF!</definedName>
    <definedName name="BExEVVLIEVWYRF2UUC1H0H5QU1CP" localSheetId="6" hidden="1">#REF!</definedName>
    <definedName name="BExEVVLIEVWYRF2UUC1H0H5QU1CP" hidden="1">#REF!</definedName>
    <definedName name="BExEVWCKO8T84GW9Z3X47915XKSH" localSheetId="6" hidden="1">#REF!</definedName>
    <definedName name="BExEVWCKO8T84GW9Z3X47915XKSH" hidden="1">#REF!</definedName>
    <definedName name="BExEVZSJWMZ5L2ZE7AZC57CXKW6T" localSheetId="6" hidden="1">#REF!</definedName>
    <definedName name="BExEVZSJWMZ5L2ZE7AZC57CXKW6T" hidden="1">#REF!</definedName>
    <definedName name="BExEW0JL1GFFCXMDGW54CI7Y8FZN" localSheetId="6" hidden="1">#REF!</definedName>
    <definedName name="BExEW0JL1GFFCXMDGW54CI7Y8FZN" hidden="1">#REF!</definedName>
    <definedName name="BExEW68M9WL8214QH9C7VCK7BN08" localSheetId="6" hidden="1">#REF!</definedName>
    <definedName name="BExEW68M9WL8214QH9C7VCK7BN08" hidden="1">#REF!</definedName>
    <definedName name="BExEW8HFKH6F47KIHYBDRUEFZ2ZZ" localSheetId="6" hidden="1">#REF!</definedName>
    <definedName name="BExEW8HFKH6F47KIHYBDRUEFZ2ZZ" hidden="1">#REF!</definedName>
    <definedName name="BExEWB6JHMITZPXHB6JATOCLLKLJ" localSheetId="6" hidden="1">#REF!</definedName>
    <definedName name="BExEWB6JHMITZPXHB6JATOCLLKLJ" hidden="1">#REF!</definedName>
    <definedName name="BExEWNBGQS1U2LW3W84T4LSJ9K00" localSheetId="6" hidden="1">#REF!</definedName>
    <definedName name="BExEWNBGQS1U2LW3W84T4LSJ9K00" hidden="1">#REF!</definedName>
    <definedName name="BExEWO7STL7HNZSTY8VQBPTX1WK6" localSheetId="6" hidden="1">#REF!</definedName>
    <definedName name="BExEWO7STL7HNZSTY8VQBPTX1WK6" hidden="1">#REF!</definedName>
    <definedName name="BExEWQ0M1N3KMKTDJ73H10QSG4W1" localSheetId="6" hidden="1">#REF!</definedName>
    <definedName name="BExEWQ0M1N3KMKTDJ73H10QSG4W1" hidden="1">#REF!</definedName>
    <definedName name="BExEX43OR6NH8GF32YY2ZB6Y8WGP" localSheetId="6" hidden="1">#REF!</definedName>
    <definedName name="BExEX43OR6NH8GF32YY2ZB6Y8WGP" hidden="1">#REF!</definedName>
    <definedName name="BExEX85F3OSW8NSCYGYPS9372Z1Q" localSheetId="6" hidden="1">#REF!</definedName>
    <definedName name="BExEX85F3OSW8NSCYGYPS9372Z1Q" hidden="1">#REF!</definedName>
    <definedName name="BExEX9HWY2G6928ZVVVQF77QCM2C" localSheetId="6" hidden="1">#REF!</definedName>
    <definedName name="BExEX9HWY2G6928ZVVVQF77QCM2C" hidden="1">#REF!</definedName>
    <definedName name="BExEXBQWAYKMVBRJRHB8PFCSYFVN" localSheetId="6" hidden="1">#REF!</definedName>
    <definedName name="BExEXBQWAYKMVBRJRHB8PFCSYFVN" hidden="1">#REF!</definedName>
    <definedName name="BExEXGE2TE9MQWLQVHL7XGQWL102" localSheetId="6" hidden="1">#REF!</definedName>
    <definedName name="BExEXGE2TE9MQWLQVHL7XGQWL102" hidden="1">#REF!</definedName>
    <definedName name="BExEXRBZ0DI9E2UFLLKYWGN66B61" localSheetId="6" hidden="1">#REF!</definedName>
    <definedName name="BExEXRBZ0DI9E2UFLLKYWGN66B61" hidden="1">#REF!</definedName>
    <definedName name="BExEXW4FSOZ9C2SZSQIAA3W82I5K" localSheetId="6" hidden="1">#REF!</definedName>
    <definedName name="BExEXW4FSOZ9C2SZSQIAA3W82I5K" hidden="1">#REF!</definedName>
    <definedName name="BExEXZ4H2ZUNEW5I6I74GK08QAQC" localSheetId="6" hidden="1">#REF!</definedName>
    <definedName name="BExEXZ4H2ZUNEW5I6I74GK08QAQC" hidden="1">#REF!</definedName>
    <definedName name="BExEY42GK80HA9M84NTZ3NV9K2VI" localSheetId="6" hidden="1">#REF!</definedName>
    <definedName name="BExEY42GK80HA9M84NTZ3NV9K2VI" hidden="1">#REF!</definedName>
    <definedName name="BExEYLG9FL9V1JPPNZ3FUDNSEJ4V" localSheetId="6" hidden="1">#REF!</definedName>
    <definedName name="BExEYLG9FL9V1JPPNZ3FUDNSEJ4V" hidden="1">#REF!</definedName>
    <definedName name="BExEYOW8C1B3OUUCIGEC7L8OOW1Z" localSheetId="6" hidden="1">#REF!</definedName>
    <definedName name="BExEYOW8C1B3OUUCIGEC7L8OOW1Z" hidden="1">#REF!</definedName>
    <definedName name="BExEYPCI2LT224YS4M3T50V85FAG" localSheetId="6" hidden="1">#REF!</definedName>
    <definedName name="BExEYPCI2LT224YS4M3T50V85FAG" hidden="1">#REF!</definedName>
    <definedName name="BExEYUQJXZT6N5HJH8ACJF6SRWEE" localSheetId="6" hidden="1">#REF!</definedName>
    <definedName name="BExEYUQJXZT6N5HJH8ACJF6SRWEE" hidden="1">#REF!</definedName>
    <definedName name="BExEYYC7KLO4XJQW9GMGVVJQXF4C" localSheetId="6" hidden="1">#REF!</definedName>
    <definedName name="BExEYYC7KLO4XJQW9GMGVVJQXF4C" hidden="1">#REF!</definedName>
    <definedName name="BExEZ1S6VZCG01ZPLBSS9Z1SBOJ2" localSheetId="6" hidden="1">#REF!</definedName>
    <definedName name="BExEZ1S6VZCG01ZPLBSS9Z1SBOJ2" hidden="1">#REF!</definedName>
    <definedName name="BExEZ6KV8TDKOO0Y66LSH9DCFW5M" localSheetId="6" hidden="1">#REF!</definedName>
    <definedName name="BExEZ6KV8TDKOO0Y66LSH9DCFW5M" hidden="1">#REF!</definedName>
    <definedName name="BExEZGBFNJR8DLPN0V11AU22L6WY" localSheetId="6" hidden="1">#REF!</definedName>
    <definedName name="BExEZGBFNJR8DLPN0V11AU22L6WY" hidden="1">#REF!</definedName>
    <definedName name="BExEZVR61GWO1ZM3XHWUKRJJMQXV" localSheetId="6" hidden="1">#REF!</definedName>
    <definedName name="BExEZVR61GWO1ZM3XHWUKRJJMQXV" hidden="1">#REF!</definedName>
    <definedName name="BExF02Y3V3QEPO2XLDSK47APK9XJ" localSheetId="6" hidden="1">#REF!</definedName>
    <definedName name="BExF02Y3V3QEPO2XLDSK47APK9XJ" hidden="1">#REF!</definedName>
    <definedName name="BExF03E824NHBODFUZ3PZ5HLF85X" localSheetId="6" hidden="1">#REF!</definedName>
    <definedName name="BExF03E824NHBODFUZ3PZ5HLF85X" hidden="1">#REF!</definedName>
    <definedName name="BExF09OS91RT7N7IW8JLMZ121ZP3" localSheetId="6" hidden="1">#REF!</definedName>
    <definedName name="BExF09OS91RT7N7IW8JLMZ121ZP3" hidden="1">#REF!</definedName>
    <definedName name="BExF0D4SEQ7RRCAER8UQKUJ4HH0Q" localSheetId="6" hidden="1">#REF!</definedName>
    <definedName name="BExF0D4SEQ7RRCAER8UQKUJ4HH0Q" hidden="1">#REF!</definedName>
    <definedName name="BExF0D4Z97PCG5JI9CC2TFB553AX" localSheetId="6" hidden="1">#REF!</definedName>
    <definedName name="BExF0D4Z97PCG5JI9CC2TFB553AX" hidden="1">#REF!</definedName>
    <definedName name="BExF0DAB1PUE0V936NFEK68CCKTJ" localSheetId="6" hidden="1">#REF!</definedName>
    <definedName name="BExF0DAB1PUE0V936NFEK68CCKTJ" hidden="1">#REF!</definedName>
    <definedName name="BExF0LOEHV42P2DV7QL8O7HOQ3N9" localSheetId="6" hidden="1">#REF!</definedName>
    <definedName name="BExF0LOEHV42P2DV7QL8O7HOQ3N9" hidden="1">#REF!</definedName>
    <definedName name="BExF0QRT0ZP2578DKKC9SRW40F5L" localSheetId="6" hidden="1">#REF!</definedName>
    <definedName name="BExF0QRT0ZP2578DKKC9SRW40F5L" hidden="1">#REF!</definedName>
    <definedName name="BExF0WRM9VO25RLSO03ZOCE8H7K5" localSheetId="6" hidden="1">#REF!</definedName>
    <definedName name="BExF0WRM9VO25RLSO03ZOCE8H7K5" hidden="1">#REF!</definedName>
    <definedName name="BExF0ZRI7W4RSLIDLHTSM0AWXO3S" localSheetId="6" hidden="1">#REF!</definedName>
    <definedName name="BExF0ZRI7W4RSLIDLHTSM0AWXO3S" hidden="1">#REF!</definedName>
    <definedName name="BExF19CT3MMZZ2T5EWMDNG3UOJ01" localSheetId="6" hidden="1">#REF!</definedName>
    <definedName name="BExF19CT3MMZZ2T5EWMDNG3UOJ01" hidden="1">#REF!</definedName>
    <definedName name="BExF1C1VNHJBRW2XQKVSL1KSLFZ8" localSheetId="6" hidden="1">#REF!</definedName>
    <definedName name="BExF1C1VNHJBRW2XQKVSL1KSLFZ8" hidden="1">#REF!</definedName>
    <definedName name="BExF1M38U6NX17YJA8YU359B5Z4M" localSheetId="6" hidden="1">#REF!</definedName>
    <definedName name="BExF1M38U6NX17YJA8YU359B5Z4M" hidden="1">#REF!</definedName>
    <definedName name="BExF1MU4W3NPEY0OHRDWP5IANCBB" localSheetId="6" hidden="1">#REF!</definedName>
    <definedName name="BExF1MU4W3NPEY0OHRDWP5IANCBB" hidden="1">#REF!</definedName>
    <definedName name="BExF1MZN8MWMOKOARHJ1QAF9HPGT" localSheetId="6" hidden="1">#REF!</definedName>
    <definedName name="BExF1MZN8MWMOKOARHJ1QAF9HPGT" hidden="1">#REF!</definedName>
    <definedName name="BExF1US4ZIQYSU5LBFYNRA9N0K2O" localSheetId="6" hidden="1">#REF!</definedName>
    <definedName name="BExF1US4ZIQYSU5LBFYNRA9N0K2O" hidden="1">#REF!</definedName>
    <definedName name="BExF272JNPJCK1XLBG016XXBVFO8" localSheetId="6" hidden="1">#REF!</definedName>
    <definedName name="BExF272JNPJCK1XLBG016XXBVFO8" hidden="1">#REF!</definedName>
    <definedName name="BExF2CWZN6E87RGTBMD4YQI2QT7R" localSheetId="6" hidden="1">#REF!</definedName>
    <definedName name="BExF2CWZN6E87RGTBMD4YQI2QT7R" hidden="1">#REF!</definedName>
    <definedName name="BExF2DYO1WQ7GMXSTAQRDBW1NSFG" localSheetId="6" hidden="1">#REF!</definedName>
    <definedName name="BExF2DYO1WQ7GMXSTAQRDBW1NSFG" hidden="1">#REF!</definedName>
    <definedName name="BExF2H9D3MC9XKLPZ6VIP4F7G4YN" localSheetId="6" hidden="1">#REF!</definedName>
    <definedName name="BExF2H9D3MC9XKLPZ6VIP4F7G4YN" hidden="1">#REF!</definedName>
    <definedName name="BExF2MSWNUY9Z6BZJQZ538PPTION" localSheetId="6" hidden="1">#REF!</definedName>
    <definedName name="BExF2MSWNUY9Z6BZJQZ538PPTION" hidden="1">#REF!</definedName>
    <definedName name="BExF2QZYWHTYGUTTXR15CKCV3LS7" localSheetId="6" hidden="1">#REF!</definedName>
    <definedName name="BExF2QZYWHTYGUTTXR15CKCV3LS7" hidden="1">#REF!</definedName>
    <definedName name="BExF2T8Y6TSJ74RMSZOA9CEH4OZ6" localSheetId="6" hidden="1">#REF!</definedName>
    <definedName name="BExF2T8Y6TSJ74RMSZOA9CEH4OZ6" hidden="1">#REF!</definedName>
    <definedName name="BExF31N3YM4F37EOOY8M8VI1KXN8" localSheetId="6" hidden="1">#REF!</definedName>
    <definedName name="BExF31N3YM4F37EOOY8M8VI1KXN8" hidden="1">#REF!</definedName>
    <definedName name="BExF37C1YKBT79Z9SOJAG5MXQGTU" localSheetId="6" hidden="1">#REF!</definedName>
    <definedName name="BExF37C1YKBT79Z9SOJAG5MXQGTU" hidden="1">#REF!</definedName>
    <definedName name="BExF3A6HPA6DGYALZNHHJPMCUYZR" localSheetId="6" hidden="1">#REF!</definedName>
    <definedName name="BExF3A6HPA6DGYALZNHHJPMCUYZR" hidden="1">#REF!</definedName>
    <definedName name="BExF3GMJW5D7066GYKTMM3CVH1HE" localSheetId="6" hidden="1">#REF!</definedName>
    <definedName name="BExF3GMJW5D7066GYKTMM3CVH1HE" hidden="1">#REF!</definedName>
    <definedName name="BExF3I9T44X7DV9HHV51DVDDPPZG" localSheetId="6" hidden="1">#REF!</definedName>
    <definedName name="BExF3I9T44X7DV9HHV51DVDDPPZG" hidden="1">#REF!</definedName>
    <definedName name="BExF3IKLZ35F2D4DI7R7P7NZLVC3" localSheetId="6" hidden="1">#REF!</definedName>
    <definedName name="BExF3IKLZ35F2D4DI7R7P7NZLVC3" hidden="1">#REF!</definedName>
    <definedName name="BExF3JMFX5DILOIFUDIO1HZUK875" localSheetId="6" hidden="1">#REF!</definedName>
    <definedName name="BExF3JMFX5DILOIFUDIO1HZUK875" hidden="1">#REF!</definedName>
    <definedName name="BExF3KIO2G9LJYXZ61H8PJJ6OQXV" localSheetId="6" hidden="1">#REF!</definedName>
    <definedName name="BExF3KIO2G9LJYXZ61H8PJJ6OQXV" hidden="1">#REF!</definedName>
    <definedName name="BExF3MGVCZHXDAUDZAGUYESZ3RC8" localSheetId="6" hidden="1">#REF!</definedName>
    <definedName name="BExF3MGVCZHXDAUDZAGUYESZ3RC8" hidden="1">#REF!</definedName>
    <definedName name="BExF3NTC4BGZEM6B87TCFX277QCS" localSheetId="6" hidden="1">#REF!</definedName>
    <definedName name="BExF3NTC4BGZEM6B87TCFX277QCS" hidden="1">#REF!</definedName>
    <definedName name="BExF3Q2DOSQI9SIAXB522CN0WBZ7" localSheetId="6" hidden="1">#REF!</definedName>
    <definedName name="BExF3Q2DOSQI9SIAXB522CN0WBZ7" hidden="1">#REF!</definedName>
    <definedName name="BExF3Q7NI90WT31QHYSJDIG0LLLJ" localSheetId="6" hidden="1">#REF!</definedName>
    <definedName name="BExF3Q7NI90WT31QHYSJDIG0LLLJ" hidden="1">#REF!</definedName>
    <definedName name="BExF3QD55TIY1MSBSRK9TUJKBEWO" localSheetId="6" hidden="1">#REF!</definedName>
    <definedName name="BExF3QD55TIY1MSBSRK9TUJKBEWO" hidden="1">#REF!</definedName>
    <definedName name="BExF3QT8J6RIF1L3R700MBSKIOKW" localSheetId="6" hidden="1">#REF!</definedName>
    <definedName name="BExF3QT8J6RIF1L3R700MBSKIOKW" hidden="1">#REF!</definedName>
    <definedName name="BExF42SSBVPMLK2UB3B7FPEIY9TU" localSheetId="6" hidden="1">#REF!</definedName>
    <definedName name="BExF42SSBVPMLK2UB3B7FPEIY9TU" hidden="1">#REF!</definedName>
    <definedName name="BExF4HXSWB50BKYPWA0HTT8W56H6" localSheetId="6" hidden="1">#REF!</definedName>
    <definedName name="BExF4HXSWB50BKYPWA0HTT8W56H6" hidden="1">#REF!</definedName>
    <definedName name="BExF4J4Y60OUA8GY6YN8XVRUX80A" localSheetId="6" hidden="1">#REF!</definedName>
    <definedName name="BExF4J4Y60OUA8GY6YN8XVRUX80A" hidden="1">#REF!</definedName>
    <definedName name="BExF4KHF04IWW4LQ95FHQPFE4Y9K" localSheetId="6" hidden="1">#REF!</definedName>
    <definedName name="BExF4KHF04IWW4LQ95FHQPFE4Y9K" hidden="1">#REF!</definedName>
    <definedName name="BExF4MVQM5Y0QRDLDFSKWWTF709C" localSheetId="6" hidden="1">#REF!</definedName>
    <definedName name="BExF4MVQM5Y0QRDLDFSKWWTF709C" hidden="1">#REF!</definedName>
    <definedName name="BExF4PVMZYV36E8HOYY06J81AMBI" localSheetId="6" hidden="1">#REF!</definedName>
    <definedName name="BExF4PVMZYV36E8HOYY06J81AMBI" hidden="1">#REF!</definedName>
    <definedName name="BExF4SF9NEX1FZE9N8EXT89PM54D" localSheetId="6" hidden="1">#REF!</definedName>
    <definedName name="BExF4SF9NEX1FZE9N8EXT89PM54D" hidden="1">#REF!</definedName>
    <definedName name="BExF52GTGP8MHGII4KJ8TJGR8W8U" localSheetId="6" hidden="1">#REF!</definedName>
    <definedName name="BExF52GTGP8MHGII4KJ8TJGR8W8U" hidden="1">#REF!</definedName>
    <definedName name="BExF57K7L3UC1I2FSAWURR4SN0UN" localSheetId="6" hidden="1">#REF!</definedName>
    <definedName name="BExF57K7L3UC1I2FSAWURR4SN0UN" hidden="1">#REF!</definedName>
    <definedName name="BExF5HR2GFV7O8LKG9SJ4BY78LYA" localSheetId="6" hidden="1">#REF!</definedName>
    <definedName name="BExF5HR2GFV7O8LKG9SJ4BY78LYA" hidden="1">#REF!</definedName>
    <definedName name="BExF5ZFO2A29GHWR5ES64Z9OS16J" localSheetId="6" hidden="1">#REF!</definedName>
    <definedName name="BExF5ZFO2A29GHWR5ES64Z9OS16J" hidden="1">#REF!</definedName>
    <definedName name="BExF63S045JO7H2ZJCBTBVH3SUIF" localSheetId="6" hidden="1">#REF!</definedName>
    <definedName name="BExF63S045JO7H2ZJCBTBVH3SUIF" hidden="1">#REF!</definedName>
    <definedName name="BExF642TEGTXCI9A61ZOONJCB0U1" localSheetId="6" hidden="1">#REF!</definedName>
    <definedName name="BExF642TEGTXCI9A61ZOONJCB0U1" hidden="1">#REF!</definedName>
    <definedName name="BExF67O951CF8UJF3KBDNR0E83C1" localSheetId="6" hidden="1">#REF!</definedName>
    <definedName name="BExF67O951CF8UJF3KBDNR0E83C1" hidden="1">#REF!</definedName>
    <definedName name="BExF6EV7I35NVMIJGYTB6E24YVPA" localSheetId="6" hidden="1">#REF!</definedName>
    <definedName name="BExF6EV7I35NVMIJGYTB6E24YVPA" hidden="1">#REF!</definedName>
    <definedName name="BExF6FGUF393KTMBT40S5BYAFG00" localSheetId="6" hidden="1">#REF!</definedName>
    <definedName name="BExF6FGUF393KTMBT40S5BYAFG00" hidden="1">#REF!</definedName>
    <definedName name="BExF6GNYXWY8A0SY4PW1B6KJMMTM" localSheetId="6" hidden="1">#REF!</definedName>
    <definedName name="BExF6GNYXWY8A0SY4PW1B6KJMMTM" hidden="1">#REF!</definedName>
    <definedName name="BExF6IB8K74Z0AFT05GPOKKZW7C9" localSheetId="6" hidden="1">#REF!</definedName>
    <definedName name="BExF6IB8K74Z0AFT05GPOKKZW7C9" hidden="1">#REF!</definedName>
    <definedName name="BExF6NUXJI11W2IAZNAM1QWC0459" localSheetId="6" hidden="1">#REF!</definedName>
    <definedName name="BExF6NUXJI11W2IAZNAM1QWC0459" hidden="1">#REF!</definedName>
    <definedName name="BExF6RR76KNVIXGJOVFO8GDILKGZ" localSheetId="6" hidden="1">#REF!</definedName>
    <definedName name="BExF6RR76KNVIXGJOVFO8GDILKGZ" hidden="1">#REF!</definedName>
    <definedName name="BExF6ZE8D5CMPJPRWT6S4HM56LPF" localSheetId="6" hidden="1">#REF!</definedName>
    <definedName name="BExF6ZE8D5CMPJPRWT6S4HM56LPF" hidden="1">#REF!</definedName>
    <definedName name="BExF76FV8SF7AJK7B35AL7VTZF6D" localSheetId="6" hidden="1">#REF!</definedName>
    <definedName name="BExF76FV8SF7AJK7B35AL7VTZF6D" hidden="1">#REF!</definedName>
    <definedName name="BExF7EOIMC1OYL1N7835KGOI0FIZ" localSheetId="6" hidden="1">#REF!</definedName>
    <definedName name="BExF7EOIMC1OYL1N7835KGOI0FIZ" hidden="1">#REF!</definedName>
    <definedName name="BExF7K88K7ASGV6RAOAGH52G04VR" localSheetId="6" hidden="1">#REF!</definedName>
    <definedName name="BExF7K88K7ASGV6RAOAGH52G04VR" hidden="1">#REF!</definedName>
    <definedName name="BExF7OVDRP3LHNAF2CX4V84CKKIR" localSheetId="6" hidden="1">#REF!</definedName>
    <definedName name="BExF7OVDRP3LHNAF2CX4V84CKKIR" hidden="1">#REF!</definedName>
    <definedName name="BExF7QO41X2A2SL8UXDNP99GY7U9" localSheetId="6" hidden="1">#REF!</definedName>
    <definedName name="BExF7QO41X2A2SL8UXDNP99GY7U9" hidden="1">#REF!</definedName>
    <definedName name="BExF7QYWRJ8S4SID84VVXH3TN7X8" localSheetId="6" hidden="1">#REF!</definedName>
    <definedName name="BExF7QYWRJ8S4SID84VVXH3TN7X8" hidden="1">#REF!</definedName>
    <definedName name="BExF81GI8B8WBHXFTET68A9358BR" localSheetId="6" hidden="1">#REF!</definedName>
    <definedName name="BExF81GI8B8WBHXFTET68A9358BR" hidden="1">#REF!</definedName>
    <definedName name="BExGKN1EUJWHOYSSFY4XX6T9QVV5" localSheetId="6" hidden="1">#REF!</definedName>
    <definedName name="BExGKN1EUJWHOYSSFY4XX6T9QVV5" hidden="1">#REF!</definedName>
    <definedName name="BExGL97US0Y3KXXASUTVR26XLT70" localSheetId="6" hidden="1">#REF!</definedName>
    <definedName name="BExGL97US0Y3KXXASUTVR26XLT70" hidden="1">#REF!</definedName>
    <definedName name="BExGL9TEJAX73AMCXKXTMRO9T6QA" localSheetId="6" hidden="1">#REF!</definedName>
    <definedName name="BExGL9TEJAX73AMCXKXTMRO9T6QA" hidden="1">#REF!</definedName>
    <definedName name="BExGLBM5GKGBJDTZSMMBZBAVQ7N1" localSheetId="6" hidden="1">#REF!</definedName>
    <definedName name="BExGLBM5GKGBJDTZSMMBZBAVQ7N1" hidden="1">#REF!</definedName>
    <definedName name="BExGLC7R4C33RO0PID97ZPPVCW4M" localSheetId="6" hidden="1">#REF!</definedName>
    <definedName name="BExGLC7R4C33RO0PID97ZPPVCW4M" hidden="1">#REF!</definedName>
    <definedName name="BExGLFIF7HCFSHNQHKEV6RY0WCO3" localSheetId="6" hidden="1">#REF!</definedName>
    <definedName name="BExGLFIF7HCFSHNQHKEV6RY0WCO3" hidden="1">#REF!</definedName>
    <definedName name="BExGLPP9Z6SH15N8AV0F7H58S14K" localSheetId="6" hidden="1">#REF!</definedName>
    <definedName name="BExGLPP9Z6SH15N8AV0F7H58S14K" hidden="1">#REF!</definedName>
    <definedName name="BExGLQATG820J44V2O4JEICPUUTR" localSheetId="6" hidden="1">#REF!</definedName>
    <definedName name="BExGLQATG820J44V2O4JEICPUUTR" hidden="1">#REF!</definedName>
    <definedName name="BExGLTARRL0J772UD2TXEYAVPY6E" localSheetId="6" hidden="1">#REF!</definedName>
    <definedName name="BExGLTARRL0J772UD2TXEYAVPY6E" hidden="1">#REF!</definedName>
    <definedName name="BExGLYE6RZTAAWHJBG2QFJPTDS2Q" localSheetId="6" hidden="1">#REF!</definedName>
    <definedName name="BExGLYE6RZTAAWHJBG2QFJPTDS2Q" hidden="1">#REF!</definedName>
    <definedName name="BExGM4DZ65OAQP7MA4LN6QMYZOFF" localSheetId="6" hidden="1">#REF!</definedName>
    <definedName name="BExGM4DZ65OAQP7MA4LN6QMYZOFF" hidden="1">#REF!</definedName>
    <definedName name="BExGMCXCWEC9XNUOEMZ61TMI6CUO" localSheetId="6" hidden="1">#REF!</definedName>
    <definedName name="BExGMCXCWEC9XNUOEMZ61TMI6CUO" hidden="1">#REF!</definedName>
    <definedName name="BExGMJDGIH0MEPC2TUSFUCY2ROTB" localSheetId="6" hidden="1">#REF!</definedName>
    <definedName name="BExGMJDGIH0MEPC2TUSFUCY2ROTB" hidden="1">#REF!</definedName>
    <definedName name="BExGMKPW2HPKN0M0XKF3AZ8YP0D6" localSheetId="6" hidden="1">#REF!</definedName>
    <definedName name="BExGMKPW2HPKN0M0XKF3AZ8YP0D6" hidden="1">#REF!</definedName>
    <definedName name="BExGMOGUOL3NATNV0TIZH2J6DLLD" localSheetId="6" hidden="1">#REF!</definedName>
    <definedName name="BExGMOGUOL3NATNV0TIZH2J6DLLD" hidden="1">#REF!</definedName>
    <definedName name="BExGMP2F175LGL6QVSJGP6GKYHHA" localSheetId="6" hidden="1">#REF!</definedName>
    <definedName name="BExGMP2F175LGL6QVSJGP6GKYHHA" hidden="1">#REF!</definedName>
    <definedName name="BExGMPIIP8GKML2VVA8OEFL43NCS" localSheetId="6" hidden="1">#REF!</definedName>
    <definedName name="BExGMPIIP8GKML2VVA8OEFL43NCS" hidden="1">#REF!</definedName>
    <definedName name="BExGMZ3SRIXLXMWBVOXXV3M4U4YL" localSheetId="6" hidden="1">#REF!</definedName>
    <definedName name="BExGMZ3SRIXLXMWBVOXXV3M4U4YL" hidden="1">#REF!</definedName>
    <definedName name="BExGMZ3UBN48IXU1ZEFYECEMZ1IM" localSheetId="6" hidden="1">#REF!</definedName>
    <definedName name="BExGMZ3UBN48IXU1ZEFYECEMZ1IM" hidden="1">#REF!</definedName>
    <definedName name="BExGN4I0QATXNZCLZJM1KH1OIJQH" localSheetId="6" hidden="1">#REF!</definedName>
    <definedName name="BExGN4I0QATXNZCLZJM1KH1OIJQH" hidden="1">#REF!</definedName>
    <definedName name="BExGN9FZ2RWCMSY1YOBJKZMNIM9R" localSheetId="6" hidden="1">#REF!</definedName>
    <definedName name="BExGN9FZ2RWCMSY1YOBJKZMNIM9R" hidden="1">#REF!</definedName>
    <definedName name="BExGNDSIMTHOCXXG6QOGR6DA8SGG" localSheetId="6" hidden="1">#REF!</definedName>
    <definedName name="BExGNDSIMTHOCXXG6QOGR6DA8SGG" hidden="1">#REF!</definedName>
    <definedName name="BExGNHOS7RBERG1J2M2HVGSRZL5G" localSheetId="6" hidden="1">#REF!</definedName>
    <definedName name="BExGNHOS7RBERG1J2M2HVGSRZL5G" hidden="1">#REF!</definedName>
    <definedName name="BExGNJ18W3Q55XAXY8XTFB80IVMV" localSheetId="6" hidden="1">#REF!</definedName>
    <definedName name="BExGNJ18W3Q55XAXY8XTFB80IVMV" hidden="1">#REF!</definedName>
    <definedName name="BExGNN2YQ9BDAZXT2GLCSAPXKIM7" localSheetId="6" hidden="1">#REF!</definedName>
    <definedName name="BExGNN2YQ9BDAZXT2GLCSAPXKIM7" hidden="1">#REF!</definedName>
    <definedName name="BExGNP6INLF5NZFP5ME6K7C9Y0NH" localSheetId="6" hidden="1">#REF!</definedName>
    <definedName name="BExGNP6INLF5NZFP5ME6K7C9Y0NH" hidden="1">#REF!</definedName>
    <definedName name="BExGNSS0CKRPKHO25R3TDBEL2NHX" localSheetId="6" hidden="1">#REF!</definedName>
    <definedName name="BExGNSS0CKRPKHO25R3TDBEL2NHX" hidden="1">#REF!</definedName>
    <definedName name="BExGNYH0MO8NOVS85L15G0RWX4GW" localSheetId="6" hidden="1">#REF!</definedName>
    <definedName name="BExGNYH0MO8NOVS85L15G0RWX4GW" hidden="1">#REF!</definedName>
    <definedName name="BExGNZO44DEG8CGIDYSEGDUQ531R" localSheetId="6" hidden="1">#REF!</definedName>
    <definedName name="BExGNZO44DEG8CGIDYSEGDUQ531R" hidden="1">#REF!</definedName>
    <definedName name="BExGO22GMMPZVQY9RQ8MDKZDP5G3" localSheetId="6" hidden="1">#REF!</definedName>
    <definedName name="BExGO22GMMPZVQY9RQ8MDKZDP5G3" hidden="1">#REF!</definedName>
    <definedName name="BExGO2O0V6UYDY26AX8OSN72F77N" localSheetId="6" hidden="1">#REF!</definedName>
    <definedName name="BExGO2O0V6UYDY26AX8OSN72F77N" hidden="1">#REF!</definedName>
    <definedName name="BExGO2YUBOVLYHY1QSIHRE1KLAFV" localSheetId="6" hidden="1">#REF!</definedName>
    <definedName name="BExGO2YUBOVLYHY1QSIHRE1KLAFV" hidden="1">#REF!</definedName>
    <definedName name="BExGO70E2O70LF46V8T26YFPL4V8" localSheetId="6" hidden="1">#REF!</definedName>
    <definedName name="BExGO70E2O70LF46V8T26YFPL4V8" hidden="1">#REF!</definedName>
    <definedName name="BExGOB25QJMQCQE76MRW9X58OIOO" localSheetId="6" hidden="1">#REF!</definedName>
    <definedName name="BExGOB25QJMQCQE76MRW9X58OIOO" hidden="1">#REF!</definedName>
    <definedName name="BExGODAZKJ9EXMQZNQR5YDBSS525" localSheetId="6" hidden="1">#REF!</definedName>
    <definedName name="BExGODAZKJ9EXMQZNQR5YDBSS525" hidden="1">#REF!</definedName>
    <definedName name="BExGODR8ZSMUC11I56QHSZ686XV5" localSheetId="6" hidden="1">#REF!</definedName>
    <definedName name="BExGODR8ZSMUC11I56QHSZ686XV5" hidden="1">#REF!</definedName>
    <definedName name="BExGOXJDHUDPDT8I8IVGVW9J0R5Q" localSheetId="6" hidden="1">#REF!</definedName>
    <definedName name="BExGOXJDHUDPDT8I8IVGVW9J0R5Q" hidden="1">#REF!</definedName>
    <definedName name="BExGPAPYI1N5W3IH8H485BHSVOY3" localSheetId="6" hidden="1">#REF!</definedName>
    <definedName name="BExGPAPYI1N5W3IH8H485BHSVOY3" hidden="1">#REF!</definedName>
    <definedName name="BExGPFO3GOKYO2922Y91GMQRCMOA" localSheetId="6" hidden="1">#REF!</definedName>
    <definedName name="BExGPFO3GOKYO2922Y91GMQRCMOA" hidden="1">#REF!</definedName>
    <definedName name="BExGPHGT5KDOCMV2EFS4OVKTWBRD" localSheetId="6" hidden="1">#REF!</definedName>
    <definedName name="BExGPHGT5KDOCMV2EFS4OVKTWBRD" hidden="1">#REF!</definedName>
    <definedName name="BExGPID72Y4Y619LWASUQZKZHJNC" localSheetId="6" hidden="1">#REF!</definedName>
    <definedName name="BExGPID72Y4Y619LWASUQZKZHJNC" hidden="1">#REF!</definedName>
    <definedName name="BExGPPENQIANVGLVQJ77DK5JPRTB" localSheetId="6" hidden="1">#REF!</definedName>
    <definedName name="BExGPPENQIANVGLVQJ77DK5JPRTB" hidden="1">#REF!</definedName>
    <definedName name="BExGPSUUG7TL5F5PTYU6G4HPJV1B" localSheetId="6" hidden="1">#REF!</definedName>
    <definedName name="BExGPSUUG7TL5F5PTYU6G4HPJV1B" hidden="1">#REF!</definedName>
    <definedName name="BExGQ1E950UYXYWQ84EZEQPWHVYY" localSheetId="6" hidden="1">#REF!</definedName>
    <definedName name="BExGQ1E950UYXYWQ84EZEQPWHVYY" hidden="1">#REF!</definedName>
    <definedName name="BExGQ1ZU4967P72AHF4V1D0FOL5C" localSheetId="6" hidden="1">#REF!</definedName>
    <definedName name="BExGQ1ZU4967P72AHF4V1D0FOL5C" hidden="1">#REF!</definedName>
    <definedName name="BExGQ36ZOMR9GV8T05M605MMOY3Y" localSheetId="6" hidden="1">#REF!</definedName>
    <definedName name="BExGQ36ZOMR9GV8T05M605MMOY3Y" hidden="1">#REF!</definedName>
    <definedName name="BExGQ4ZP0PPMLDNVBUG12W9FFVI9" localSheetId="6" hidden="1">#REF!</definedName>
    <definedName name="BExGQ4ZP0PPMLDNVBUG12W9FFVI9" hidden="1">#REF!</definedName>
    <definedName name="BExGQ61DTJ0SBFMDFBAK3XZ9O0ZO" localSheetId="6" hidden="1">#REF!</definedName>
    <definedName name="BExGQ61DTJ0SBFMDFBAK3XZ9O0ZO" hidden="1">#REF!</definedName>
    <definedName name="BExGQ6SG9XEOD0VMBAR22YPZWSTA" localSheetId="6" hidden="1">#REF!</definedName>
    <definedName name="BExGQ6SG9XEOD0VMBAR22YPZWSTA" hidden="1">#REF!</definedName>
    <definedName name="BExGQ8FQN3FRAGH5H2V74848P5JX" localSheetId="6" hidden="1">#REF!</definedName>
    <definedName name="BExGQ8FQN3FRAGH5H2V74848P5JX" hidden="1">#REF!</definedName>
    <definedName name="BExGQGJ1A7LNZUS8QSMOG8UNGLMK" localSheetId="6" hidden="1">#REF!</definedName>
    <definedName name="BExGQGJ1A7LNZUS8QSMOG8UNGLMK" hidden="1">#REF!</definedName>
    <definedName name="BExGQLBNZ35IK2VK33HJUAE4ADX2" localSheetId="6" hidden="1">#REF!</definedName>
    <definedName name="BExGQLBNZ35IK2VK33HJUAE4ADX2" hidden="1">#REF!</definedName>
    <definedName name="BExGQPO7ENFEQC0NC6MC9OZR2LHY" localSheetId="6" hidden="1">#REF!</definedName>
    <definedName name="BExGQPO7ENFEQC0NC6MC9OZR2LHY" hidden="1">#REF!</definedName>
    <definedName name="BExGQX0H4EZMXBJTKJJE4ICJWN5O" localSheetId="6" hidden="1">#REF!</definedName>
    <definedName name="BExGQX0H4EZMXBJTKJJE4ICJWN5O" hidden="1">#REF!</definedName>
    <definedName name="BExGR4CW3WRIID17GGX4MI9ZDHFE" localSheetId="6" hidden="1">#REF!</definedName>
    <definedName name="BExGR4CW3WRIID17GGX4MI9ZDHFE" hidden="1">#REF!</definedName>
    <definedName name="BExGR65GJX27MU2OL6NI5PB8XVB4" localSheetId="6" hidden="1">#REF!</definedName>
    <definedName name="BExGR65GJX27MU2OL6NI5PB8XVB4" hidden="1">#REF!</definedName>
    <definedName name="BExGR6LQ97HETGS3CT96L4IK0JSH" localSheetId="6" hidden="1">#REF!</definedName>
    <definedName name="BExGR6LQ97HETGS3CT96L4IK0JSH" hidden="1">#REF!</definedName>
    <definedName name="BExGR9ATP2LVT7B9OCPSLJ11H9SX" localSheetId="6" hidden="1">#REF!</definedName>
    <definedName name="BExGR9ATP2LVT7B9OCPSLJ11H9SX" hidden="1">#REF!</definedName>
    <definedName name="BExGrid1">#REF!</definedName>
    <definedName name="BExGRILCZ3BMTGDY72B1Q9BUGW0J" localSheetId="6" hidden="1">#REF!</definedName>
    <definedName name="BExGRILCZ3BMTGDY72B1Q9BUGW0J" hidden="1">#REF!</definedName>
    <definedName name="BExGRNZJ74Y6OYJB9F9Y9T3CAHOS" localSheetId="6" hidden="1">#REF!</definedName>
    <definedName name="BExGRNZJ74Y6OYJB9F9Y9T3CAHOS" hidden="1">#REF!</definedName>
    <definedName name="BExGRPC5QJQ7UGQ4P7CFWVGRQGFW" localSheetId="6" hidden="1">#REF!</definedName>
    <definedName name="BExGRPC5QJQ7UGQ4P7CFWVGRQGFW" hidden="1">#REF!</definedName>
    <definedName name="BExGRSMULUXOBEN8G0TK90PRKQ9O" localSheetId="6" hidden="1">#REF!</definedName>
    <definedName name="BExGRSMULUXOBEN8G0TK90PRKQ9O" hidden="1">#REF!</definedName>
    <definedName name="BExGRUKVVKDL8483WI70VN2QZDGD" localSheetId="6" hidden="1">#REF!</definedName>
    <definedName name="BExGRUKVVKDL8483WI70VN2QZDGD" hidden="1">#REF!</definedName>
    <definedName name="BExGS2IWR5DUNJ1U9PAKIV8CMBNI" localSheetId="6" hidden="1">#REF!</definedName>
    <definedName name="BExGS2IWR5DUNJ1U9PAKIV8CMBNI" hidden="1">#REF!</definedName>
    <definedName name="BExGS69P9FFTEOPDS0MWFKF45G47" localSheetId="6" hidden="1">#REF!</definedName>
    <definedName name="BExGS69P9FFTEOPDS0MWFKF45G47" hidden="1">#REF!</definedName>
    <definedName name="BExGS6F1JFHM5MUJ1RFO50WP6D05" localSheetId="6" hidden="1">#REF!</definedName>
    <definedName name="BExGS6F1JFHM5MUJ1RFO50WP6D05" hidden="1">#REF!</definedName>
    <definedName name="BExGSA5YB5ZGE4NHDVCZ55TQAJTL" localSheetId="6" hidden="1">#REF!</definedName>
    <definedName name="BExGSA5YB5ZGE4NHDVCZ55TQAJTL" hidden="1">#REF!</definedName>
    <definedName name="BExGSBYPYOBOB218ABCIM2X63GJ8" localSheetId="6" hidden="1">#REF!</definedName>
    <definedName name="BExGSBYPYOBOB218ABCIM2X63GJ8" hidden="1">#REF!</definedName>
    <definedName name="BExGSCEUCQQVDEEKWJ677QTGUVTE" localSheetId="6" hidden="1">#REF!</definedName>
    <definedName name="BExGSCEUCQQVDEEKWJ677QTGUVTE" hidden="1">#REF!</definedName>
    <definedName name="BExGSQY65LH1PCKKM5WHDW83F35O" localSheetId="6" hidden="1">#REF!</definedName>
    <definedName name="BExGSQY65LH1PCKKM5WHDW83F35O" hidden="1">#REF!</definedName>
    <definedName name="BExGSYW1GKISF0PMUAK3XJK9PEW9" localSheetId="6" hidden="1">#REF!</definedName>
    <definedName name="BExGSYW1GKISF0PMUAK3XJK9PEW9" hidden="1">#REF!</definedName>
    <definedName name="BExGT0DZJB6LSF6L693UUB9EY1VQ" localSheetId="6" hidden="1">#REF!</definedName>
    <definedName name="BExGT0DZJB6LSF6L693UUB9EY1VQ" hidden="1">#REF!</definedName>
    <definedName name="BExGTEMKIEF46KBIDWCAOAN5U718" localSheetId="6" hidden="1">#REF!</definedName>
    <definedName name="BExGTEMKIEF46KBIDWCAOAN5U718" hidden="1">#REF!</definedName>
    <definedName name="BExGTGVFIF8HOQXR54SK065A8M4K" localSheetId="6" hidden="1">#REF!</definedName>
    <definedName name="BExGTGVFIF8HOQXR54SK065A8M4K" hidden="1">#REF!</definedName>
    <definedName name="BExGTIYX3OWPIINOGY1E4QQYSKHP" localSheetId="6" hidden="1">#REF!</definedName>
    <definedName name="BExGTIYX3OWPIINOGY1E4QQYSKHP" hidden="1">#REF!</definedName>
    <definedName name="BExGTKGUN0KUU3C0RL2LK98D8MEK" localSheetId="6" hidden="1">#REF!</definedName>
    <definedName name="BExGTKGUN0KUU3C0RL2LK98D8MEK" hidden="1">#REF!</definedName>
    <definedName name="BExGTV3U5SZUPLTWEMEY3IIN1L4L" localSheetId="6" hidden="1">#REF!</definedName>
    <definedName name="BExGTV3U5SZUPLTWEMEY3IIN1L4L" hidden="1">#REF!</definedName>
    <definedName name="BExGTZ046J7VMUG4YPKFN2K8TWB7" localSheetId="6" hidden="1">#REF!</definedName>
    <definedName name="BExGTZ046J7VMUG4YPKFN2K8TWB7" hidden="1">#REF!</definedName>
    <definedName name="BExGTZ04EFFQ3Z3JMM0G35JYWUK3" localSheetId="6" hidden="1">#REF!</definedName>
    <definedName name="BExGTZ04EFFQ3Z3JMM0G35JYWUK3" hidden="1">#REF!</definedName>
    <definedName name="BExGU2G9OPRZRIU9YGF6NX9FUW0J" localSheetId="6" hidden="1">#REF!</definedName>
    <definedName name="BExGU2G9OPRZRIU9YGF6NX9FUW0J" hidden="1">#REF!</definedName>
    <definedName name="BExGU6HTKLRZO8UOI3DTAM5RFDBA" localSheetId="6" hidden="1">#REF!</definedName>
    <definedName name="BExGU6HTKLRZO8UOI3DTAM5RFDBA" hidden="1">#REF!</definedName>
    <definedName name="BExGUDDZXFFQHAF4UZF8ZB1HO7H6" localSheetId="6" hidden="1">#REF!</definedName>
    <definedName name="BExGUDDZXFFQHAF4UZF8ZB1HO7H6" hidden="1">#REF!</definedName>
    <definedName name="BExGUI6NCRHY7EAB6SK6EPPMWFG1" localSheetId="6" hidden="1">#REF!</definedName>
    <definedName name="BExGUI6NCRHY7EAB6SK6EPPMWFG1" hidden="1">#REF!</definedName>
    <definedName name="BExGUIBXBRHGM97ZX6GBA4ZDQ79C" localSheetId="6" hidden="1">#REF!</definedName>
    <definedName name="BExGUIBXBRHGM97ZX6GBA4ZDQ79C" hidden="1">#REF!</definedName>
    <definedName name="BExGUM8D91UNPCOO4TKP9FGX85TF" localSheetId="6" hidden="1">#REF!</definedName>
    <definedName name="BExGUM8D91UNPCOO4TKP9FGX85TF" hidden="1">#REF!</definedName>
    <definedName name="BExGUMDP0WYFBZL2MCB36WWJIC04" localSheetId="6" hidden="1">#REF!</definedName>
    <definedName name="BExGUMDP0WYFBZL2MCB36WWJIC04" hidden="1">#REF!</definedName>
    <definedName name="BExGUQF9N9FKI7S0H30WUAEB5LPD" localSheetId="6" hidden="1">#REF!</definedName>
    <definedName name="BExGUQF9N9FKI7S0H30WUAEB5LPD" hidden="1">#REF!</definedName>
    <definedName name="BExGUR6BA03XPBK60SQUW197GJ5X" localSheetId="6" hidden="1">#REF!</definedName>
    <definedName name="BExGUR6BA03XPBK60SQUW197GJ5X" hidden="1">#REF!</definedName>
    <definedName name="BExGUVIP60TA4B7X2PFGMBFUSKGX" localSheetId="6" hidden="1">#REF!</definedName>
    <definedName name="BExGUVIP60TA4B7X2PFGMBFUSKGX" hidden="1">#REF!</definedName>
    <definedName name="BExGUVTIIWAK5T0F5FD428QDO46W" localSheetId="6" hidden="1">#REF!</definedName>
    <definedName name="BExGUVTIIWAK5T0F5FD428QDO46W" hidden="1">#REF!</definedName>
    <definedName name="BExGUZKF06F209XL1IZWVJEQ82EE" localSheetId="6" hidden="1">#REF!</definedName>
    <definedName name="BExGUZKF06F209XL1IZWVJEQ82EE" hidden="1">#REF!</definedName>
    <definedName name="BExGUZPWM950OZ8P1A3N86LXK97U" localSheetId="6" hidden="1">#REF!</definedName>
    <definedName name="BExGUZPWM950OZ8P1A3N86LXK97U" hidden="1">#REF!</definedName>
    <definedName name="BExGV2EVT380QHD4AP2RL9MR8L5L" localSheetId="6" hidden="1">#REF!</definedName>
    <definedName name="BExGV2EVT380QHD4AP2RL9MR8L5L" hidden="1">#REF!</definedName>
    <definedName name="BExGVBUSKOI7KB24K40PTXJE6MER" localSheetId="6" hidden="1">#REF!</definedName>
    <definedName name="BExGVBUSKOI7KB24K40PTXJE6MER" hidden="1">#REF!</definedName>
    <definedName name="BExGVGSQSVWTL2MNI6TT8Y92W3KA" localSheetId="6" hidden="1">#REF!</definedName>
    <definedName name="BExGVGSQSVWTL2MNI6TT8Y92W3KA" hidden="1">#REF!</definedName>
    <definedName name="BExGVHP63K0GSYU17R73XGX6W2U6" localSheetId="6" hidden="1">#REF!</definedName>
    <definedName name="BExGVHP63K0GSYU17R73XGX6W2U6" hidden="1">#REF!</definedName>
    <definedName name="BExGVN3DDSLKWSP9MVJS9QMNEUIK" localSheetId="6" hidden="1">#REF!</definedName>
    <definedName name="BExGVN3DDSLKWSP9MVJS9QMNEUIK" hidden="1">#REF!</definedName>
    <definedName name="BExGVUVVMLOCR9DPVUZSQ141EE4J" localSheetId="6" hidden="1">#REF!</definedName>
    <definedName name="BExGVUVVMLOCR9DPVUZSQ141EE4J" hidden="1">#REF!</definedName>
    <definedName name="BExGVV6OOLDQ3TXZK51TTF3YX0WN" localSheetId="6" hidden="1">#REF!</definedName>
    <definedName name="BExGVV6OOLDQ3TXZK51TTF3YX0WN" hidden="1">#REF!</definedName>
    <definedName name="BExGW0KVS7U0C87XFZ78QW991IEV" localSheetId="6" hidden="1">#REF!</definedName>
    <definedName name="BExGW0KVS7U0C87XFZ78QW991IEV" hidden="1">#REF!</definedName>
    <definedName name="BExGW0Q7QHE29TGNWAWQ6GR0V6TQ" localSheetId="6" hidden="1">#REF!</definedName>
    <definedName name="BExGW0Q7QHE29TGNWAWQ6GR0V6TQ" hidden="1">#REF!</definedName>
    <definedName name="BExGW2Z7AMPG6H9EXA9ML6EZVGGA" localSheetId="6" hidden="1">#REF!</definedName>
    <definedName name="BExGW2Z7AMPG6H9EXA9ML6EZVGGA" hidden="1">#REF!</definedName>
    <definedName name="BExGWABG5VT5XO1A196RK61AXA8C" localSheetId="6" hidden="1">#REF!</definedName>
    <definedName name="BExGWABG5VT5XO1A196RK61AXA8C" hidden="1">#REF!</definedName>
    <definedName name="BExGWEO0JDG84NYLEAV5NSOAGMJZ" localSheetId="6" hidden="1">#REF!</definedName>
    <definedName name="BExGWEO0JDG84NYLEAV5NSOAGMJZ" hidden="1">#REF!</definedName>
    <definedName name="BExGWLEOC70Z8QAJTPT2PDHTNM4L" localSheetId="6" hidden="1">#REF!</definedName>
    <definedName name="BExGWLEOC70Z8QAJTPT2PDHTNM4L" hidden="1">#REF!</definedName>
    <definedName name="BExGWNCXLCRTLBVMTXYJ5PHQI6SS" localSheetId="6" hidden="1">#REF!</definedName>
    <definedName name="BExGWNCXLCRTLBVMTXYJ5PHQI6SS" hidden="1">#REF!</definedName>
    <definedName name="BExGX4L8N6ERT0Q4EVVNA97EGD80" localSheetId="6" hidden="1">#REF!</definedName>
    <definedName name="BExGX4L8N6ERT0Q4EVVNA97EGD80" hidden="1">#REF!</definedName>
    <definedName name="BExGX5MWTL78XM0QCP4NT564ML39" localSheetId="6" hidden="1">#REF!</definedName>
    <definedName name="BExGX5MWTL78XM0QCP4NT564ML39" hidden="1">#REF!</definedName>
    <definedName name="BExGX6U988MCFIGDA1282F92U9AA" localSheetId="6" hidden="1">#REF!</definedName>
    <definedName name="BExGX6U988MCFIGDA1282F92U9AA" hidden="1">#REF!</definedName>
    <definedName name="BExGX7FTB1CKAT5HUW6H531FIY6I" localSheetId="6" hidden="1">#REF!</definedName>
    <definedName name="BExGX7FTB1CKAT5HUW6H531FIY6I" hidden="1">#REF!</definedName>
    <definedName name="BExGX9DVACJQIZ4GH6YAD2A7F70O" localSheetId="6" hidden="1">#REF!</definedName>
    <definedName name="BExGX9DVACJQIZ4GH6YAD2A7F70O" hidden="1">#REF!</definedName>
    <definedName name="BExGXCZBQISQ3IMF6DJH1OXNAQP8" localSheetId="6" hidden="1">#REF!</definedName>
    <definedName name="BExGXCZBQISQ3IMF6DJH1OXNAQP8" hidden="1">#REF!</definedName>
    <definedName name="BExGXDVP2S2Y8Z8Q43I78RCIK3DD" localSheetId="6" hidden="1">#REF!</definedName>
    <definedName name="BExGXDVP2S2Y8Z8Q43I78RCIK3DD" hidden="1">#REF!</definedName>
    <definedName name="BExGXJ9W5JU7TT9S0BKL5Y6VVB39" localSheetId="6" hidden="1">#REF!</definedName>
    <definedName name="BExGXJ9W5JU7TT9S0BKL5Y6VVB39" hidden="1">#REF!</definedName>
    <definedName name="BExGXWB73RJ4BASBQTQ8EY0EC1EB" localSheetId="6" hidden="1">#REF!</definedName>
    <definedName name="BExGXWB73RJ4BASBQTQ8EY0EC1EB" hidden="1">#REF!</definedName>
    <definedName name="BExGXZ0ABB43C7SMRKZHWOSU9EQX" localSheetId="6" hidden="1">#REF!</definedName>
    <definedName name="BExGXZ0ABB43C7SMRKZHWOSU9EQX" hidden="1">#REF!</definedName>
    <definedName name="BExGY6SU3SYVCJ3AG2ITY59SAZ5A" localSheetId="6" hidden="1">#REF!</definedName>
    <definedName name="BExGY6SU3SYVCJ3AG2ITY59SAZ5A" hidden="1">#REF!</definedName>
    <definedName name="BExGY6YA4P5KMY2VHT0DYK3YTFAX" localSheetId="6" hidden="1">#REF!</definedName>
    <definedName name="BExGY6YA4P5KMY2VHT0DYK3YTFAX" hidden="1">#REF!</definedName>
    <definedName name="BExGY8G88PVVRYHPHRPJZFSX6HSC" localSheetId="6" hidden="1">#REF!</definedName>
    <definedName name="BExGY8G88PVVRYHPHRPJZFSX6HSC" hidden="1">#REF!</definedName>
    <definedName name="BExGYC718HTZ80PNKYPVIYGRJVF6" localSheetId="6" hidden="1">#REF!</definedName>
    <definedName name="BExGYC718HTZ80PNKYPVIYGRJVF6" hidden="1">#REF!</definedName>
    <definedName name="BExGYCNATXZY2FID93B17YWIPPRD" localSheetId="6" hidden="1">#REF!</definedName>
    <definedName name="BExGYCNATXZY2FID93B17YWIPPRD" hidden="1">#REF!</definedName>
    <definedName name="BExGYGJJJ3BBCQAOA51WHP01HN73" localSheetId="6" hidden="1">#REF!</definedName>
    <definedName name="BExGYGJJJ3BBCQAOA51WHP01HN73" hidden="1">#REF!</definedName>
    <definedName name="BExGYOS6TV2C72PLRFU8RP1I58GY" localSheetId="6" hidden="1">#REF!</definedName>
    <definedName name="BExGYOS6TV2C72PLRFU8RP1I58GY" hidden="1">#REF!</definedName>
    <definedName name="BExGYXBM828PX0KPDVAZBWDL6MJZ" localSheetId="6" hidden="1">#REF!</definedName>
    <definedName name="BExGYXBM828PX0KPDVAZBWDL6MJZ" hidden="1">#REF!</definedName>
    <definedName name="BExGZJ78ZWZCVHZ3BKEKFJZ6MAEO" localSheetId="6" hidden="1">#REF!</definedName>
    <definedName name="BExGZJ78ZWZCVHZ3BKEKFJZ6MAEO" hidden="1">#REF!</definedName>
    <definedName name="BExGZOLH2QV73J3M9IWDDPA62TP4" localSheetId="6" hidden="1">#REF!</definedName>
    <definedName name="BExGZOLH2QV73J3M9IWDDPA62TP4" hidden="1">#REF!</definedName>
    <definedName name="BExGZP1PWGFKVVVN4YDIS22DZPCR" localSheetId="6" hidden="1">#REF!</definedName>
    <definedName name="BExGZP1PWGFKVVVN4YDIS22DZPCR" hidden="1">#REF!</definedName>
    <definedName name="BExGZQUHCPM6G5U9OM8JU339JAG6" localSheetId="6" hidden="1">#REF!</definedName>
    <definedName name="BExGZQUHCPM6G5U9OM8JU339JAG6" hidden="1">#REF!</definedName>
    <definedName name="BExH00FQKX09BD5WU4DB5KPXAUYA" localSheetId="6" hidden="1">#REF!</definedName>
    <definedName name="BExH00FQKX09BD5WU4DB5KPXAUYA" hidden="1">#REF!</definedName>
    <definedName name="BExH00L21GZX5YJJGVMOAWBERLP5" localSheetId="6" hidden="1">#REF!</definedName>
    <definedName name="BExH00L21GZX5YJJGVMOAWBERLP5" hidden="1">#REF!</definedName>
    <definedName name="BExH02ZD6VAY1KQLAQYBBI6WWIZB" localSheetId="6" hidden="1">#REF!</definedName>
    <definedName name="BExH02ZD6VAY1KQLAQYBBI6WWIZB" hidden="1">#REF!</definedName>
    <definedName name="BExH08Z6LQCGGSGSAILMHX4X7JMD" localSheetId="6" hidden="1">#REF!</definedName>
    <definedName name="BExH08Z6LQCGGSGSAILMHX4X7JMD" hidden="1">#REF!</definedName>
    <definedName name="BExH0KT9Z8HEVRRQRGQ8YHXRLIJA" localSheetId="6" hidden="1">#REF!</definedName>
    <definedName name="BExH0KT9Z8HEVRRQRGQ8YHXRLIJA" hidden="1">#REF!</definedName>
    <definedName name="BExH0M0FDN12YBOCKL3XL2Z7T7Y8" localSheetId="6" hidden="1">#REF!</definedName>
    <definedName name="BExH0M0FDN12YBOCKL3XL2Z7T7Y8" hidden="1">#REF!</definedName>
    <definedName name="BExH0O9G06YPZ5TN9RYT326I1CP2" localSheetId="6" hidden="1">#REF!</definedName>
    <definedName name="BExH0O9G06YPZ5TN9RYT326I1CP2" hidden="1">#REF!</definedName>
    <definedName name="BExH0PGM6RG0F3AAGULBIGOH91C2" localSheetId="6" hidden="1">#REF!</definedName>
    <definedName name="BExH0PGM6RG0F3AAGULBIGOH91C2" hidden="1">#REF!</definedName>
    <definedName name="BExH0QIB3F0YZLM5XYHBCU5F0OVR" localSheetId="6" hidden="1">#REF!</definedName>
    <definedName name="BExH0QIB3F0YZLM5XYHBCU5F0OVR" hidden="1">#REF!</definedName>
    <definedName name="BExH0RK5LJAAP7O67ZFB4RG6WPPL" localSheetId="6" hidden="1">#REF!</definedName>
    <definedName name="BExH0RK5LJAAP7O67ZFB4RG6WPPL" hidden="1">#REF!</definedName>
    <definedName name="BExH0WNJAKTJRCKMTX8O4KNMIIJM" localSheetId="6" hidden="1">#REF!</definedName>
    <definedName name="BExH0WNJAKTJRCKMTX8O4KNMIIJM" hidden="1">#REF!</definedName>
    <definedName name="BExH12Y4WX542WI3ZEM15AK4UM9J" localSheetId="6" hidden="1">#REF!</definedName>
    <definedName name="BExH12Y4WX542WI3ZEM15AK4UM9J" hidden="1">#REF!</definedName>
    <definedName name="BExH18CCU7B8JWO8AWGEQRLWZG6J" localSheetId="6" hidden="1">#REF!</definedName>
    <definedName name="BExH18CCU7B8JWO8AWGEQRLWZG6J" hidden="1">#REF!</definedName>
    <definedName name="BExH1BN2H92IQKKP5IREFSS9FBF2" localSheetId="6" hidden="1">#REF!</definedName>
    <definedName name="BExH1BN2H92IQKKP5IREFSS9FBF2" hidden="1">#REF!</definedName>
    <definedName name="BExH1FDTQXR9QQ31WDB7OPXU7MPT" localSheetId="6" hidden="1">#REF!</definedName>
    <definedName name="BExH1FDTQXR9QQ31WDB7OPXU7MPT" hidden="1">#REF!</definedName>
    <definedName name="BExH1FOMEUIJNIDJAUY0ZQFBJSY9" localSheetId="6" hidden="1">#REF!</definedName>
    <definedName name="BExH1FOMEUIJNIDJAUY0ZQFBJSY9" hidden="1">#REF!</definedName>
    <definedName name="BExH1GA6TT290OTIZ8C3N610CYZ1" localSheetId="6" hidden="1">#REF!</definedName>
    <definedName name="BExH1GA6TT290OTIZ8C3N610CYZ1" hidden="1">#REF!</definedName>
    <definedName name="BExH1I8E3HJSZLFRZZ1ZKX7TBJEP" localSheetId="6" hidden="1">#REF!</definedName>
    <definedName name="BExH1I8E3HJSZLFRZZ1ZKX7TBJEP" hidden="1">#REF!</definedName>
    <definedName name="BExH1JFFHEBFX9BWJMNIA3N66R3Z" localSheetId="6" hidden="1">#REF!</definedName>
    <definedName name="BExH1JFFHEBFX9BWJMNIA3N66R3Z" hidden="1">#REF!</definedName>
    <definedName name="BExH1XYRKX51T571O1SRBP9J1D98" localSheetId="6" hidden="1">#REF!</definedName>
    <definedName name="BExH1XYRKX51T571O1SRBP9J1D98" hidden="1">#REF!</definedName>
    <definedName name="BExH1Z0GIUSVTF2H1G1I3PDGBNK2" localSheetId="6" hidden="1">#REF!</definedName>
    <definedName name="BExH1Z0GIUSVTF2H1G1I3PDGBNK2" hidden="1">#REF!</definedName>
    <definedName name="BExH225UTM6S9FW4MUDZS7F1PQSH" localSheetId="6" hidden="1">#REF!</definedName>
    <definedName name="BExH225UTM6S9FW4MUDZS7F1PQSH" hidden="1">#REF!</definedName>
    <definedName name="BExH23271RF7AYZ542KHQTH68GQ7" localSheetId="6" hidden="1">#REF!</definedName>
    <definedName name="BExH23271RF7AYZ542KHQTH68GQ7" hidden="1">#REF!</definedName>
    <definedName name="BExH2DP58R7D1BGUFBM2FHESVRF0" localSheetId="6" hidden="1">#REF!</definedName>
    <definedName name="BExH2DP58R7D1BGUFBM2FHESVRF0" hidden="1">#REF!</definedName>
    <definedName name="BExH2GJQR4JALNB314RY0LDI49VH" localSheetId="6" hidden="1">#REF!</definedName>
    <definedName name="BExH2GJQR4JALNB314RY0LDI49VH" hidden="1">#REF!</definedName>
    <definedName name="BExH2JZR49T7644JFVE7B3N7RZM9" localSheetId="6" hidden="1">#REF!</definedName>
    <definedName name="BExH2JZR49T7644JFVE7B3N7RZM9" hidden="1">#REF!</definedName>
    <definedName name="BExH2QVWL3AXHSB9EK2GQRD0DBRH" localSheetId="6" hidden="1">#REF!</definedName>
    <definedName name="BExH2QVWL3AXHSB9EK2GQRD0DBRH" hidden="1">#REF!</definedName>
    <definedName name="BExH2WKXV8X5S2GSBBTWGI0NLNAH" localSheetId="6" hidden="1">#REF!</definedName>
    <definedName name="BExH2WKXV8X5S2GSBBTWGI0NLNAH" hidden="1">#REF!</definedName>
    <definedName name="BExH2XS1UFYFGU0S0EBXX90W2WE8" localSheetId="6" hidden="1">#REF!</definedName>
    <definedName name="BExH2XS1UFYFGU0S0EBXX90W2WE8" hidden="1">#REF!</definedName>
    <definedName name="BExH2XS1X04DMUN544K5RU4XPDCI" localSheetId="6" hidden="1">#REF!</definedName>
    <definedName name="BExH2XS1X04DMUN544K5RU4XPDCI" hidden="1">#REF!</definedName>
    <definedName name="BExH2XS2TND9SB0GC295R4FP6K5Y" localSheetId="6" hidden="1">#REF!</definedName>
    <definedName name="BExH2XS2TND9SB0GC295R4FP6K5Y" hidden="1">#REF!</definedName>
    <definedName name="BExH2ZA0SZ4SSITL50NA8LZ3OEX6" localSheetId="6" hidden="1">#REF!</definedName>
    <definedName name="BExH2ZA0SZ4SSITL50NA8LZ3OEX6" hidden="1">#REF!</definedName>
    <definedName name="BExH31Z3JNVJPESWKXHILGXZHP2M" localSheetId="6" hidden="1">#REF!</definedName>
    <definedName name="BExH31Z3JNVJPESWKXHILGXZHP2M" hidden="1">#REF!</definedName>
    <definedName name="BExH3E9HZ3QJCDZW7WI7YACFQCHE" localSheetId="6" hidden="1">#REF!</definedName>
    <definedName name="BExH3E9HZ3QJCDZW7WI7YACFQCHE" hidden="1">#REF!</definedName>
    <definedName name="BExH3IRB6764RQ5HBYRLH6XCT29X" localSheetId="6" hidden="1">#REF!</definedName>
    <definedName name="BExH3IRB6764RQ5HBYRLH6XCT29X" hidden="1">#REF!</definedName>
    <definedName name="BExIG2U8V6RSB47SXLCQG3Q68YRO" localSheetId="6" hidden="1">#REF!</definedName>
    <definedName name="BExIG2U8V6RSB47SXLCQG3Q68YRO" hidden="1">#REF!</definedName>
    <definedName name="BExIGJBO8R13LV7CZ7C1YCP974NN" localSheetId="6" hidden="1">#REF!</definedName>
    <definedName name="BExIGJBO8R13LV7CZ7C1YCP974NN" hidden="1">#REF!</definedName>
    <definedName name="BExIGWT86FPOEYTI8GXCGU5Y3KGK" localSheetId="6" hidden="1">#REF!</definedName>
    <definedName name="BExIGWT86FPOEYTI8GXCGU5Y3KGK" hidden="1">#REF!</definedName>
    <definedName name="BExIHBHXA7E7VUTBVHXXXCH3A5CL" localSheetId="6" hidden="1">#REF!</definedName>
    <definedName name="BExIHBHXA7E7VUTBVHXXXCH3A5CL" hidden="1">#REF!</definedName>
    <definedName name="BExIHBSOGRSH1GKS6GKBRAJ7GXFQ" localSheetId="6" hidden="1">#REF!</definedName>
    <definedName name="BExIHBSOGRSH1GKS6GKBRAJ7GXFQ" hidden="1">#REF!</definedName>
    <definedName name="BExIHDFY73YM0AHAR2Z5OJTFKSL2" localSheetId="6" hidden="1">#REF!</definedName>
    <definedName name="BExIHDFY73YM0AHAR2Z5OJTFKSL2" hidden="1">#REF!</definedName>
    <definedName name="BExIHPQCQTGEW8QOJVIQ4VX0P6DX" localSheetId="6" hidden="1">#REF!</definedName>
    <definedName name="BExIHPQCQTGEW8QOJVIQ4VX0P6DX" hidden="1">#REF!</definedName>
    <definedName name="BExII1KN91Q7DLW0UB7W2TJ5ACT9" localSheetId="6" hidden="1">#REF!</definedName>
    <definedName name="BExII1KN91Q7DLW0UB7W2TJ5ACT9" hidden="1">#REF!</definedName>
    <definedName name="BExII50LI8I0CDOOZEMIVHVA2V95" localSheetId="6" hidden="1">#REF!</definedName>
    <definedName name="BExII50LI8I0CDOOZEMIVHVA2V95" hidden="1">#REF!</definedName>
    <definedName name="BExIINQWABWRGYDT02DOJQ5L7BQF" localSheetId="6" hidden="1">#REF!</definedName>
    <definedName name="BExIINQWABWRGYDT02DOJQ5L7BQF" hidden="1">#REF!</definedName>
    <definedName name="BExIIXMY38TQD12CVV4S57L3I809" localSheetId="6" hidden="1">#REF!</definedName>
    <definedName name="BExIIXMY38TQD12CVV4S57L3I809" hidden="1">#REF!</definedName>
    <definedName name="BExIIY37NEVU2LGS1JE4VR9AN6W4" localSheetId="6" hidden="1">#REF!</definedName>
    <definedName name="BExIIY37NEVU2LGS1JE4VR9AN6W4" hidden="1">#REF!</definedName>
    <definedName name="BExIIYJAGXR8TPZ1KCYM7EGJ79UW" localSheetId="6" hidden="1">#REF!</definedName>
    <definedName name="BExIIYJAGXR8TPZ1KCYM7EGJ79UW" hidden="1">#REF!</definedName>
    <definedName name="BExIJ3160YCWGAVEU0208ZGXXG3P" localSheetId="6" hidden="1">#REF!</definedName>
    <definedName name="BExIJ3160YCWGAVEU0208ZGXXG3P" hidden="1">#REF!</definedName>
    <definedName name="BExIJFGZJ5ED9D6KAY4PGQYLELAX" localSheetId="6" hidden="1">#REF!</definedName>
    <definedName name="BExIJFGZJ5ED9D6KAY4PGQYLELAX" hidden="1">#REF!</definedName>
    <definedName name="BExIJQK80ZEKSTV62E59AYJYUNLI" localSheetId="6" hidden="1">#REF!</definedName>
    <definedName name="BExIJQK80ZEKSTV62E59AYJYUNLI" hidden="1">#REF!</definedName>
    <definedName name="BExIJRLX3M0YQLU1D5Y9V7HM5QNM" localSheetId="6" hidden="1">#REF!</definedName>
    <definedName name="BExIJRLX3M0YQLU1D5Y9V7HM5QNM" hidden="1">#REF!</definedName>
    <definedName name="BExIJV22J0QA7286KNPMHO1ZUCB3" localSheetId="6" hidden="1">#REF!</definedName>
    <definedName name="BExIJV22J0QA7286KNPMHO1ZUCB3" hidden="1">#REF!</definedName>
    <definedName name="BExIJVI6OC7B6ZE9V4PAOYZXKNER" localSheetId="6" hidden="1">#REF!</definedName>
    <definedName name="BExIJVI6OC7B6ZE9V4PAOYZXKNER" hidden="1">#REF!</definedName>
    <definedName name="BExIJWK0NGTGQ4X7D5VIVXD14JHI" localSheetId="6" hidden="1">#REF!</definedName>
    <definedName name="BExIJWK0NGTGQ4X7D5VIVXD14JHI" hidden="1">#REF!</definedName>
    <definedName name="BExIJWPCIYINEJUTXU74VK7WG031" localSheetId="6" hidden="1">#REF!</definedName>
    <definedName name="BExIJWPCIYINEJUTXU74VK7WG031" hidden="1">#REF!</definedName>
    <definedName name="BExIKHTXPZR5A8OHB6HDP6QWDHAD" localSheetId="6" hidden="1">#REF!</definedName>
    <definedName name="BExIKHTXPZR5A8OHB6HDP6QWDHAD" hidden="1">#REF!</definedName>
    <definedName name="BExIKMMJOETSAXJYY1SIKM58LMA2" localSheetId="6" hidden="1">#REF!</definedName>
    <definedName name="BExIKMMJOETSAXJYY1SIKM58LMA2" hidden="1">#REF!</definedName>
    <definedName name="BExIKRF6AQ6VOO9KCIWSM6FY8M7D" localSheetId="6" hidden="1">#REF!</definedName>
    <definedName name="BExIKRF6AQ6VOO9KCIWSM6FY8M7D" hidden="1">#REF!</definedName>
    <definedName name="BExIKTYZESFT3LC0ASFMFKSE0D1X" localSheetId="6" hidden="1">#REF!</definedName>
    <definedName name="BExIKTYZESFT3LC0ASFMFKSE0D1X" hidden="1">#REF!</definedName>
    <definedName name="BExIKXVA6M8K0PTRYAGXS666L335" localSheetId="6" hidden="1">#REF!</definedName>
    <definedName name="BExIKXVA6M8K0PTRYAGXS666L335" hidden="1">#REF!</definedName>
    <definedName name="BExIL0PMZ2SXK9R6MLP43KBU1J2P" localSheetId="6" hidden="1">#REF!</definedName>
    <definedName name="BExIL0PMZ2SXK9R6MLP43KBU1J2P" hidden="1">#REF!</definedName>
    <definedName name="BExIL1WSMNNQQK98YHWHV5HVONIZ" localSheetId="6" hidden="1">#REF!</definedName>
    <definedName name="BExIL1WSMNNQQK98YHWHV5HVONIZ" hidden="1">#REF!</definedName>
    <definedName name="BExILAAXRTRAD18K74M6MGUEEPUM" localSheetId="6" hidden="1">#REF!</definedName>
    <definedName name="BExILAAXRTRAD18K74M6MGUEEPUM" hidden="1">#REF!</definedName>
    <definedName name="BExILG5F338C0FFLMVOKMKF8X5ZP" localSheetId="6" hidden="1">#REF!</definedName>
    <definedName name="BExILG5F338C0FFLMVOKMKF8X5ZP" hidden="1">#REF!</definedName>
    <definedName name="BExILGQTQM0HOD0BJI90YO7GOIN3" localSheetId="6" hidden="1">#REF!</definedName>
    <definedName name="BExILGQTQM0HOD0BJI90YO7GOIN3" hidden="1">#REF!</definedName>
    <definedName name="BExILPL7P2BNCD7MYCGTQ9F0R5JX" localSheetId="6" hidden="1">#REF!</definedName>
    <definedName name="BExILPL7P2BNCD7MYCGTQ9F0R5JX" hidden="1">#REF!</definedName>
    <definedName name="BExILVVS4B1B4G7IO0LPUDWY9K8W" localSheetId="6" hidden="1">#REF!</definedName>
    <definedName name="BExILVVS4B1B4G7IO0LPUDWY9K8W" hidden="1">#REF!</definedName>
    <definedName name="BExIM9DBUB7ZGF4B20FVUO9QGOX2" localSheetId="6" hidden="1">#REF!</definedName>
    <definedName name="BExIM9DBUB7ZGF4B20FVUO9QGOX2" hidden="1">#REF!</definedName>
    <definedName name="BExIMCTBZ4WAESGCDWJ64SB4F0L1" localSheetId="6" hidden="1">#REF!</definedName>
    <definedName name="BExIMCTBZ4WAESGCDWJ64SB4F0L1" hidden="1">#REF!</definedName>
    <definedName name="BExIMGK9Z94TFPWWZFMD10HV0IF6" localSheetId="6" hidden="1">#REF!</definedName>
    <definedName name="BExIMGK9Z94TFPWWZFMD10HV0IF6" hidden="1">#REF!</definedName>
    <definedName name="BExIMPEGKG18TELVC33T4OQTNBWC" localSheetId="6" hidden="1">#REF!</definedName>
    <definedName name="BExIMPEGKG18TELVC33T4OQTNBWC" hidden="1">#REF!</definedName>
    <definedName name="BExIN4OR435DL1US13JQPOQK8GD5" localSheetId="6" hidden="1">#REF!</definedName>
    <definedName name="BExIN4OR435DL1US13JQPOQK8GD5" hidden="1">#REF!</definedName>
    <definedName name="BExINI6A7H3KSFRFA6UBBDPKW37F" localSheetId="6" hidden="1">#REF!</definedName>
    <definedName name="BExINI6A7H3KSFRFA6UBBDPKW37F" hidden="1">#REF!</definedName>
    <definedName name="BExINIMK8XC3JOBT2EXYFHHH52H0" localSheetId="6" hidden="1">#REF!</definedName>
    <definedName name="BExINIMK8XC3JOBT2EXYFHHH52H0" hidden="1">#REF!</definedName>
    <definedName name="BExINLX401ZKEGWU168DS4JUM2J6" localSheetId="6" hidden="1">#REF!</definedName>
    <definedName name="BExINLX401ZKEGWU168DS4JUM2J6" hidden="1">#REF!</definedName>
    <definedName name="BExINMYYJO1FTV1CZF6O5XCFAMQX" localSheetId="6" hidden="1">#REF!</definedName>
    <definedName name="BExINMYYJO1FTV1CZF6O5XCFAMQX" hidden="1">#REF!</definedName>
    <definedName name="BExINP2H4KI05FRFV5PKZFE00HKO" localSheetId="6" hidden="1">#REF!</definedName>
    <definedName name="BExINP2H4KI05FRFV5PKZFE00HKO" hidden="1">#REF!</definedName>
    <definedName name="BExINPTCEJ9RPDEBJEJH80NATGUQ" localSheetId="6" hidden="1">#REF!</definedName>
    <definedName name="BExINPTCEJ9RPDEBJEJH80NATGUQ" hidden="1">#REF!</definedName>
    <definedName name="BExINWEQMNJ70A6JRXC2LACBX1GX" localSheetId="6" hidden="1">#REF!</definedName>
    <definedName name="BExINWEQMNJ70A6JRXC2LACBX1GX" hidden="1">#REF!</definedName>
    <definedName name="BExINZELVWYGU876QUUZCIMXPBQC" localSheetId="6" hidden="1">#REF!</definedName>
    <definedName name="BExINZELVWYGU876QUUZCIMXPBQC" hidden="1">#REF!</definedName>
    <definedName name="BExIO9QZ59ZHRA8SX6QICH2AY8A2" localSheetId="6" hidden="1">#REF!</definedName>
    <definedName name="BExIO9QZ59ZHRA8SX6QICH2AY8A2" hidden="1">#REF!</definedName>
    <definedName name="BExIOAHV525SMMGFDJFE7456JPBD" localSheetId="6" hidden="1">#REF!</definedName>
    <definedName name="BExIOAHV525SMMGFDJFE7456JPBD" hidden="1">#REF!</definedName>
    <definedName name="BExIOCQUQHKUU1KONGSDOLQTQEIC" localSheetId="6" hidden="1">#REF!</definedName>
    <definedName name="BExIOCQUQHKUU1KONGSDOLQTQEIC" hidden="1">#REF!</definedName>
    <definedName name="BExIOFAGCDQQKALMX3V0KU94KUQO" localSheetId="6" hidden="1">#REF!</definedName>
    <definedName name="BExIOFAGCDQQKALMX3V0KU94KUQO" hidden="1">#REF!</definedName>
    <definedName name="BExIOFL8Y5O61VLKTB4H20IJNWS1" localSheetId="6" hidden="1">#REF!</definedName>
    <definedName name="BExIOFL8Y5O61VLKTB4H20IJNWS1" hidden="1">#REF!</definedName>
    <definedName name="BExIOMBXRW5NS4ZPYX9G5QREZ5J6" localSheetId="6" hidden="1">#REF!</definedName>
    <definedName name="BExIOMBXRW5NS4ZPYX9G5QREZ5J6" hidden="1">#REF!</definedName>
    <definedName name="BExIORA3GK78T7C7SNBJJUONJ0LS" localSheetId="6" hidden="1">#REF!</definedName>
    <definedName name="BExIORA3GK78T7C7SNBJJUONJ0LS" hidden="1">#REF!</definedName>
    <definedName name="BExIORFDXP4AVIEBLSTZ8ETSXMNM" localSheetId="6" hidden="1">#REF!</definedName>
    <definedName name="BExIORFDXP4AVIEBLSTZ8ETSXMNM" hidden="1">#REF!</definedName>
    <definedName name="BExIOTZ5EFZ2NASVQ05RH15HRSW6" localSheetId="6" hidden="1">#REF!</definedName>
    <definedName name="BExIOTZ5EFZ2NASVQ05RH15HRSW6" hidden="1">#REF!</definedName>
    <definedName name="BExIP8YNN6UUE1GZ223SWH7DLGKO" localSheetId="6" hidden="1">#REF!</definedName>
    <definedName name="BExIP8YNN6UUE1GZ223SWH7DLGKO" hidden="1">#REF!</definedName>
    <definedName name="BExIPAB4AOL592OJCC1CFAXTLF1A" localSheetId="6" hidden="1">#REF!</definedName>
    <definedName name="BExIPAB4AOL592OJCC1CFAXTLF1A" hidden="1">#REF!</definedName>
    <definedName name="BExIPB25DKX4S2ZCKQN7KWSC3JBF" localSheetId="6" hidden="1">#REF!</definedName>
    <definedName name="BExIPB25DKX4S2ZCKQN7KWSC3JBF" hidden="1">#REF!</definedName>
    <definedName name="BExIPCUX4I4S2N50TLMMLALYLH9S" localSheetId="6" hidden="1">#REF!</definedName>
    <definedName name="BExIPCUX4I4S2N50TLMMLALYLH9S" hidden="1">#REF!</definedName>
    <definedName name="BExIPDLT8JYAMGE5HTN4D1YHZF3V" localSheetId="6" hidden="1">#REF!</definedName>
    <definedName name="BExIPDLT8JYAMGE5HTN4D1YHZF3V" hidden="1">#REF!</definedName>
    <definedName name="BExIPG040Q08EWIWL6CAVR3GRI43" localSheetId="6" hidden="1">#REF!</definedName>
    <definedName name="BExIPG040Q08EWIWL6CAVR3GRI43" hidden="1">#REF!</definedName>
    <definedName name="BExIPKNFUDPDKOSH5GHDVNA8D66S" localSheetId="6" hidden="1">#REF!</definedName>
    <definedName name="BExIPKNFUDPDKOSH5GHDVNA8D66S" hidden="1">#REF!</definedName>
    <definedName name="BExIPVL5VEVK9Q7AYB7EC2VZWBEZ" localSheetId="6" hidden="1">#REF!</definedName>
    <definedName name="BExIPVL5VEVK9Q7AYB7EC2VZWBEZ" hidden="1">#REF!</definedName>
    <definedName name="BExIQ1VS9A2FHVD9TUHKG9K8EVVP" localSheetId="6" hidden="1">#REF!</definedName>
    <definedName name="BExIQ1VS9A2FHVD9TUHKG9K8EVVP" hidden="1">#REF!</definedName>
    <definedName name="BExIQ3J19L30PSQ2CXNT6IHW0I7V" localSheetId="6" hidden="1">#REF!</definedName>
    <definedName name="BExIQ3J19L30PSQ2CXNT6IHW0I7V" hidden="1">#REF!</definedName>
    <definedName name="BExIQ3OJ7M04XCY276IO0LJA5XUK" localSheetId="6" hidden="1">#REF!</definedName>
    <definedName name="BExIQ3OJ7M04XCY276IO0LJA5XUK" hidden="1">#REF!</definedName>
    <definedName name="BExIQ5S19ITB0NDRUN4XV7B905ED" localSheetId="6" hidden="1">#REF!</definedName>
    <definedName name="BExIQ5S19ITB0NDRUN4XV7B905ED" hidden="1">#REF!</definedName>
    <definedName name="BExIQ810MMN2UN0EQ9CRQAFWA19X" localSheetId="6" hidden="1">#REF!</definedName>
    <definedName name="BExIQ810MMN2UN0EQ9CRQAFWA19X" hidden="1">#REF!</definedName>
    <definedName name="BExIQ9TMQT2EIXSVQW7GVSOAW2VJ" localSheetId="6" hidden="1">#REF!</definedName>
    <definedName name="BExIQ9TMQT2EIXSVQW7GVSOAW2VJ" hidden="1">#REF!</definedName>
    <definedName name="BExIQBMDE1L6J4H27K1FMSHQKDSE" localSheetId="6" hidden="1">#REF!</definedName>
    <definedName name="BExIQBMDE1L6J4H27K1FMSHQKDSE" hidden="1">#REF!</definedName>
    <definedName name="BExIQE65LVXUOF3UZFO7SDHFJH22" localSheetId="6" hidden="1">#REF!</definedName>
    <definedName name="BExIQE65LVXUOF3UZFO7SDHFJH22" hidden="1">#REF!</definedName>
    <definedName name="BExIQG9OO2KKBOWTMD1OXY36TEGA" localSheetId="6" hidden="1">#REF!</definedName>
    <definedName name="BExIQG9OO2KKBOWTMD1OXY36TEGA" hidden="1">#REF!</definedName>
    <definedName name="BExIQHWZ65ALA9VAFCJEGIL1145G" localSheetId="6" hidden="1">#REF!</definedName>
    <definedName name="BExIQHWZ65ALA9VAFCJEGIL1145G" hidden="1">#REF!</definedName>
    <definedName name="BExIQX1XBB31HZTYEEVOBSE3C5A6" localSheetId="6" hidden="1">#REF!</definedName>
    <definedName name="BExIQX1XBB31HZTYEEVOBSE3C5A6" hidden="1">#REF!</definedName>
    <definedName name="BExIR2ALYRP9FW99DK2084J7IIDC" localSheetId="6" hidden="1">#REF!</definedName>
    <definedName name="BExIR2ALYRP9FW99DK2084J7IIDC" hidden="1">#REF!</definedName>
    <definedName name="BExIR8FQETPTQYW37DBVDWG3J4JW" localSheetId="6" hidden="1">#REF!</definedName>
    <definedName name="BExIR8FQETPTQYW37DBVDWG3J4JW" hidden="1">#REF!</definedName>
    <definedName name="BExIRHKWQB1PP4ZLB0C3AVUBAFMD" localSheetId="6" hidden="1">#REF!</definedName>
    <definedName name="BExIRHKWQB1PP4ZLB0C3AVUBAFMD" hidden="1">#REF!</definedName>
    <definedName name="BExIRJTRJPQR3OTAGAV7JTA4VMPS" localSheetId="6" hidden="1">#REF!</definedName>
    <definedName name="BExIRJTRJPQR3OTAGAV7JTA4VMPS" hidden="1">#REF!</definedName>
    <definedName name="BExIROH27RJOG6VI7ZHR0RZGAZZ4" localSheetId="6" hidden="1">#REF!</definedName>
    <definedName name="BExIROH27RJOG6VI7ZHR0RZGAZZ4" hidden="1">#REF!</definedName>
    <definedName name="BExIRRBGTY01OQOI3U5SW59RFDFI" localSheetId="6" hidden="1">#REF!</definedName>
    <definedName name="BExIRRBGTY01OQOI3U5SW59RFDFI" hidden="1">#REF!</definedName>
    <definedName name="BExIS4T0DRF57HYO7OGG72KBOFOI" localSheetId="6" hidden="1">#REF!</definedName>
    <definedName name="BExIS4T0DRF57HYO7OGG72KBOFOI" hidden="1">#REF!</definedName>
    <definedName name="BExIS77BJDDK18PGI9DSEYZPIL7P" localSheetId="6" hidden="1">#REF!</definedName>
    <definedName name="BExIS77BJDDK18PGI9DSEYZPIL7P" hidden="1">#REF!</definedName>
    <definedName name="BExIS8USL1T3Z97CZ30HJ98E2GXQ" localSheetId="6" hidden="1">#REF!</definedName>
    <definedName name="BExIS8USL1T3Z97CZ30HJ98E2GXQ" hidden="1">#REF!</definedName>
    <definedName name="BExISC5B700MZUBFTQ9K4IKTF7HR" localSheetId="6" hidden="1">#REF!</definedName>
    <definedName name="BExISC5B700MZUBFTQ9K4IKTF7HR" hidden="1">#REF!</definedName>
    <definedName name="BExISDHXS49S1H56ENBPRF1NLD5C" localSheetId="6" hidden="1">#REF!</definedName>
    <definedName name="BExISDHXS49S1H56ENBPRF1NLD5C" hidden="1">#REF!</definedName>
    <definedName name="BExISM1JLV54A21A164IURMPGUMU" localSheetId="6" hidden="1">#REF!</definedName>
    <definedName name="BExISM1JLV54A21A164IURMPGUMU" hidden="1">#REF!</definedName>
    <definedName name="BExISRFKJYUZ4AKW44IJF7RF9Y90" localSheetId="6" hidden="1">#REF!</definedName>
    <definedName name="BExISRFKJYUZ4AKW44IJF7RF9Y90" hidden="1">#REF!</definedName>
    <definedName name="BExISSMVV57JAUB6CSGBMBFVNGWK" localSheetId="6" hidden="1">#REF!</definedName>
    <definedName name="BExISSMVV57JAUB6CSGBMBFVNGWK" hidden="1">#REF!</definedName>
    <definedName name="BExIT16AD4HCD0WQCCA72AKLQHK1" localSheetId="6" hidden="1">#REF!</definedName>
    <definedName name="BExIT16AD4HCD0WQCCA72AKLQHK1" hidden="1">#REF!</definedName>
    <definedName name="BExIT1MK8TBAK3SNP36A8FKDQSOK" localSheetId="6" hidden="1">#REF!</definedName>
    <definedName name="BExIT1MK8TBAK3SNP36A8FKDQSOK" hidden="1">#REF!</definedName>
    <definedName name="BExIT9PPVL7XGGIZS7G6QI6L7H9U" localSheetId="6" hidden="1">#REF!</definedName>
    <definedName name="BExIT9PPVL7XGGIZS7G6QI6L7H9U" hidden="1">#REF!</definedName>
    <definedName name="BExITBNYANV2S8KD56GOGCKW393R" localSheetId="6" hidden="1">#REF!</definedName>
    <definedName name="BExITBNYANV2S8KD56GOGCKW393R" hidden="1">#REF!</definedName>
    <definedName name="BExItemGrid">#REF!</definedName>
    <definedName name="BExITGB4FVAV0LE88D7JMX7FBYXI" localSheetId="6" hidden="1">#REF!</definedName>
    <definedName name="BExITGB4FVAV0LE88D7JMX7FBYXI" hidden="1">#REF!</definedName>
    <definedName name="BExITI3TQ14K842P38QF0PNWSWNO" localSheetId="6" hidden="1">#REF!</definedName>
    <definedName name="BExITI3TQ14K842P38QF0PNWSWNO" hidden="1">#REF!</definedName>
    <definedName name="BExIU9OGER4TPMETACWUEP1UENK0" localSheetId="6" hidden="1">#REF!</definedName>
    <definedName name="BExIU9OGER4TPMETACWUEP1UENK0" hidden="1">#REF!</definedName>
    <definedName name="BExIUD4OJGH65NFNQ4VMCE3R4J1X" localSheetId="6" hidden="1">#REF!</definedName>
    <definedName name="BExIUD4OJGH65NFNQ4VMCE3R4J1X" hidden="1">#REF!</definedName>
    <definedName name="BExIUQM0XWNNW3MJD26EOVIT7FSU" localSheetId="6" hidden="1">#REF!</definedName>
    <definedName name="BExIUQM0XWNNW3MJD26EOVIT7FSU" hidden="1">#REF!</definedName>
    <definedName name="BExIUTB5OAAXYW0OFMP0PS40SPOB" localSheetId="6" hidden="1">#REF!</definedName>
    <definedName name="BExIUTB5OAAXYW0OFMP0PS40SPOB" hidden="1">#REF!</definedName>
    <definedName name="BExIUUT2MHIOV6R3WHA0DPM1KBKY" localSheetId="6" hidden="1">#REF!</definedName>
    <definedName name="BExIUUT2MHIOV6R3WHA0DPM1KBKY" hidden="1">#REF!</definedName>
    <definedName name="BExIUYPDT1AM6MWGWQS646PIZIWC" localSheetId="6" hidden="1">#REF!</definedName>
    <definedName name="BExIUYPDT1AM6MWGWQS646PIZIWC" hidden="1">#REF!</definedName>
    <definedName name="BExIV0I2O9F8D1UK1SI8AEYR6U0A" localSheetId="6" hidden="1">#REF!</definedName>
    <definedName name="BExIV0I2O9F8D1UK1SI8AEYR6U0A" hidden="1">#REF!</definedName>
    <definedName name="BExIV2LM38XPLRTWT0R44TMQ59E5" localSheetId="6" hidden="1">#REF!</definedName>
    <definedName name="BExIV2LM38XPLRTWT0R44TMQ59E5" hidden="1">#REF!</definedName>
    <definedName name="BExIV3HY4S0YRV1F7XEMF2YHAR2I" localSheetId="6" hidden="1">#REF!</definedName>
    <definedName name="BExIV3HY4S0YRV1F7XEMF2YHAR2I" hidden="1">#REF!</definedName>
    <definedName name="BExIV6HUZFRIFLXW2SICKGTAH1PV" localSheetId="6" hidden="1">#REF!</definedName>
    <definedName name="BExIV6HUZFRIFLXW2SICKGTAH1PV" hidden="1">#REF!</definedName>
    <definedName name="BExIVCXWL6H5LD9DHDIA4F5U9TQL" localSheetId="6" hidden="1">#REF!</definedName>
    <definedName name="BExIVCXWL6H5LD9DHDIA4F5U9TQL" hidden="1">#REF!</definedName>
    <definedName name="BExIVEVYJ7KL8QNR5ZTOSD11I5A6" localSheetId="6" hidden="1">#REF!</definedName>
    <definedName name="BExIVEVYJ7KL8QNR5ZTOSD11I5A6" hidden="1">#REF!</definedName>
    <definedName name="BExIVJ30S9U8MA1TUBRND8DGF96D" localSheetId="6" hidden="1">#REF!</definedName>
    <definedName name="BExIVJ30S9U8MA1TUBRND8DGF96D" hidden="1">#REF!</definedName>
    <definedName name="BExIVMOIPSEWSIHIDDLOXESQ28A0" localSheetId="6" hidden="1">#REF!</definedName>
    <definedName name="BExIVMOIPSEWSIHIDDLOXESQ28A0" hidden="1">#REF!</definedName>
    <definedName name="BExIVNVNJX9BYDLC88NG09YF5XQ6" localSheetId="6" hidden="1">#REF!</definedName>
    <definedName name="BExIVNVNJX9BYDLC88NG09YF5XQ6" hidden="1">#REF!</definedName>
    <definedName name="BExIVQVKLMGSRYT1LFZH0KUIA4OR" localSheetId="6" hidden="1">#REF!</definedName>
    <definedName name="BExIVQVKLMGSRYT1LFZH0KUIA4OR" hidden="1">#REF!</definedName>
    <definedName name="BExIVYTFI35KNR2XSA6N8OJYUTUR" localSheetId="6" hidden="1">#REF!</definedName>
    <definedName name="BExIVYTFI35KNR2XSA6N8OJYUTUR" hidden="1">#REF!</definedName>
    <definedName name="BExIVZF05SNB8DE7VLQOFG9S41HS" localSheetId="6" hidden="1">#REF!</definedName>
    <definedName name="BExIVZF05SNB8DE7VLQOFG9S41HS" hidden="1">#REF!</definedName>
    <definedName name="BExIWB3SY3WRIVIOF988DNNODBOA" localSheetId="6" hidden="1">#REF!</definedName>
    <definedName name="BExIWB3SY3WRIVIOF988DNNODBOA" hidden="1">#REF!</definedName>
    <definedName name="BExIWB99CG0H52LRD6QWPN4L6DV2" localSheetId="6" hidden="1">#REF!</definedName>
    <definedName name="BExIWB99CG0H52LRD6QWPN4L6DV2" hidden="1">#REF!</definedName>
    <definedName name="BExIWG1W7XP9DFYYSZAIOSHM0QLQ" localSheetId="6" hidden="1">#REF!</definedName>
    <definedName name="BExIWG1W7XP9DFYYSZAIOSHM0QLQ" hidden="1">#REF!</definedName>
    <definedName name="BExIWH3KUK94B7833DD4TB0Y6KP9" localSheetId="6" hidden="1">#REF!</definedName>
    <definedName name="BExIWH3KUK94B7833DD4TB0Y6KP9" hidden="1">#REF!</definedName>
    <definedName name="BExIWHZXYAALPLS8CSHZHJ82LBOH" localSheetId="6" hidden="1">#REF!</definedName>
    <definedName name="BExIWHZXYAALPLS8CSHZHJ82LBOH" hidden="1">#REF!</definedName>
    <definedName name="BExIWJY6FHR6KOO0P8U4IZ7VD42D" localSheetId="6" hidden="1">#REF!</definedName>
    <definedName name="BExIWJY6FHR6KOO0P8U4IZ7VD42D" hidden="1">#REF!</definedName>
    <definedName name="BExIWKE9MGIDWORBI43AWTUNYFAN" localSheetId="6" hidden="1">#REF!</definedName>
    <definedName name="BExIWKE9MGIDWORBI43AWTUNYFAN" hidden="1">#REF!</definedName>
    <definedName name="BExIWPHOYLSNGZKVD3RRKOEALEUG" localSheetId="6" hidden="1">#REF!</definedName>
    <definedName name="BExIWPHOYLSNGZKVD3RRKOEALEUG" hidden="1">#REF!</definedName>
    <definedName name="BExIWSHLD1QIZPL5ARLXOJ9Y2CAA" localSheetId="6" hidden="1">#REF!</definedName>
    <definedName name="BExIWSHLD1QIZPL5ARLXOJ9Y2CAA" hidden="1">#REF!</definedName>
    <definedName name="BExIX34PM5DBTRHRQWP6PL6WIX88" localSheetId="6" hidden="1">#REF!</definedName>
    <definedName name="BExIX34PM5DBTRHRQWP6PL6WIX88" hidden="1">#REF!</definedName>
    <definedName name="BExIX5OAP9KSUE5SIZCW9P39Q4WE" localSheetId="6" hidden="1">#REF!</definedName>
    <definedName name="BExIX5OAP9KSUE5SIZCW9P39Q4WE" hidden="1">#REF!</definedName>
    <definedName name="BExIXGRJPVJMUDGSG7IHPXPNO69B" localSheetId="6" hidden="1">#REF!</definedName>
    <definedName name="BExIXGRJPVJMUDGSG7IHPXPNO69B" hidden="1">#REF!</definedName>
    <definedName name="BExIXGWVQ9WOO0NCJLXAU4PJPOPM" localSheetId="6" hidden="1">#REF!</definedName>
    <definedName name="BExIXGWVQ9WOO0NCJLXAU4PJPOPM" hidden="1">#REF!</definedName>
    <definedName name="BExIXLK6SEOTUWQVNLCH4SAKTVGQ" localSheetId="6" hidden="1">#REF!</definedName>
    <definedName name="BExIXLK6SEOTUWQVNLCH4SAKTVGQ" hidden="1">#REF!</definedName>
    <definedName name="BExIXM5R87ZL3FHALWZXYCPHGX3E" localSheetId="6" hidden="1">#REF!</definedName>
    <definedName name="BExIXM5R87ZL3FHALWZXYCPHGX3E" hidden="1">#REF!</definedName>
    <definedName name="BExIXN24YK8MIB3OZ905DHU9CDH1" localSheetId="6" hidden="1">#REF!</definedName>
    <definedName name="BExIXN24YK8MIB3OZ905DHU9CDH1" hidden="1">#REF!</definedName>
    <definedName name="BExIXS036ZCKT2Z8XZKLZ8PFWQGL" localSheetId="6" hidden="1">#REF!</definedName>
    <definedName name="BExIXS036ZCKT2Z8XZKLZ8PFWQGL" hidden="1">#REF!</definedName>
    <definedName name="BExIXY5CF9PFM0P40AZ4U51TMWV0" localSheetId="6" hidden="1">#REF!</definedName>
    <definedName name="BExIXY5CF9PFM0P40AZ4U51TMWV0" hidden="1">#REF!</definedName>
    <definedName name="BExIYEXJBK8JDWIRSVV4RJSKZVV1" localSheetId="6" hidden="1">#REF!</definedName>
    <definedName name="BExIYEXJBK8JDWIRSVV4RJSKZVV1" hidden="1">#REF!</definedName>
    <definedName name="BExIYFJ59KLIPRTGIHX9X07UVGT3" localSheetId="6" hidden="1">#REF!</definedName>
    <definedName name="BExIYFJ59KLIPRTGIHX9X07UVGT3" hidden="1">#REF!</definedName>
    <definedName name="BExIYHH7GZO6BU3DC4GRLH3FD3ZS" localSheetId="6" hidden="1">#REF!</definedName>
    <definedName name="BExIYHH7GZO6BU3DC4GRLH3FD3ZS" hidden="1">#REF!</definedName>
    <definedName name="BExIYHMPBTD67ZNUL9O76FZQHYPT" localSheetId="6" hidden="1">#REF!</definedName>
    <definedName name="BExIYHMPBTD67ZNUL9O76FZQHYPT" hidden="1">#REF!</definedName>
    <definedName name="BExIYI2RH0K4225XO970K2IQ1E79" localSheetId="6" hidden="1">#REF!</definedName>
    <definedName name="BExIYI2RH0K4225XO970K2IQ1E79" hidden="1">#REF!</definedName>
    <definedName name="BExIYMPZ0KS2KOJFQAUQJ77L7701" localSheetId="6" hidden="1">#REF!</definedName>
    <definedName name="BExIYMPZ0KS2KOJFQAUQJ77L7701" hidden="1">#REF!</definedName>
    <definedName name="BExIYP9Q6FV9T0R9G3UDKLS4TTYX" localSheetId="6" hidden="1">#REF!</definedName>
    <definedName name="BExIYP9Q6FV9T0R9G3UDKLS4TTYX" hidden="1">#REF!</definedName>
    <definedName name="BExIYZGLDQ1TN7BIIN4RLDP31GIM" localSheetId="6" hidden="1">#REF!</definedName>
    <definedName name="BExIYZGLDQ1TN7BIIN4RLDP31GIM" hidden="1">#REF!</definedName>
    <definedName name="BExIZ4K0EZJK6PW3L8SVKTJFSWW9" localSheetId="6" hidden="1">#REF!</definedName>
    <definedName name="BExIZ4K0EZJK6PW3L8SVKTJFSWW9" hidden="1">#REF!</definedName>
    <definedName name="BExIZAECOEZGBAO29QMV14E6XDIV" localSheetId="6" hidden="1">#REF!</definedName>
    <definedName name="BExIZAECOEZGBAO29QMV14E6XDIV" hidden="1">#REF!</definedName>
    <definedName name="BExIZHQR3N1546MQS83ZJ8I6SPZ3" localSheetId="6" hidden="1">#REF!</definedName>
    <definedName name="BExIZHQR3N1546MQS83ZJ8I6SPZ3" hidden="1">#REF!</definedName>
    <definedName name="BExIZKVXYD5O2JBU81F2UFJZLLSI" localSheetId="6" hidden="1">#REF!</definedName>
    <definedName name="BExIZKVXYD5O2JBU81F2UFJZLLSI" hidden="1">#REF!</definedName>
    <definedName name="BExIZPZDHC8HGER83WHCZAHOX7LK" localSheetId="6" hidden="1">#REF!</definedName>
    <definedName name="BExIZPZDHC8HGER83WHCZAHOX7LK" hidden="1">#REF!</definedName>
    <definedName name="BExIZQA5XCS39QKXMYR1MH2ZIGPS" localSheetId="6" hidden="1">#REF!</definedName>
    <definedName name="BExIZQA5XCS39QKXMYR1MH2ZIGPS" hidden="1">#REF!</definedName>
    <definedName name="BExIZVDLRUNAL32D9KO9X7Y4PB3O" localSheetId="6" hidden="1">#REF!</definedName>
    <definedName name="BExIZVDLRUNAL32D9KO9X7Y4PB3O" hidden="1">#REF!</definedName>
    <definedName name="BExIZY2PUZ0OF9YKK1B13IW0VS6G" localSheetId="6" hidden="1">#REF!</definedName>
    <definedName name="BExIZY2PUZ0OF9YKK1B13IW0VS6G" hidden="1">#REF!</definedName>
    <definedName name="BExJ08KBRR2XMWW3VZMPSQKXHZUH" localSheetId="6" hidden="1">#REF!</definedName>
    <definedName name="BExJ08KBRR2XMWW3VZMPSQKXHZUH" hidden="1">#REF!</definedName>
    <definedName name="BExJ0DYJWXGE7DA39PYL3WM05U9O" localSheetId="6" hidden="1">#REF!</definedName>
    <definedName name="BExJ0DYJWXGE7DA39PYL3WM05U9O" hidden="1">#REF!</definedName>
    <definedName name="BExJ0JYDEZPM2303TRBXOZ74M7N6" localSheetId="6" hidden="1">#REF!</definedName>
    <definedName name="BExJ0JYDEZPM2303TRBXOZ74M7N6" hidden="1">#REF!</definedName>
    <definedName name="BExJ0MY8SY5J5V50H3UKE78ODTVB" localSheetId="6" hidden="1">#REF!</definedName>
    <definedName name="BExJ0MY8SY5J5V50H3UKE78ODTVB" hidden="1">#REF!</definedName>
    <definedName name="BExJ0YC98G37ML4N8FLP8D95EFRF" localSheetId="6" hidden="1">#REF!</definedName>
    <definedName name="BExJ0YC98G37ML4N8FLP8D95EFRF" hidden="1">#REF!</definedName>
    <definedName name="BExKCDYKAEV45AFXHVHZZ62E5BM3" localSheetId="6" hidden="1">#REF!</definedName>
    <definedName name="BExKCDYKAEV45AFXHVHZZ62E5BM3" hidden="1">#REF!</definedName>
    <definedName name="BExKCYXU0W2VQVDI3N3N37K2598P" localSheetId="6" hidden="1">#REF!</definedName>
    <definedName name="BExKCYXU0W2VQVDI3N3N37K2598P" hidden="1">#REF!</definedName>
    <definedName name="BExKDJX3Z1TS0WFDD9EAO42JHL9G" localSheetId="6" hidden="1">#REF!</definedName>
    <definedName name="BExKDJX3Z1TS0WFDD9EAO42JHL9G" hidden="1">#REF!</definedName>
    <definedName name="BExKDK7WVA5I2WBACAZHAHN35D0I" localSheetId="6" hidden="1">#REF!</definedName>
    <definedName name="BExKDK7WVA5I2WBACAZHAHN35D0I" hidden="1">#REF!</definedName>
    <definedName name="BExKDKO0W4AGQO1V7K6Q4VM750FT" localSheetId="6" hidden="1">#REF!</definedName>
    <definedName name="BExKDKO0W4AGQO1V7K6Q4VM750FT" hidden="1">#REF!</definedName>
    <definedName name="BExKDLF10G7W77J87QWH3ZGLUCLW" localSheetId="6" hidden="1">#REF!</definedName>
    <definedName name="BExKDLF10G7W77J87QWH3ZGLUCLW" hidden="1">#REF!</definedName>
    <definedName name="BExKE2NDBQ14HOJH945N4W9ZZFJO" localSheetId="6" hidden="1">#REF!</definedName>
    <definedName name="BExKE2NDBQ14HOJH945N4W9ZZFJO" hidden="1">#REF!</definedName>
    <definedName name="BExKEFE0I3MT6ZLC4T1L9465HKTN" localSheetId="6" hidden="1">#REF!</definedName>
    <definedName name="BExKEFE0I3MT6ZLC4T1L9465HKTN" hidden="1">#REF!</definedName>
    <definedName name="BExKEK6O5BVJP4VY02FY7JNAZ6BT" localSheetId="6" hidden="1">#REF!</definedName>
    <definedName name="BExKEK6O5BVJP4VY02FY7JNAZ6BT" hidden="1">#REF!</definedName>
    <definedName name="BExKEKXK6E6QX339ELPXDIRZSJE0" localSheetId="6" hidden="1">#REF!</definedName>
    <definedName name="BExKEKXK6E6QX339ELPXDIRZSJE0" hidden="1">#REF!</definedName>
    <definedName name="BExKEMFI35R0D4WN4A59V9QH7I5S" localSheetId="6" hidden="1">#REF!</definedName>
    <definedName name="BExKEMFI35R0D4WN4A59V9QH7I5S" hidden="1">#REF!</definedName>
    <definedName name="BExKEOOIBMP7N8033EY2CJYCBX6H" localSheetId="6" hidden="1">#REF!</definedName>
    <definedName name="BExKEOOIBMP7N8033EY2CJYCBX6H" hidden="1">#REF!</definedName>
    <definedName name="BExKEW0RR5LA3VC46A2BEOOMQE56" localSheetId="6" hidden="1">#REF!</definedName>
    <definedName name="BExKEW0RR5LA3VC46A2BEOOMQE56" hidden="1">#REF!</definedName>
    <definedName name="BExKF37PTJB4PE1PUQWG20ASBX4E" localSheetId="6" hidden="1">#REF!</definedName>
    <definedName name="BExKF37PTJB4PE1PUQWG20ASBX4E" hidden="1">#REF!</definedName>
    <definedName name="BExKFA3VI1CZK21SM0N3LZWT9LA1" localSheetId="6" hidden="1">#REF!</definedName>
    <definedName name="BExKFA3VI1CZK21SM0N3LZWT9LA1" hidden="1">#REF!</definedName>
    <definedName name="BExKFBB29XXT9A2LVUXYSIVKPWGB" localSheetId="6" hidden="1">#REF!</definedName>
    <definedName name="BExKFBB29XXT9A2LVUXYSIVKPWGB" hidden="1">#REF!</definedName>
    <definedName name="BExKFINBFV5J2NFRCL4YUO3YF0ZE" localSheetId="6" hidden="1">#REF!</definedName>
    <definedName name="BExKFINBFV5J2NFRCL4YUO3YF0ZE" hidden="1">#REF!</definedName>
    <definedName name="BExKFISRBFACTAMJSALEYMY66F6X" localSheetId="6" hidden="1">#REF!</definedName>
    <definedName name="BExKFISRBFACTAMJSALEYMY66F6X" hidden="1">#REF!</definedName>
    <definedName name="BExKFOSK5DJ151C4E8544UWMYTOC" localSheetId="6" hidden="1">#REF!</definedName>
    <definedName name="BExKFOSK5DJ151C4E8544UWMYTOC" hidden="1">#REF!</definedName>
    <definedName name="BExKFWL3DE1V1VOVHAFYBE85QUB7" localSheetId="6" hidden="1">#REF!</definedName>
    <definedName name="BExKFWL3DE1V1VOVHAFYBE85QUB7" hidden="1">#REF!</definedName>
    <definedName name="BExKFXS9NDEWPZDVGLTMOM3CFO7N" localSheetId="6" hidden="1">#REF!</definedName>
    <definedName name="BExKFXS9NDEWPZDVGLTMOM3CFO7N" hidden="1">#REF!</definedName>
    <definedName name="BExKFYJC4EVEV54F82K6VKP7Q3OU" localSheetId="6" hidden="1">#REF!</definedName>
    <definedName name="BExKFYJC4EVEV54F82K6VKP7Q3OU" hidden="1">#REF!</definedName>
    <definedName name="BExKG4IYHBKQQ8J8FN10GB2IKO33" localSheetId="6" hidden="1">#REF!</definedName>
    <definedName name="BExKG4IYHBKQQ8J8FN10GB2IKO33" hidden="1">#REF!</definedName>
    <definedName name="BExKGBVDO2JNJUFOFQMF0RJG03ZK" localSheetId="6" hidden="1">#REF!</definedName>
    <definedName name="BExKGBVDO2JNJUFOFQMF0RJG03ZK" hidden="1">#REF!</definedName>
    <definedName name="BExKGF0L44S78D33WMQ1A75TRKB9" localSheetId="6" hidden="1">#REF!</definedName>
    <definedName name="BExKGF0L44S78D33WMQ1A75TRKB9" hidden="1">#REF!</definedName>
    <definedName name="BExKGFRN31B3G20LMQ4LRF879J68" localSheetId="6" hidden="1">#REF!</definedName>
    <definedName name="BExKGFRN31B3G20LMQ4LRF879J68" hidden="1">#REF!</definedName>
    <definedName name="BExKGJD3U3ADZILP20U3EURP0UQP" localSheetId="6" hidden="1">#REF!</definedName>
    <definedName name="BExKGJD3U3ADZILP20U3EURP0UQP" hidden="1">#REF!</definedName>
    <definedName name="BExKGNK5YGKP0YHHTAAOV17Z9EIM" localSheetId="6" hidden="1">#REF!</definedName>
    <definedName name="BExKGNK5YGKP0YHHTAAOV17Z9EIM" hidden="1">#REF!</definedName>
    <definedName name="BExKGQ3T3TWGZUSNVWJE1XWXHGRQ" localSheetId="6" hidden="1">#REF!</definedName>
    <definedName name="BExKGQ3T3TWGZUSNVWJE1XWXHGRQ" hidden="1">#REF!</definedName>
    <definedName name="BExKGV77YH9YXIQTRKK2331QGYKF" localSheetId="6" hidden="1">#REF!</definedName>
    <definedName name="BExKGV77YH9YXIQTRKK2331QGYKF" hidden="1">#REF!</definedName>
    <definedName name="BExKH3FTZ5VGTB86W9M4AB39R0G8" localSheetId="6" hidden="1">#REF!</definedName>
    <definedName name="BExKH3FTZ5VGTB86W9M4AB39R0G8" hidden="1">#REF!</definedName>
    <definedName name="BExKH3FV5U5O6XZM7STS3NZKQFGJ" localSheetId="6" hidden="1">#REF!</definedName>
    <definedName name="BExKH3FV5U5O6XZM7STS3NZKQFGJ" hidden="1">#REF!</definedName>
    <definedName name="BExKH3W5435VN8DZ68OCKI93SEO4" localSheetId="6" hidden="1">#REF!</definedName>
    <definedName name="BExKH3W5435VN8DZ68OCKI93SEO4" hidden="1">#REF!</definedName>
    <definedName name="BExKH9L4L5ZUAA98QAZ7DB7YH4QE" localSheetId="6" hidden="1">#REF!</definedName>
    <definedName name="BExKH9L4L5ZUAA98QAZ7DB7YH4QE" hidden="1">#REF!</definedName>
    <definedName name="BExKHAMUH8NR3HRV0V6FHJE3ROLN" localSheetId="6" hidden="1">#REF!</definedName>
    <definedName name="BExKHAMUH8NR3HRV0V6FHJE3ROLN" hidden="1">#REF!</definedName>
    <definedName name="BExKHCFKOWFHO2WW0N7Y5XDXEWAO" localSheetId="6" hidden="1">#REF!</definedName>
    <definedName name="BExKHCFKOWFHO2WW0N7Y5XDXEWAO" hidden="1">#REF!</definedName>
    <definedName name="BExKHIVLONZ46HLMR50DEXKEUNEP" localSheetId="6" hidden="1">#REF!</definedName>
    <definedName name="BExKHIVLONZ46HLMR50DEXKEUNEP" hidden="1">#REF!</definedName>
    <definedName name="BExKHPM9XA0ADDK7TUR0N38EXWEP" localSheetId="6" hidden="1">#REF!</definedName>
    <definedName name="BExKHPM9XA0ADDK7TUR0N38EXWEP" hidden="1">#REF!</definedName>
    <definedName name="BExKHQYXEM47TMIQRQVHE4T5LT8K" localSheetId="6" hidden="1">#REF!</definedName>
    <definedName name="BExKHQYXEM47TMIQRQVHE4T5LT8K" hidden="1">#REF!</definedName>
    <definedName name="BExKI4076KXCDE5KXL79KT36OKLO" localSheetId="6" hidden="1">#REF!</definedName>
    <definedName name="BExKI4076KXCDE5KXL79KT36OKLO" hidden="1">#REF!</definedName>
    <definedName name="BExKI7AUWXBP1WBLFRIYSNQZDWCY" localSheetId="6" hidden="1">#REF!</definedName>
    <definedName name="BExKI7AUWXBP1WBLFRIYSNQZDWCY" hidden="1">#REF!</definedName>
    <definedName name="BExKI7LO70WYISR7Q0Y1ZDWO9M3B" localSheetId="6" hidden="1">#REF!</definedName>
    <definedName name="BExKI7LO70WYISR7Q0Y1ZDWO9M3B" hidden="1">#REF!</definedName>
    <definedName name="BExKIF3EIT434ZQKMDXUBJCRLMK8" localSheetId="6" hidden="1">#REF!</definedName>
    <definedName name="BExKIF3EIT434ZQKMDXUBJCRLMK8" hidden="1">#REF!</definedName>
    <definedName name="BExKIGQV6TXIZG039HBOJU62WP2U" localSheetId="6" hidden="1">#REF!</definedName>
    <definedName name="BExKIGQV6TXIZG039HBOJU62WP2U" hidden="1">#REF!</definedName>
    <definedName name="BExKILE008SF3KTAN8WML3XKI1NZ" localSheetId="6" hidden="1">#REF!</definedName>
    <definedName name="BExKILE008SF3KTAN8WML3XKI1NZ" hidden="1">#REF!</definedName>
    <definedName name="BExKINSBB6RS7I489QHMCOMU4Z2X" localSheetId="6" hidden="1">#REF!</definedName>
    <definedName name="BExKINSBB6RS7I489QHMCOMU4Z2X" hidden="1">#REF!</definedName>
    <definedName name="BExKINXMPEA03CETGL1VOW1XRJIR" localSheetId="6" hidden="1">#REF!</definedName>
    <definedName name="BExKINXMPEA03CETGL1VOW1XRJIR" hidden="1">#REF!</definedName>
    <definedName name="BExKITBU5LXLZYDJS3D3BAVWEY3U" localSheetId="6" hidden="1">#REF!</definedName>
    <definedName name="BExKITBU5LXLZYDJS3D3BAVWEY3U" hidden="1">#REF!</definedName>
    <definedName name="BExKIU87ZKSOC2DYZWFK6SAK9I8E" localSheetId="6" hidden="1">#REF!</definedName>
    <definedName name="BExKIU87ZKSOC2DYZWFK6SAK9I8E" hidden="1">#REF!</definedName>
    <definedName name="BExKJ449HLYX2DJ9UF0H9GTPSQ73" localSheetId="6" hidden="1">#REF!</definedName>
    <definedName name="BExKJ449HLYX2DJ9UF0H9GTPSQ73" hidden="1">#REF!</definedName>
    <definedName name="BExKJ5649R9IC0GKQD6QI2G7C99Q" localSheetId="6" hidden="1">#REF!</definedName>
    <definedName name="BExKJ5649R9IC0GKQD6QI2G7C99Q" hidden="1">#REF!</definedName>
    <definedName name="BExKJEB4FXIMV2AAE9S3FCGRK1R0" localSheetId="6" hidden="1">#REF!</definedName>
    <definedName name="BExKJEB4FXIMV2AAE9S3FCGRK1R0" hidden="1">#REF!</definedName>
    <definedName name="BExKJELX2RUC8UEC56IZPYYZXHA7" localSheetId="6" hidden="1">#REF!</definedName>
    <definedName name="BExKJELX2RUC8UEC56IZPYYZXHA7" hidden="1">#REF!</definedName>
    <definedName name="BExKJI7CV9I6ILFIZ3SVO4DGK64J" localSheetId="6" hidden="1">#REF!</definedName>
    <definedName name="BExKJI7CV9I6ILFIZ3SVO4DGK64J" hidden="1">#REF!</definedName>
    <definedName name="BExKJINMXS61G2TZEXCJAWVV4F57" localSheetId="6" hidden="1">#REF!</definedName>
    <definedName name="BExKJINMXS61G2TZEXCJAWVV4F57" hidden="1">#REF!</definedName>
    <definedName name="BExKJK5ME8KB7HA0180L7OUZDDGV" localSheetId="6" hidden="1">#REF!</definedName>
    <definedName name="BExKJK5ME8KB7HA0180L7OUZDDGV" hidden="1">#REF!</definedName>
    <definedName name="BExKJLY652HI5GNEEWQXOB08K2C1" localSheetId="6" hidden="1">#REF!</definedName>
    <definedName name="BExKJLY652HI5GNEEWQXOB08K2C1" hidden="1">#REF!</definedName>
    <definedName name="BExKJN5IF0VMDILJ5K8ZENF2QYV1" localSheetId="6" hidden="1">#REF!</definedName>
    <definedName name="BExKJN5IF0VMDILJ5K8ZENF2QYV1" hidden="1">#REF!</definedName>
    <definedName name="BExKJUSJPFUIK20FTVAFJWR2OUYX" localSheetId="6" hidden="1">#REF!</definedName>
    <definedName name="BExKJUSJPFUIK20FTVAFJWR2OUYX" hidden="1">#REF!</definedName>
    <definedName name="BExKJXHNZTE5OMRQ1KTVM1DIQE9I" localSheetId="6" hidden="1">#REF!</definedName>
    <definedName name="BExKJXHNZTE5OMRQ1KTVM1DIQE9I" hidden="1">#REF!</definedName>
    <definedName name="BExKK8VP5RS3D0UXZVKA37C4SYBP" localSheetId="6" hidden="1">#REF!</definedName>
    <definedName name="BExKK8VP5RS3D0UXZVKA37C4SYBP" hidden="1">#REF!</definedName>
    <definedName name="BExKKIM9NPF6B3SPMPIQB27HQME4" localSheetId="6" hidden="1">#REF!</definedName>
    <definedName name="BExKKIM9NPF6B3SPMPIQB27HQME4" hidden="1">#REF!</definedName>
    <definedName name="BExKKIX1BCBQ4R3K41QD8NTV0OV0" localSheetId="6" hidden="1">#REF!</definedName>
    <definedName name="BExKKIX1BCBQ4R3K41QD8NTV0OV0" hidden="1">#REF!</definedName>
    <definedName name="BExKKJ2IHMOO66DQ0V2YABR4GV05" localSheetId="6" hidden="1">#REF!</definedName>
    <definedName name="BExKKJ2IHMOO66DQ0V2YABR4GV05" hidden="1">#REF!</definedName>
    <definedName name="BExKKQ3ZWADYV03YHMXDOAMU90EB" localSheetId="6" hidden="1">#REF!</definedName>
    <definedName name="BExKKQ3ZWADYV03YHMXDOAMU90EB" hidden="1">#REF!</definedName>
    <definedName name="BExKKUGD2HMJWQEYZ8H3X1BMXFS9" localSheetId="6" hidden="1">#REF!</definedName>
    <definedName name="BExKKUGD2HMJWQEYZ8H3X1BMXFS9" hidden="1">#REF!</definedName>
    <definedName name="BExKKX05KCZZZPKOR1NE5A8RGVT4" localSheetId="6" hidden="1">#REF!</definedName>
    <definedName name="BExKKX05KCZZZPKOR1NE5A8RGVT4" hidden="1">#REF!</definedName>
    <definedName name="BExKL3QUCLQLECGZM555PRF8EN56" localSheetId="6" hidden="1">#REF!</definedName>
    <definedName name="BExKL3QUCLQLECGZM555PRF8EN56" hidden="1">#REF!</definedName>
    <definedName name="BExKL7CGLA62V9UQH9ZDEHIK8W4O" localSheetId="6" hidden="1">#REF!</definedName>
    <definedName name="BExKL7CGLA62V9UQH9ZDEHIK8W4O" hidden="1">#REF!</definedName>
    <definedName name="BExKLD6S9L66QYREYHBE5J44OK7X" localSheetId="6" hidden="1">#REF!</definedName>
    <definedName name="BExKLD6S9L66QYREYHBE5J44OK7X" hidden="1">#REF!</definedName>
    <definedName name="BExKLEZK32L28GYJWVO63BZ5E1JD" localSheetId="6" hidden="1">#REF!</definedName>
    <definedName name="BExKLEZK32L28GYJWVO63BZ5E1JD" hidden="1">#REF!</definedName>
    <definedName name="BExKLLKVVHT06LA55JB2FC871DC5" localSheetId="6" hidden="1">#REF!</definedName>
    <definedName name="BExKLLKVVHT06LA55JB2FC871DC5" hidden="1">#REF!</definedName>
    <definedName name="BExKMKNALVJRCZS69GFJA4M1J08O" localSheetId="6" hidden="1">#REF!</definedName>
    <definedName name="BExKMKNALVJRCZS69GFJA4M1J08O" hidden="1">#REF!</definedName>
    <definedName name="BExKMMFZIDRFNSBCWVADJ4S2JE52" localSheetId="6" hidden="1">#REF!</definedName>
    <definedName name="BExKMMFZIDRFNSBCWVADJ4S2JE52" hidden="1">#REF!</definedName>
    <definedName name="BExKMRZJS845FERFW6HUXLFAOMYD" localSheetId="6" hidden="1">#REF!</definedName>
    <definedName name="BExKMRZJS845FERFW6HUXLFAOMYD" hidden="1">#REF!</definedName>
    <definedName name="BExKMS514WWPGUGRYGTH6XU97T8B" localSheetId="6" hidden="1">#REF!</definedName>
    <definedName name="BExKMS514WWPGUGRYGTH6XU97T8B" hidden="1">#REF!</definedName>
    <definedName name="BExKMUDV8AH8HQAD5HJVUW7GFDWU" localSheetId="6" hidden="1">#REF!</definedName>
    <definedName name="BExKMUDV8AH8HQAD5HJVUW7GFDWU" hidden="1">#REF!</definedName>
    <definedName name="BExKMWBX4EH3EYJ07UFEM08NB40Z" localSheetId="6" hidden="1">#REF!</definedName>
    <definedName name="BExKMWBX4EH3EYJ07UFEM08NB40Z" hidden="1">#REF!</definedName>
    <definedName name="BExKN4Q70IU9OY91QRUSK3044MQD" localSheetId="6" hidden="1">#REF!</definedName>
    <definedName name="BExKN4Q70IU9OY91QRUSK3044MQD" hidden="1">#REF!</definedName>
    <definedName name="BExKNBGV2IR3S7M0BX4810KZB4V3" localSheetId="6" hidden="1">#REF!</definedName>
    <definedName name="BExKNBGV2IR3S7M0BX4810KZB4V3" hidden="1">#REF!</definedName>
    <definedName name="BExKNCTBZTSY3MO42VU5PLV6YUHZ" localSheetId="6" hidden="1">#REF!</definedName>
    <definedName name="BExKNCTBZTSY3MO42VU5PLV6YUHZ" hidden="1">#REF!</definedName>
    <definedName name="BExKNGV2YY749C42AQ2T9QNIE5C3" localSheetId="6" hidden="1">#REF!</definedName>
    <definedName name="BExKNGV2YY749C42AQ2T9QNIE5C3" hidden="1">#REF!</definedName>
    <definedName name="BExKNH0F1WPNUEQITIUN5T4NDX9H" localSheetId="6" hidden="1">#REF!</definedName>
    <definedName name="BExKNH0F1WPNUEQITIUN5T4NDX9H" hidden="1">#REF!</definedName>
    <definedName name="BExKNV8UOHVWEHDJWI2WMJ9X6QHZ" localSheetId="6" hidden="1">#REF!</definedName>
    <definedName name="BExKNV8UOHVWEHDJWI2WMJ9X6QHZ" hidden="1">#REF!</definedName>
    <definedName name="BExKNZLD7UATC1MYRNJD8H2NH4KU" localSheetId="6" hidden="1">#REF!</definedName>
    <definedName name="BExKNZLD7UATC1MYRNJD8H2NH4KU" hidden="1">#REF!</definedName>
    <definedName name="BExKNZQUKQQG2Y97R74G4O4BJP1L" localSheetId="6" hidden="1">#REF!</definedName>
    <definedName name="BExKNZQUKQQG2Y97R74G4O4BJP1L" hidden="1">#REF!</definedName>
    <definedName name="BExKO06X0EAD3ABEG1E8PWLDWHBA" localSheetId="6" hidden="1">#REF!</definedName>
    <definedName name="BExKO06X0EAD3ABEG1E8PWLDWHBA" hidden="1">#REF!</definedName>
    <definedName name="BExKO2AHHSGNI1AZOIOW21KPXKPE" localSheetId="6" hidden="1">#REF!</definedName>
    <definedName name="BExKO2AHHSGNI1AZOIOW21KPXKPE" hidden="1">#REF!</definedName>
    <definedName name="BExKO2FXWJWC5IZLDN8JHYILQJ2N" localSheetId="6" hidden="1">#REF!</definedName>
    <definedName name="BExKO2FXWJWC5IZLDN8JHYILQJ2N" hidden="1">#REF!</definedName>
    <definedName name="BExKO438WZ8FKOU00NURGFMOYXWN" localSheetId="6" hidden="1">#REF!</definedName>
    <definedName name="BExKO438WZ8FKOU00NURGFMOYXWN" hidden="1">#REF!</definedName>
    <definedName name="BExKO551EZ73M80UFHBQE7BQVU4L" localSheetId="6" hidden="1">#REF!</definedName>
    <definedName name="BExKO551EZ73M80UFHBQE7BQVU4L" hidden="1">#REF!</definedName>
    <definedName name="BExKOBA4VTRV9YG31IM1PDDO3J9M" localSheetId="6" hidden="1">#REF!</definedName>
    <definedName name="BExKOBA4VTRV9YG31IM1PDDO3J9M" hidden="1">#REF!</definedName>
    <definedName name="BExKODIZGWW2EQD0FEYW6WK6XLCM" localSheetId="6" hidden="1">#REF!</definedName>
    <definedName name="BExKODIZGWW2EQD0FEYW6WK6XLCM" hidden="1">#REF!</definedName>
    <definedName name="BExKOPO2HPWVQGAKW8LOZMPIDEFG" localSheetId="6" hidden="1">#REF!</definedName>
    <definedName name="BExKOPO2HPWVQGAKW8LOZMPIDEFG" hidden="1">#REF!</definedName>
    <definedName name="BExKP7SRQ3MN5BDYXV2XMBQNUH23" localSheetId="6" hidden="1">#REF!</definedName>
    <definedName name="BExKP7SRQ3MN5BDYXV2XMBQNUH23" hidden="1">#REF!</definedName>
    <definedName name="BExKPEZP0QTKOTLIMMIFSVTHQEEK" localSheetId="6" hidden="1">#REF!</definedName>
    <definedName name="BExKPEZP0QTKOTLIMMIFSVTHQEEK" hidden="1">#REF!</definedName>
    <definedName name="BExKPFFSVTL757PNITV8R9RN4452" localSheetId="6" hidden="1">#REF!</definedName>
    <definedName name="BExKPFFSVTL757PNITV8R9RN4452" hidden="1">#REF!</definedName>
    <definedName name="BExKPIL5ZWOXQAENH3VP3ZHA2N7N" localSheetId="6" hidden="1">#REF!</definedName>
    <definedName name="BExKPIL5ZWOXQAENH3VP3ZHA2N7N" hidden="1">#REF!</definedName>
    <definedName name="BExKPJHKPVROP9QX9BMBZMU2HEZ1" localSheetId="6" hidden="1">#REF!</definedName>
    <definedName name="BExKPJHKPVROP9QX9BMBZMU2HEZ1" hidden="1">#REF!</definedName>
    <definedName name="BExKPLQJX0HJ8OTXBXH9IC9J2V0W" localSheetId="6" hidden="1">#REF!</definedName>
    <definedName name="BExKPLQJX0HJ8OTXBXH9IC9J2V0W" hidden="1">#REF!</definedName>
    <definedName name="BExKPN8C7GN36ZJZHLOB74LU6KT0" localSheetId="6" hidden="1">#REF!</definedName>
    <definedName name="BExKPN8C7GN36ZJZHLOB74LU6KT0" hidden="1">#REF!</definedName>
    <definedName name="BExKPX9VZ1J5021Q98K60HMPJU58" localSheetId="6" hidden="1">#REF!</definedName>
    <definedName name="BExKPX9VZ1J5021Q98K60HMPJU58" hidden="1">#REF!</definedName>
    <definedName name="BExKQGGEP203MUWSJVORTY7RFOFT" localSheetId="6" hidden="1">#REF!</definedName>
    <definedName name="BExKQGGEP203MUWSJVORTY7RFOFT" hidden="1">#REF!</definedName>
    <definedName name="BExKQJGAAWNM3NT19E9I0CQDBTU0" localSheetId="6" hidden="1">#REF!</definedName>
    <definedName name="BExKQJGAAWNM3NT19E9I0CQDBTU0" hidden="1">#REF!</definedName>
    <definedName name="BExKQM5GJ1ZN5REKFE7YVBQ0KXWF" localSheetId="6" hidden="1">#REF!</definedName>
    <definedName name="BExKQM5GJ1ZN5REKFE7YVBQ0KXWF" hidden="1">#REF!</definedName>
    <definedName name="BExKQQ71278061G7ZFYGPWOMOMY2" localSheetId="6" hidden="1">#REF!</definedName>
    <definedName name="BExKQQ71278061G7ZFYGPWOMOMY2" hidden="1">#REF!</definedName>
    <definedName name="BExKQTXRG3ECU8NT47UR7643LO5G" localSheetId="6" hidden="1">#REF!</definedName>
    <definedName name="BExKQTXRG3ECU8NT47UR7643LO5G" hidden="1">#REF!</definedName>
    <definedName name="BExKQVL7HPOIZ4FHANDFMVOJLEPR" localSheetId="6" hidden="1">#REF!</definedName>
    <definedName name="BExKQVL7HPOIZ4FHANDFMVOJLEPR" hidden="1">#REF!</definedName>
    <definedName name="BExKR3ZAJRYXZB4M7XZPK0I7E55W" localSheetId="6" hidden="1">#REF!</definedName>
    <definedName name="BExKR3ZAJRYXZB4M7XZPK0I7E55W" hidden="1">#REF!</definedName>
    <definedName name="BExKR8RZSEHW184G0Z56B4EGNU72" localSheetId="6" hidden="1">#REF!</definedName>
    <definedName name="BExKR8RZSEHW184G0Z56B4EGNU72" hidden="1">#REF!</definedName>
    <definedName name="BExKRHM60KUPM7RGAAFRSKX4TMS5" localSheetId="6" hidden="1">#REF!</definedName>
    <definedName name="BExKRHM60KUPM7RGAAFRSKX4TMS5" hidden="1">#REF!</definedName>
    <definedName name="BExKRQB2LX164R610N3VXJPD3C1W" localSheetId="6" hidden="1">#REF!</definedName>
    <definedName name="BExKRQB2LX164R610N3VXJPD3C1W" hidden="1">#REF!</definedName>
    <definedName name="BExKRVUSQ6PA7ZYQSTEQL3X7PB9P" localSheetId="6" hidden="1">#REF!</definedName>
    <definedName name="BExKRVUSQ6PA7ZYQSTEQL3X7PB9P" hidden="1">#REF!</definedName>
    <definedName name="BExKRY3KZ7F7RB2KH8HXSQ85IEQO" localSheetId="6" hidden="1">#REF!</definedName>
    <definedName name="BExKRY3KZ7F7RB2KH8HXSQ85IEQO" hidden="1">#REF!</definedName>
    <definedName name="BExKS91CCVW1YKNE1EQ4MCE1E9JX" localSheetId="6" hidden="1">#REF!</definedName>
    <definedName name="BExKS91CCVW1YKNE1EQ4MCE1E9JX" hidden="1">#REF!</definedName>
    <definedName name="BExKSA37DZTCK6H13HPIKR0ZFVL8" localSheetId="6" hidden="1">#REF!</definedName>
    <definedName name="BExKSA37DZTCK6H13HPIKR0ZFVL8" hidden="1">#REF!</definedName>
    <definedName name="BExKSB51O073JLM4PEU353GBBSMI" localSheetId="6" hidden="1">#REF!</definedName>
    <definedName name="BExKSB51O073JLM4PEU353GBBSMI" hidden="1">#REF!</definedName>
    <definedName name="BExKSC1EDUXA6RM44LZV6HMMHKLX" localSheetId="6" hidden="1">#REF!</definedName>
    <definedName name="BExKSC1EDUXA6RM44LZV6HMMHKLX" hidden="1">#REF!</definedName>
    <definedName name="BExKSFMOMSZYDE0WNC94F40S6636" localSheetId="6" hidden="1">#REF!</definedName>
    <definedName name="BExKSFMOMSZYDE0WNC94F40S6636" hidden="1">#REF!</definedName>
    <definedName name="BExKSHQ9K79S8KYUWIV5M5LAHHF1" localSheetId="6" hidden="1">#REF!</definedName>
    <definedName name="BExKSHQ9K79S8KYUWIV5M5LAHHF1" hidden="1">#REF!</definedName>
    <definedName name="BExKSJTWG9L3FCX8FLK4EMUJMF27" localSheetId="6" hidden="1">#REF!</definedName>
    <definedName name="BExKSJTWG9L3FCX8FLK4EMUJMF27" hidden="1">#REF!</definedName>
    <definedName name="BExKSU0MKNAVZYYPKCYTZDWQX4R8" localSheetId="6" hidden="1">#REF!</definedName>
    <definedName name="BExKSU0MKNAVZYYPKCYTZDWQX4R8" hidden="1">#REF!</definedName>
    <definedName name="BExKSX60G1MUS689FXIGYP2F7C62" localSheetId="6" hidden="1">#REF!</definedName>
    <definedName name="BExKSX60G1MUS689FXIGYP2F7C62" hidden="1">#REF!</definedName>
    <definedName name="BExKT2UZ7Y2VWF5NQE18SJRLD2RN" localSheetId="6" hidden="1">#REF!</definedName>
    <definedName name="BExKT2UZ7Y2VWF5NQE18SJRLD2RN" hidden="1">#REF!</definedName>
    <definedName name="BExKT3GJFNGAM09H5F615E36A38C" localSheetId="6" hidden="1">#REF!</definedName>
    <definedName name="BExKT3GJFNGAM09H5F615E36A38C" hidden="1">#REF!</definedName>
    <definedName name="BExKTD1UM9PTLYETG1RM502XDNC0" localSheetId="6" hidden="1">#REF!</definedName>
    <definedName name="BExKTD1UM9PTLYETG1RM502XDNC0" hidden="1">#REF!</definedName>
    <definedName name="BExKTJN26AY45CE6JUAX3OIL48F7" localSheetId="6" hidden="1">#REF!</definedName>
    <definedName name="BExKTJN26AY45CE6JUAX3OIL48F7" hidden="1">#REF!</definedName>
    <definedName name="BExKTQZGN8GI3XGSEXMPCCA3S19H" localSheetId="6" hidden="1">#REF!</definedName>
    <definedName name="BExKTQZGN8GI3XGSEXMPCCA3S19H" hidden="1">#REF!</definedName>
    <definedName name="BExKTUKYYU0F6TUW1RXV24LRAZFE" localSheetId="6" hidden="1">#REF!</definedName>
    <definedName name="BExKTUKYYU0F6TUW1RXV24LRAZFE" hidden="1">#REF!</definedName>
    <definedName name="BExKU3FBLHQBIUTN6XEZW5GC9OG1" localSheetId="6" hidden="1">#REF!</definedName>
    <definedName name="BExKU3FBLHQBIUTN6XEZW5GC9OG1" hidden="1">#REF!</definedName>
    <definedName name="BExKU82I99FEUIZLODXJDOJC96CQ" localSheetId="6" hidden="1">#REF!</definedName>
    <definedName name="BExKU82I99FEUIZLODXJDOJC96CQ" hidden="1">#REF!</definedName>
    <definedName name="BExKUDM0DFSCM3D91SH0XLXJSL18" localSheetId="6" hidden="1">#REF!</definedName>
    <definedName name="BExKUDM0DFSCM3D91SH0XLXJSL18" hidden="1">#REF!</definedName>
    <definedName name="BExKUHYKD9TJTMQOOBS4EX04FCEZ" localSheetId="6" hidden="1">#REF!</definedName>
    <definedName name="BExKUHYKD9TJTMQOOBS4EX04FCEZ" hidden="1">#REF!</definedName>
    <definedName name="BExKULEKJLA77AUQPDUHSM94Y76Z" localSheetId="6" hidden="1">#REF!</definedName>
    <definedName name="BExKULEKJLA77AUQPDUHSM94Y76Z" hidden="1">#REF!</definedName>
    <definedName name="BExKUXE506JSYMR4CV866RHRDYR9" localSheetId="6" hidden="1">#REF!</definedName>
    <definedName name="BExKUXE506JSYMR4CV866RHRDYR9" hidden="1">#REF!</definedName>
    <definedName name="BExKV08R85MKI3MAX9E2HERNQUNL" localSheetId="6" hidden="1">#REF!</definedName>
    <definedName name="BExKV08R85MKI3MAX9E2HERNQUNL" hidden="1">#REF!</definedName>
    <definedName name="BExKV4AAUNNJL5JWD7PX6BFKVS6O" localSheetId="6" hidden="1">#REF!</definedName>
    <definedName name="BExKV4AAUNNJL5JWD7PX6BFKVS6O" hidden="1">#REF!</definedName>
    <definedName name="BExKVDVK6HN74GQPTXICP9BFC8CF" localSheetId="6" hidden="1">#REF!</definedName>
    <definedName name="BExKVDVK6HN74GQPTXICP9BFC8CF" hidden="1">#REF!</definedName>
    <definedName name="BExKVFZ3ZZGIC1QI8XN6BYFWN0ZY" localSheetId="6" hidden="1">#REF!</definedName>
    <definedName name="BExKVFZ3ZZGIC1QI8XN6BYFWN0ZY" hidden="1">#REF!</definedName>
    <definedName name="BExKVG4KGO28KPGTAFL1R8TTZ10N" localSheetId="6" hidden="1">#REF!</definedName>
    <definedName name="BExKVG4KGO28KPGTAFL1R8TTZ10N" hidden="1">#REF!</definedName>
    <definedName name="BExKW0CSH7DA02YSNV64PSEIXB2P" localSheetId="6" hidden="1">#REF!</definedName>
    <definedName name="BExKW0CSH7DA02YSNV64PSEIXB2P" hidden="1">#REF!</definedName>
    <definedName name="BExM9NUG3Q31X01AI9ZJCZIX25CS" localSheetId="6" hidden="1">#REF!</definedName>
    <definedName name="BExM9NUG3Q31X01AI9ZJCZIX25CS" hidden="1">#REF!</definedName>
    <definedName name="BExM9OG182RP30MY23PG49LVPZ1C" localSheetId="6" hidden="1">#REF!</definedName>
    <definedName name="BExM9OG182RP30MY23PG49LVPZ1C" hidden="1">#REF!</definedName>
    <definedName name="BExMA64MW1S18NH8DCKPCCEI5KCB" localSheetId="6" hidden="1">#REF!</definedName>
    <definedName name="BExMA64MW1S18NH8DCKPCCEI5KCB" hidden="1">#REF!</definedName>
    <definedName name="BExMALEWFUEM8Y686IT03ECURUBR" localSheetId="6" hidden="1">#REF!</definedName>
    <definedName name="BExMALEWFUEM8Y686IT03ECURUBR" hidden="1">#REF!</definedName>
    <definedName name="BExMAS0AQY7KMMTBTBPK0SWWDITB" localSheetId="6" hidden="1">#REF!</definedName>
    <definedName name="BExMAS0AQY7KMMTBTBPK0SWWDITB" hidden="1">#REF!</definedName>
    <definedName name="BExMAXJS82ZJ8RS22VLE0V0LDUII" localSheetId="6" hidden="1">#REF!</definedName>
    <definedName name="BExMAXJS82ZJ8RS22VLE0V0LDUII" hidden="1">#REF!</definedName>
    <definedName name="BExMB4QRS0R3MTB4CMUHFZ84LNZQ" localSheetId="6" hidden="1">#REF!</definedName>
    <definedName name="BExMB4QRS0R3MTB4CMUHFZ84LNZQ" hidden="1">#REF!</definedName>
    <definedName name="BExMB7AICZ233JKSCEUSR9RQXRS0" localSheetId="6" hidden="1">#REF!</definedName>
    <definedName name="BExMB7AICZ233JKSCEUSR9RQXRS0" hidden="1">#REF!</definedName>
    <definedName name="BExMBC35WKQY5CWQJLV4D05O6971" localSheetId="6" hidden="1">#REF!</definedName>
    <definedName name="BExMBC35WKQY5CWQJLV4D05O6971" hidden="1">#REF!</definedName>
    <definedName name="BExMBFTZV4Q1A5KG25C1N9PHQNSW" localSheetId="6" hidden="1">#REF!</definedName>
    <definedName name="BExMBFTZV4Q1A5KG25C1N9PHQNSW" hidden="1">#REF!</definedName>
    <definedName name="BExMBFZFXQDH3H55R89930TFTU36" localSheetId="6" hidden="1">#REF!</definedName>
    <definedName name="BExMBFZFXQDH3H55R89930TFTU36" hidden="1">#REF!</definedName>
    <definedName name="BExMBK6ISK3U7KHZKUJXIDKGF6VW" localSheetId="6" hidden="1">#REF!</definedName>
    <definedName name="BExMBK6ISK3U7KHZKUJXIDKGF6VW" hidden="1">#REF!</definedName>
    <definedName name="BExMBYPQDG9AYDQ5E8IECVFREPO6" localSheetId="6" hidden="1">[22]ZZCOOM_M03_Q004!#REF!</definedName>
    <definedName name="BExMBYPQDG9AYDQ5E8IECVFREPO6" hidden="1">[23]ZZCOOM_M03_Q004!#REF!</definedName>
    <definedName name="BExMC7PESEESXVMDCGGIP5LPMUGY" localSheetId="6" hidden="1">#REF!</definedName>
    <definedName name="BExMC7PESEESXVMDCGGIP5LPMUGY" hidden="1">#REF!</definedName>
    <definedName name="BExMC8AZUTX8LG89K2JJR7ZG62XX" localSheetId="6" hidden="1">#REF!</definedName>
    <definedName name="BExMC8AZUTX8LG89K2JJR7ZG62XX" hidden="1">#REF!</definedName>
    <definedName name="BExMCA96YR10V72G2R0SCIKPZLIZ" localSheetId="6" hidden="1">#REF!</definedName>
    <definedName name="BExMCA96YR10V72G2R0SCIKPZLIZ" hidden="1">#REF!</definedName>
    <definedName name="BExMCB5JU5I2VQDUBS4O42BTEVKI" localSheetId="6" hidden="1">#REF!</definedName>
    <definedName name="BExMCB5JU5I2VQDUBS4O42BTEVKI" hidden="1">#REF!</definedName>
    <definedName name="BExMCFSQFSEMPY5IXDIRKZDASDBR" localSheetId="6" hidden="1">#REF!</definedName>
    <definedName name="BExMCFSQFSEMPY5IXDIRKZDASDBR" hidden="1">#REF!</definedName>
    <definedName name="BExMCH58I9XOLK7WEE6VSJGYPJGL" localSheetId="6" hidden="1">#REF!</definedName>
    <definedName name="BExMCH58I9XOLK7WEE6VSJGYPJGL" hidden="1">#REF!</definedName>
    <definedName name="BExMCMZOEYWVOOJ98TBHTTCS7XB8" localSheetId="6" hidden="1">#REF!</definedName>
    <definedName name="BExMCMZOEYWVOOJ98TBHTTCS7XB8" hidden="1">#REF!</definedName>
    <definedName name="BExMCS8EF2W3FS9QADNKREYSI8P0" localSheetId="6" hidden="1">#REF!</definedName>
    <definedName name="BExMCS8EF2W3FS9QADNKREYSI8P0" hidden="1">#REF!</definedName>
    <definedName name="BExMCSU0KZGHALEL7N5DJBVL94K7" localSheetId="6" hidden="1">#REF!</definedName>
    <definedName name="BExMCSU0KZGHALEL7N5DJBVL94K7" hidden="1">#REF!</definedName>
    <definedName name="BExMCUS7GSOM96J0HJ7EH0FFM2AC" localSheetId="6" hidden="1">#REF!</definedName>
    <definedName name="BExMCUS7GSOM96J0HJ7EH0FFM2AC" hidden="1">#REF!</definedName>
    <definedName name="BExMCYTT6TVDWMJXO1NZANRTVNAN" localSheetId="6" hidden="1">#REF!</definedName>
    <definedName name="BExMCYTT6TVDWMJXO1NZANRTVNAN" hidden="1">#REF!</definedName>
    <definedName name="BExMD54CT1VTE5YGBM90H90NF28M" localSheetId="6" hidden="1">#REF!</definedName>
    <definedName name="BExMD54CT1VTE5YGBM90H90NF28M" hidden="1">#REF!</definedName>
    <definedName name="BExMD5F6IAV108XYJLXUO9HD0IT6" localSheetId="6" hidden="1">#REF!</definedName>
    <definedName name="BExMD5F6IAV108XYJLXUO9HD0IT6" hidden="1">#REF!</definedName>
    <definedName name="BExMDANV66W9T3XAXID40XFJ0J93" localSheetId="6" hidden="1">#REF!</definedName>
    <definedName name="BExMDANV66W9T3XAXID40XFJ0J93" hidden="1">#REF!</definedName>
    <definedName name="BExMDGD1KQP7NNR78X2ZX4FCBQ1S" localSheetId="6" hidden="1">#REF!</definedName>
    <definedName name="BExMDGD1KQP7NNR78X2ZX4FCBQ1S" hidden="1">#REF!</definedName>
    <definedName name="BExMDIRDK0DI8P86HB7WPH8QWLSQ" localSheetId="6" hidden="1">#REF!</definedName>
    <definedName name="BExMDIRDK0DI8P86HB7WPH8QWLSQ" hidden="1">#REF!</definedName>
    <definedName name="BExMDOWGDLP3BZZB4ZPI31VS10FP" localSheetId="6" hidden="1">#REF!</definedName>
    <definedName name="BExMDOWGDLP3BZZB4ZPI31VS10FP" hidden="1">#REF!</definedName>
    <definedName name="BExMDPI2FVMORSWDDCVAJ85WYAYO" localSheetId="6" hidden="1">#REF!</definedName>
    <definedName name="BExMDPI2FVMORSWDDCVAJ85WYAYO" hidden="1">#REF!</definedName>
    <definedName name="BExMDUWB7VWHFFR266QXO46BNV2S" localSheetId="6" hidden="1">#REF!</definedName>
    <definedName name="BExMDUWB7VWHFFR266QXO46BNV2S" hidden="1">#REF!</definedName>
    <definedName name="BExME2U47N8LZG0BPJ49ANY5QVV2" localSheetId="6" hidden="1">#REF!</definedName>
    <definedName name="BExME2U47N8LZG0BPJ49ANY5QVV2" hidden="1">#REF!</definedName>
    <definedName name="BExME88DH5DUKMUFI9FNVECXFD2E" localSheetId="6" hidden="1">#REF!</definedName>
    <definedName name="BExME88DH5DUKMUFI9FNVECXFD2E" hidden="1">#REF!</definedName>
    <definedName name="BExME9A7MOGAK7YTTQYXP5DL6VYA" localSheetId="6" hidden="1">#REF!</definedName>
    <definedName name="BExME9A7MOGAK7YTTQYXP5DL6VYA" hidden="1">#REF!</definedName>
    <definedName name="BExMEOV9YFRY5C3GDLU60GIX10BY" localSheetId="6" hidden="1">#REF!</definedName>
    <definedName name="BExMEOV9YFRY5C3GDLU60GIX10BY" hidden="1">#REF!</definedName>
    <definedName name="BExMEUK2Q5GZGZFZ77Z2IYUKOOYW" localSheetId="6" hidden="1">#REF!</definedName>
    <definedName name="BExMEUK2Q5GZGZFZ77Z2IYUKOOYW" hidden="1">#REF!</definedName>
    <definedName name="BExMEWT36INWIP0VNS94NEP3WZ4U" localSheetId="6" hidden="1">#REF!</definedName>
    <definedName name="BExMEWT36INWIP0VNS94NEP3WZ4U" hidden="1">#REF!</definedName>
    <definedName name="BExMEY09ESM4H2YGKEQQRYUD114R" localSheetId="6" hidden="1">#REF!</definedName>
    <definedName name="BExMEY09ESM4H2YGKEQQRYUD114R" hidden="1">#REF!</definedName>
    <definedName name="BExMF0UU4SBJHOJ4SG09QMF1TC7H" localSheetId="6" hidden="1">#REF!</definedName>
    <definedName name="BExMF0UU4SBJHOJ4SG09QMF1TC7H" hidden="1">#REF!</definedName>
    <definedName name="BExMF2YDPQWGK3CSN8LJG16MLFQZ" localSheetId="6" hidden="1">#REF!</definedName>
    <definedName name="BExMF2YDPQWGK3CSN8LJG16MLFQZ" hidden="1">#REF!</definedName>
    <definedName name="BExMF4G4IUPQY1Y5GEY5N3E04CL6" localSheetId="6" hidden="1">#REF!</definedName>
    <definedName name="BExMF4G4IUPQY1Y5GEY5N3E04CL6" hidden="1">#REF!</definedName>
    <definedName name="BExMF9UIGYMOAQK0ELUWP0S0HZZY" localSheetId="6" hidden="1">#REF!</definedName>
    <definedName name="BExMF9UIGYMOAQK0ELUWP0S0HZZY" hidden="1">#REF!</definedName>
    <definedName name="BExMFDLBSWFMRDYJ2DZETI3EXKN2" localSheetId="6" hidden="1">#REF!</definedName>
    <definedName name="BExMFDLBSWFMRDYJ2DZETI3EXKN2" hidden="1">#REF!</definedName>
    <definedName name="BExMFLDTMRTCHKA37LQW67BG8D5C" localSheetId="6" hidden="1">#REF!</definedName>
    <definedName name="BExMFLDTMRTCHKA37LQW67BG8D5C" hidden="1">#REF!</definedName>
    <definedName name="BExMFTH63LTWA2JYJTJYMT5K2OF2" localSheetId="6" hidden="1">#REF!</definedName>
    <definedName name="BExMFTH63LTWA2JYJTJYMT5K2OF2" hidden="1">#REF!</definedName>
    <definedName name="BExMFY4AG5T27EVMCCNE00GOAR66" localSheetId="6" hidden="1">#REF!</definedName>
    <definedName name="BExMFY4AG5T27EVMCCNE00GOAR66" hidden="1">#REF!</definedName>
    <definedName name="BExMGQQNOFER1MEVQ961XARTRIOB" localSheetId="6" hidden="1">#REF!</definedName>
    <definedName name="BExMGQQNOFER1MEVQ961XARTRIOB" hidden="1">#REF!</definedName>
    <definedName name="BExMH189E60TZBQFN2UWVA1UZA7X" localSheetId="6" hidden="1">#REF!</definedName>
    <definedName name="BExMH189E60TZBQFN2UWVA1UZA7X" hidden="1">#REF!</definedName>
    <definedName name="BExMH3H9TW5TJCNU5Z1EWXP3BAEP" localSheetId="6" hidden="1">#REF!</definedName>
    <definedName name="BExMH3H9TW5TJCNU5Z1EWXP3BAEP" hidden="1">#REF!</definedName>
    <definedName name="BExMH5A1B01SYXROP70DOKTQ5D6Z" localSheetId="6" hidden="1">#REF!</definedName>
    <definedName name="BExMH5A1B01SYXROP70DOKTQ5D6Z" hidden="1">#REF!</definedName>
    <definedName name="BExMHCGUJ8A3L31NU0XU0FGXE4P3" localSheetId="6" hidden="1">#REF!</definedName>
    <definedName name="BExMHCGUJ8A3L31NU0XU0FGXE4P3" hidden="1">#REF!</definedName>
    <definedName name="BExMHOWPB34KPZ76M2KIX2C9R2VB" localSheetId="6" hidden="1">#REF!</definedName>
    <definedName name="BExMHOWPB34KPZ76M2KIX2C9R2VB" hidden="1">#REF!</definedName>
    <definedName name="BExMHSSYC6KVHA3QDTSYPN92TWMI" localSheetId="6" hidden="1">#REF!</definedName>
    <definedName name="BExMHSSYC6KVHA3QDTSYPN92TWMI" hidden="1">#REF!</definedName>
    <definedName name="BExMI3AJ9477KDL4T9DHET4LJJTW" localSheetId="6" hidden="1">#REF!</definedName>
    <definedName name="BExMI3AJ9477KDL4T9DHET4LJJTW" hidden="1">#REF!</definedName>
    <definedName name="BExMI6QQ20XHD0NWJUN741B37182" localSheetId="6" hidden="1">#REF!</definedName>
    <definedName name="BExMI6QQ20XHD0NWJUN741B37182" hidden="1">#REF!</definedName>
    <definedName name="BExMI7MYDIMC9K16SBAFUY33RHK6" localSheetId="6" hidden="1">#REF!</definedName>
    <definedName name="BExMI7MYDIMC9K16SBAFUY33RHK6" hidden="1">#REF!</definedName>
    <definedName name="BExMI8JB94SBD9EMNJEK7Y2T6GYU" localSheetId="6" hidden="1">#REF!</definedName>
    <definedName name="BExMI8JB94SBD9EMNJEK7Y2T6GYU" hidden="1">#REF!</definedName>
    <definedName name="BExMI8OS85YTW3KYVE4YD0R7Z6UV" localSheetId="6" hidden="1">#REF!</definedName>
    <definedName name="BExMI8OS85YTW3KYVE4YD0R7Z6UV" hidden="1">#REF!</definedName>
    <definedName name="BExMI9QNOMVZ44I3BFMGU1EL1RSY" localSheetId="6" hidden="1">#REF!</definedName>
    <definedName name="BExMI9QNOMVZ44I3BFMGU1EL1RSY" hidden="1">#REF!</definedName>
    <definedName name="BExMIBOOZU40JS3F89OMPSRCE9MM" localSheetId="6" hidden="1">#REF!</definedName>
    <definedName name="BExMIBOOZU40JS3F89OMPSRCE9MM" hidden="1">#REF!</definedName>
    <definedName name="BExMIIQ5MBWSIHTFWAQADXMZC22Q" localSheetId="6" hidden="1">#REF!</definedName>
    <definedName name="BExMIIQ5MBWSIHTFWAQADXMZC22Q" hidden="1">#REF!</definedName>
    <definedName name="BExMIL4I2GE866I25CR5JBLJWJ6A" localSheetId="6" hidden="1">#REF!</definedName>
    <definedName name="BExMIL4I2GE866I25CR5JBLJWJ6A" hidden="1">#REF!</definedName>
    <definedName name="BExMIRKIPF27SNO82SPFSB3T5U17" localSheetId="6" hidden="1">#REF!</definedName>
    <definedName name="BExMIRKIPF27SNO82SPFSB3T5U17" hidden="1">#REF!</definedName>
    <definedName name="BExMIV0KC8555D5E42ZGWG15Y0MO" localSheetId="6" hidden="1">#REF!</definedName>
    <definedName name="BExMIV0KC8555D5E42ZGWG15Y0MO" hidden="1">#REF!</definedName>
    <definedName name="BExMIZT6AN7E6YMW2S87CTCN2UXH" localSheetId="6" hidden="1">#REF!</definedName>
    <definedName name="BExMIZT6AN7E6YMW2S87CTCN2UXH" hidden="1">#REF!</definedName>
    <definedName name="BExMJB76UESLVRD81AJBOB78JDTT" localSheetId="6" hidden="1">#REF!</definedName>
    <definedName name="BExMJB76UESLVRD81AJBOB78JDTT" hidden="1">#REF!</definedName>
    <definedName name="BExMJI8OLFZQCGOW3F99ETW8A21E" localSheetId="6" hidden="1">#REF!</definedName>
    <definedName name="BExMJI8OLFZQCGOW3F99ETW8A21E" hidden="1">#REF!</definedName>
    <definedName name="BExMJNC8ZFB9DRFOJ961ZAJ8U3A8" localSheetId="6" hidden="1">#REF!</definedName>
    <definedName name="BExMJNC8ZFB9DRFOJ961ZAJ8U3A8" hidden="1">#REF!</definedName>
    <definedName name="BExMJTBV8A3D31W2IQHP9RDFPPHQ" localSheetId="6" hidden="1">#REF!</definedName>
    <definedName name="BExMJTBV8A3D31W2IQHP9RDFPPHQ" hidden="1">#REF!</definedName>
    <definedName name="BExMK2RTXN4QJWEUNX002XK8VQP8" localSheetId="6" hidden="1">#REF!</definedName>
    <definedName name="BExMK2RTXN4QJWEUNX002XK8VQP8" hidden="1">#REF!</definedName>
    <definedName name="BExMKBGQDUZ8AWXYHA3QVMSDVZ3D" localSheetId="6" hidden="1">#REF!</definedName>
    <definedName name="BExMKBGQDUZ8AWXYHA3QVMSDVZ3D" hidden="1">#REF!</definedName>
    <definedName name="BExMKBM1467553LDFZRRKVSHN374" localSheetId="6" hidden="1">#REF!</definedName>
    <definedName name="BExMKBM1467553LDFZRRKVSHN374" hidden="1">#REF!</definedName>
    <definedName name="BExMKGK5FJUC0AU8MABRGDC5ZM70" localSheetId="6" hidden="1">#REF!</definedName>
    <definedName name="BExMKGK5FJUC0AU8MABRGDC5ZM70" hidden="1">#REF!</definedName>
    <definedName name="BExMKP92JGBM5BJO174H9A4HQIB9" localSheetId="6" hidden="1">#REF!</definedName>
    <definedName name="BExMKP92JGBM5BJO174H9A4HQIB9" hidden="1">#REF!</definedName>
    <definedName name="BExMKPEDT6IOYLLC3KJKRZOETC3Y" localSheetId="6" hidden="1">#REF!</definedName>
    <definedName name="BExMKPEDT6IOYLLC3KJKRZOETC3Y" hidden="1">#REF!</definedName>
    <definedName name="BExMKTW7R5SOV4PHAFGHU3W73DYE" localSheetId="6" hidden="1">#REF!</definedName>
    <definedName name="BExMKTW7R5SOV4PHAFGHU3W73DYE" hidden="1">#REF!</definedName>
    <definedName name="BExMKU7051J2W1RQXGZGE62NBRUZ" localSheetId="6" hidden="1">#REF!</definedName>
    <definedName name="BExMKU7051J2W1RQXGZGE62NBRUZ" hidden="1">#REF!</definedName>
    <definedName name="BExMKUN3WPECJR2XRID2R7GZRGNX" localSheetId="6" hidden="1">#REF!</definedName>
    <definedName name="BExMKUN3WPECJR2XRID2R7GZRGNX" hidden="1">#REF!</definedName>
    <definedName name="BExMKZ535P011X4TNV16GCOH4H21" localSheetId="6" hidden="1">#REF!</definedName>
    <definedName name="BExMKZ535P011X4TNV16GCOH4H21" hidden="1">#REF!</definedName>
    <definedName name="BExML3XQNDIMX55ZCHHXKUV3D6E6" localSheetId="6" hidden="1">#REF!</definedName>
    <definedName name="BExML3XQNDIMX55ZCHHXKUV3D6E6" hidden="1">#REF!</definedName>
    <definedName name="BExML5QGSWHLI18BGY4CGOTD3UWH" localSheetId="6" hidden="1">#REF!</definedName>
    <definedName name="BExML5QGSWHLI18BGY4CGOTD3UWH" hidden="1">#REF!</definedName>
    <definedName name="BExML6BVFCV80776USR7X70HVRZT" localSheetId="6" hidden="1">#REF!</definedName>
    <definedName name="BExML6BVFCV80776USR7X70HVRZT" hidden="1">#REF!</definedName>
    <definedName name="BExMLO5Z61RE85X8HHX2G4IU3AZW" localSheetId="6" hidden="1">#REF!</definedName>
    <definedName name="BExMLO5Z61RE85X8HHX2G4IU3AZW" hidden="1">#REF!</definedName>
    <definedName name="BExMLVI7UORSHM9FMO8S2EI0TMTS" localSheetId="6" hidden="1">#REF!</definedName>
    <definedName name="BExMLVI7UORSHM9FMO8S2EI0TMTS" hidden="1">#REF!</definedName>
    <definedName name="BExMM5UCOT2HSSN0ZIPZW55GSOVO" localSheetId="6" hidden="1">#REF!</definedName>
    <definedName name="BExMM5UCOT2HSSN0ZIPZW55GSOVO" hidden="1">#REF!</definedName>
    <definedName name="BExMM8ZRS5RQ8H1H55RVPVTDL5NL" localSheetId="6" hidden="1">#REF!</definedName>
    <definedName name="BExMM8ZRS5RQ8H1H55RVPVTDL5NL" hidden="1">#REF!</definedName>
    <definedName name="BExMMH8EAZB09XXQ5X4LR0P4NHG9" localSheetId="6" hidden="1">#REF!</definedName>
    <definedName name="BExMMH8EAZB09XXQ5X4LR0P4NHG9" hidden="1">#REF!</definedName>
    <definedName name="BExMMIQH5BABNZVCIQ7TBCQ10AY5" localSheetId="6" hidden="1">#REF!</definedName>
    <definedName name="BExMMIQH5BABNZVCIQ7TBCQ10AY5" hidden="1">#REF!</definedName>
    <definedName name="BExMMNIZ2T7M22WECMUQXEF4NJ71" localSheetId="6" hidden="1">#REF!</definedName>
    <definedName name="BExMMNIZ2T7M22WECMUQXEF4NJ71" hidden="1">#REF!</definedName>
    <definedName name="BExMMPMIOU7BURTV0L1K6ACW9X73" localSheetId="6" hidden="1">#REF!</definedName>
    <definedName name="BExMMPMIOU7BURTV0L1K6ACW9X73" hidden="1">#REF!</definedName>
    <definedName name="BExMMQ835AJDHS4B419SS645P67Q" localSheetId="6" hidden="1">#REF!</definedName>
    <definedName name="BExMMQ835AJDHS4B419SS645P67Q" hidden="1">#REF!</definedName>
    <definedName name="BExMMQIUVPCOBISTEJJYNCCLUCPY" localSheetId="6" hidden="1">#REF!</definedName>
    <definedName name="BExMMQIUVPCOBISTEJJYNCCLUCPY" hidden="1">#REF!</definedName>
    <definedName name="BExMMTIXETA5VAKBSOFDD5SRU887" localSheetId="6" hidden="1">#REF!</definedName>
    <definedName name="BExMMTIXETA5VAKBSOFDD5SRU887" hidden="1">#REF!</definedName>
    <definedName name="BExMMV0P6P5YS3C35G0JYYHI7992" localSheetId="6" hidden="1">#REF!</definedName>
    <definedName name="BExMMV0P6P5YS3C35G0JYYHI7992" hidden="1">#REF!</definedName>
    <definedName name="BExMNJLFWZBRN9PZF1IO9CYWV1B2" localSheetId="6" hidden="1">#REF!</definedName>
    <definedName name="BExMNJLFWZBRN9PZF1IO9CYWV1B2" hidden="1">#REF!</definedName>
    <definedName name="BExMNKCJ0FA57YEUUAJE43U1QN5P" localSheetId="6" hidden="1">#REF!</definedName>
    <definedName name="BExMNKCJ0FA57YEUUAJE43U1QN5P" hidden="1">#REF!</definedName>
    <definedName name="BExMNKN5D1WEF2OOJVP6LZ6DLU3Y" localSheetId="6" hidden="1">#REF!</definedName>
    <definedName name="BExMNKN5D1WEF2OOJVP6LZ6DLU3Y" hidden="1">#REF!</definedName>
    <definedName name="BExMNR38HMPLWAJRQ9MMS3ZAZ9IU" localSheetId="6" hidden="1">#REF!</definedName>
    <definedName name="BExMNR38HMPLWAJRQ9MMS3ZAZ9IU" hidden="1">#REF!</definedName>
    <definedName name="BExMNRDZULKJMVY2VKIIRM2M5A1M" localSheetId="6" hidden="1">#REF!</definedName>
    <definedName name="BExMNRDZULKJMVY2VKIIRM2M5A1M" hidden="1">#REF!</definedName>
    <definedName name="BExMNVFKZIBQSCAH71DIF1CJG89T" localSheetId="6" hidden="1">#REF!</definedName>
    <definedName name="BExMNVFKZIBQSCAH71DIF1CJG89T" hidden="1">#REF!</definedName>
    <definedName name="BExMNVVUQAGQY9SA29FGI7D7R5MN" localSheetId="6" hidden="1">#REF!</definedName>
    <definedName name="BExMNVVUQAGQY9SA29FGI7D7R5MN" hidden="1">#REF!</definedName>
    <definedName name="BExMO9IOWKTWHO8LQJJQI5P3INWY" localSheetId="6" hidden="1">#REF!</definedName>
    <definedName name="BExMO9IOWKTWHO8LQJJQI5P3INWY" hidden="1">#REF!</definedName>
    <definedName name="BExMOI29DOEK5R1A5QZPUDKF7N6T" localSheetId="6" hidden="1">#REF!</definedName>
    <definedName name="BExMOI29DOEK5R1A5QZPUDKF7N6T" hidden="1">#REF!</definedName>
    <definedName name="BExMONRAU0S904NLJHPI47RVQDBH" localSheetId="6" hidden="1">#REF!</definedName>
    <definedName name="BExMONRAU0S904NLJHPI47RVQDBH" hidden="1">#REF!</definedName>
    <definedName name="BExMPAJ5AJAXGKGK3F6H3ODS6RF4" localSheetId="6" hidden="1">#REF!</definedName>
    <definedName name="BExMPAJ5AJAXGKGK3F6H3ODS6RF4" hidden="1">#REF!</definedName>
    <definedName name="BExMPD2X55FFBVJ6CBUKNPROIOEU" localSheetId="6" hidden="1">#REF!</definedName>
    <definedName name="BExMPD2X55FFBVJ6CBUKNPROIOEU" hidden="1">#REF!</definedName>
    <definedName name="BExMPGZ848E38FUH1JBQN97DGWAT" localSheetId="6" hidden="1">#REF!</definedName>
    <definedName name="BExMPGZ848E38FUH1JBQN97DGWAT" hidden="1">#REF!</definedName>
    <definedName name="BExMPMTICOSMQENOFKQ18K0ZT4S8" localSheetId="6" hidden="1">#REF!</definedName>
    <definedName name="BExMPMTICOSMQENOFKQ18K0ZT4S8" hidden="1">#REF!</definedName>
    <definedName name="BExMPMZ07II0R4KGWQQ7PGS3RZS4" localSheetId="6" hidden="1">#REF!</definedName>
    <definedName name="BExMPMZ07II0R4KGWQQ7PGS3RZS4" hidden="1">#REF!</definedName>
    <definedName name="BExMPOBH04JMDO6Z8DMSEJZM4ANN" localSheetId="6" hidden="1">#REF!</definedName>
    <definedName name="BExMPOBH04JMDO6Z8DMSEJZM4ANN" hidden="1">#REF!</definedName>
    <definedName name="BExMPSD77XQ3HA6A4FZOJK8G2JP3" localSheetId="6" hidden="1">#REF!</definedName>
    <definedName name="BExMPSD77XQ3HA6A4FZOJK8G2JP3" hidden="1">#REF!</definedName>
    <definedName name="BExMQ4I3Q7F0BMPHSFMFW9TZ87UD" localSheetId="6" hidden="1">#REF!</definedName>
    <definedName name="BExMQ4I3Q7F0BMPHSFMFW9TZ87UD" hidden="1">#REF!</definedName>
    <definedName name="BExMQ4SWDWI4N16AZ0T5CJ6HH8WC" localSheetId="6" hidden="1">#REF!</definedName>
    <definedName name="BExMQ4SWDWI4N16AZ0T5CJ6HH8WC" hidden="1">#REF!</definedName>
    <definedName name="BExMQ71WHW50GVX45JU951AGPLFQ" localSheetId="6" hidden="1">#REF!</definedName>
    <definedName name="BExMQ71WHW50GVX45JU951AGPLFQ" hidden="1">#REF!</definedName>
    <definedName name="BExMQGXSLPT4A6N47LE6FBVHWBOF" localSheetId="6" hidden="1">#REF!</definedName>
    <definedName name="BExMQGXSLPT4A6N47LE6FBVHWBOF" hidden="1">#REF!</definedName>
    <definedName name="BExMQNZGFHW75W9HWRCR0FEF0XF0" localSheetId="6" hidden="1">#REF!</definedName>
    <definedName name="BExMQNZGFHW75W9HWRCR0FEF0XF0" hidden="1">#REF!</definedName>
    <definedName name="BExMQRKVQPDFPD0WQUA9QND8OV7P" localSheetId="6" hidden="1">#REF!</definedName>
    <definedName name="BExMQRKVQPDFPD0WQUA9QND8OV7P" hidden="1">#REF!</definedName>
    <definedName name="BExMQSBR7PL4KLB1Q4961QO45Y4G" localSheetId="6" hidden="1">#REF!</definedName>
    <definedName name="BExMQSBR7PL4KLB1Q4961QO45Y4G" hidden="1">#REF!</definedName>
    <definedName name="BExMR1MA4I1X77714ZEPUVC8W398" localSheetId="6" hidden="1">#REF!</definedName>
    <definedName name="BExMR1MA4I1X77714ZEPUVC8W398" hidden="1">#REF!</definedName>
    <definedName name="BExMR8YQHA7N77HGHY4Y6R30I3XT" localSheetId="6" hidden="1">#REF!</definedName>
    <definedName name="BExMR8YQHA7N77HGHY4Y6R30I3XT" hidden="1">#REF!</definedName>
    <definedName name="BExMRENOIARWRYOIVPDIEBVNRDO7" localSheetId="6" hidden="1">#REF!</definedName>
    <definedName name="BExMRENOIARWRYOIVPDIEBVNRDO7" hidden="1">#REF!</definedName>
    <definedName name="BExMRF3SCIUZL945WMMDCT29MTLN" localSheetId="6" hidden="1">#REF!</definedName>
    <definedName name="BExMRF3SCIUZL945WMMDCT29MTLN" hidden="1">#REF!</definedName>
    <definedName name="BExMRRJNUMGRSDD5GGKKGEIZ6FTS" localSheetId="6" hidden="1">#REF!</definedName>
    <definedName name="BExMRRJNUMGRSDD5GGKKGEIZ6FTS" hidden="1">#REF!</definedName>
    <definedName name="BExMRU3ACIU0RD2BNWO55LH5U2BR" localSheetId="6" hidden="1">#REF!</definedName>
    <definedName name="BExMRU3ACIU0RD2BNWO55LH5U2BR" hidden="1">#REF!</definedName>
    <definedName name="BExMRWC9LD1LDAVIUQHQWIYMK129" localSheetId="6" hidden="1">#REF!</definedName>
    <definedName name="BExMRWC9LD1LDAVIUQHQWIYMK129" hidden="1">#REF!</definedName>
    <definedName name="BExMSBH3T898ERC4BT51ZURKDCH1" localSheetId="6" hidden="1">#REF!</definedName>
    <definedName name="BExMSBH3T898ERC4BT51ZURKDCH1" hidden="1">#REF!</definedName>
    <definedName name="BExMSQRCC40AP8BDUPL2I2DNC210" localSheetId="6" hidden="1">#REF!</definedName>
    <definedName name="BExMSQRCC40AP8BDUPL2I2DNC210" hidden="1">#REF!</definedName>
    <definedName name="BExO4J9LR712G00TVA82VNTG8O7H" localSheetId="6" hidden="1">#REF!</definedName>
    <definedName name="BExO4J9LR712G00TVA82VNTG8O7H" hidden="1">#REF!</definedName>
    <definedName name="BExO55G2KVZ7MIJ30N827CLH0I2A" localSheetId="6" hidden="1">#REF!</definedName>
    <definedName name="BExO55G2KVZ7MIJ30N827CLH0I2A" hidden="1">#REF!</definedName>
    <definedName name="BExO5A8PZD9EUHC5CMPU6N3SQ15L" localSheetId="6" hidden="1">#REF!</definedName>
    <definedName name="BExO5A8PZD9EUHC5CMPU6N3SQ15L" hidden="1">#REF!</definedName>
    <definedName name="BExO5XMAHL7CY3X0B1OPKZ28DCJ5" localSheetId="6" hidden="1">#REF!</definedName>
    <definedName name="BExO5XMAHL7CY3X0B1OPKZ28DCJ5" hidden="1">#REF!</definedName>
    <definedName name="BExO66LZJKY4PTQVREELI6POS4AY" localSheetId="6" hidden="1">#REF!</definedName>
    <definedName name="BExO66LZJKY4PTQVREELI6POS4AY" hidden="1">#REF!</definedName>
    <definedName name="BExO6LLHCYTF7CIVHKAO0NMET14Q" localSheetId="6" hidden="1">#REF!</definedName>
    <definedName name="BExO6LLHCYTF7CIVHKAO0NMET14Q" hidden="1">#REF!</definedName>
    <definedName name="BExO6NOZIPWELHV0XX25APL9UNOP" localSheetId="6" hidden="1">#REF!</definedName>
    <definedName name="BExO6NOZIPWELHV0XX25APL9UNOP" hidden="1">#REF!</definedName>
    <definedName name="BExO71MMHEBC11LG4HXDEQNHOII2" localSheetId="6" hidden="1">#REF!</definedName>
    <definedName name="BExO71MMHEBC11LG4HXDEQNHOII2" hidden="1">#REF!</definedName>
    <definedName name="BExO71S28H4XYOYYLAXOO93QV4TF" localSheetId="6" hidden="1">#REF!</definedName>
    <definedName name="BExO71S28H4XYOYYLAXOO93QV4TF" hidden="1">#REF!</definedName>
    <definedName name="BExO7BIP1737MIY7S6K4XYMTIO95" localSheetId="6" hidden="1">#REF!</definedName>
    <definedName name="BExO7BIP1737MIY7S6K4XYMTIO95" hidden="1">#REF!</definedName>
    <definedName name="BExO7OUQS3XTUQ2LDKGQ8AAQ3OJJ" localSheetId="6" hidden="1">#REF!</definedName>
    <definedName name="BExO7OUQS3XTUQ2LDKGQ8AAQ3OJJ" hidden="1">#REF!</definedName>
    <definedName name="BExO85HMYXZJ7SONWBKKIAXMCI3C" localSheetId="6" hidden="1">#REF!</definedName>
    <definedName name="BExO85HMYXZJ7SONWBKKIAXMCI3C" hidden="1">#REF!</definedName>
    <definedName name="BExO863922O4PBGQMUNEQKGN3K96" localSheetId="6" hidden="1">#REF!</definedName>
    <definedName name="BExO863922O4PBGQMUNEQKGN3K96" hidden="1">#REF!</definedName>
    <definedName name="BExO89ZIOXN0HOKHY24F7HDZ87UT" localSheetId="6" hidden="1">#REF!</definedName>
    <definedName name="BExO89ZIOXN0HOKHY24F7HDZ87UT" hidden="1">#REF!</definedName>
    <definedName name="BExO8A4SWOKD9WI5E6DITCL3LZZC" localSheetId="6" hidden="1">#REF!</definedName>
    <definedName name="BExO8A4SWOKD9WI5E6DITCL3LZZC" hidden="1">#REF!</definedName>
    <definedName name="BExO8CDTBCABLEUD6PE2UM2EZ6C4" localSheetId="6" hidden="1">#REF!</definedName>
    <definedName name="BExO8CDTBCABLEUD6PE2UM2EZ6C4" hidden="1">#REF!</definedName>
    <definedName name="BExO8UTAGQWDBQZEEF4HUNMLQCVU" localSheetId="6" hidden="1">#REF!</definedName>
    <definedName name="BExO8UTAGQWDBQZEEF4HUNMLQCVU" hidden="1">#REF!</definedName>
    <definedName name="BExO937E20IHMGQOZMECL3VZC7OX" localSheetId="6" hidden="1">#REF!</definedName>
    <definedName name="BExO937E20IHMGQOZMECL3VZC7OX" hidden="1">#REF!</definedName>
    <definedName name="BExO94UTJKQQ7TJTTJRTSR70YVJC" localSheetId="6" hidden="1">#REF!</definedName>
    <definedName name="BExO94UTJKQQ7TJTTJRTSR70YVJC" hidden="1">#REF!</definedName>
    <definedName name="BExO9EALFB2R8VULHML1AVRPHME0" localSheetId="6" hidden="1">#REF!</definedName>
    <definedName name="BExO9EALFB2R8VULHML1AVRPHME0" hidden="1">#REF!</definedName>
    <definedName name="BExO9J3A438976RXIUX5U9SU5T55" localSheetId="6" hidden="1">#REF!</definedName>
    <definedName name="BExO9J3A438976RXIUX5U9SU5T55" hidden="1">#REF!</definedName>
    <definedName name="BExO9RS5RXFJ1911HL3CCK6M74EP" localSheetId="6" hidden="1">#REF!</definedName>
    <definedName name="BExO9RS5RXFJ1911HL3CCK6M74EP" hidden="1">#REF!</definedName>
    <definedName name="BExO9SDRI1M6KMHXSG3AE5L0F2U3" localSheetId="6" hidden="1">#REF!</definedName>
    <definedName name="BExO9SDRI1M6KMHXSG3AE5L0F2U3" hidden="1">#REF!</definedName>
    <definedName name="BExO9US253B9UNAYT7DWLMK2BO44" localSheetId="6" hidden="1">#REF!</definedName>
    <definedName name="BExO9US253B9UNAYT7DWLMK2BO44" hidden="1">#REF!</definedName>
    <definedName name="BExO9V2U2YXAY904GYYGU6TD8Y7M" localSheetId="6" hidden="1">#REF!</definedName>
    <definedName name="BExO9V2U2YXAY904GYYGU6TD8Y7M" hidden="1">#REF!</definedName>
    <definedName name="BExOAAIG18X4V98C7122L5F65P5C" localSheetId="6" hidden="1">#REF!</definedName>
    <definedName name="BExOAAIG18X4V98C7122L5F65P5C" hidden="1">#REF!</definedName>
    <definedName name="BExOAQ3GKCT7YZW1EMVU3EILSZL2" localSheetId="6" hidden="1">#REF!</definedName>
    <definedName name="BExOAQ3GKCT7YZW1EMVU3EILSZL2" hidden="1">#REF!</definedName>
    <definedName name="BExOATZQ6SF8DASYLBQ0Z6D2WPSC" localSheetId="6" hidden="1">#REF!</definedName>
    <definedName name="BExOATZQ6SF8DASYLBQ0Z6D2WPSC" hidden="1">#REF!</definedName>
    <definedName name="BExOB9KT2THGV4SPLDVFTFXS4B14" localSheetId="6" hidden="1">#REF!</definedName>
    <definedName name="BExOB9KT2THGV4SPLDVFTFXS4B14" hidden="1">#REF!</definedName>
    <definedName name="BExOBEZ0IE2WBEYY3D3CMRI72N1K" localSheetId="6" hidden="1">#REF!</definedName>
    <definedName name="BExOBEZ0IE2WBEYY3D3CMRI72N1K" hidden="1">#REF!</definedName>
    <definedName name="BExOBF9TFH4NSBTR7JD2Q1165NIU" localSheetId="6" hidden="1">#REF!</definedName>
    <definedName name="BExOBF9TFH4NSBTR7JD2Q1165NIU" hidden="1">#REF!</definedName>
    <definedName name="BExOBIPU8760ITY0C8N27XZ3KWEF" localSheetId="6" hidden="1">#REF!</definedName>
    <definedName name="BExOBIPU8760ITY0C8N27XZ3KWEF" hidden="1">#REF!</definedName>
    <definedName name="BExOBM0I5L0MZ1G4H9MGMD87SBMZ" localSheetId="6" hidden="1">#REF!</definedName>
    <definedName name="BExOBM0I5L0MZ1G4H9MGMD87SBMZ" hidden="1">#REF!</definedName>
    <definedName name="BExOBOUXMP88KJY2BX2JLUJH5N0K" localSheetId="6" hidden="1">#REF!</definedName>
    <definedName name="BExOBOUXMP88KJY2BX2JLUJH5N0K" hidden="1">#REF!</definedName>
    <definedName name="BExOBP0FKQ4SVR59FB48UNLKCOR6" localSheetId="6" hidden="1">#REF!</definedName>
    <definedName name="BExOBP0FKQ4SVR59FB48UNLKCOR6" hidden="1">#REF!</definedName>
    <definedName name="BExOBTNR0XX9V82O76VVWUQABHT8" localSheetId="6" hidden="1">#REF!</definedName>
    <definedName name="BExOBTNR0XX9V82O76VVWUQABHT8" hidden="1">#REF!</definedName>
    <definedName name="BExOBYAVUCQ0IGM0Y6A75QHP0Q1A" localSheetId="6" hidden="1">#REF!</definedName>
    <definedName name="BExOBYAVUCQ0IGM0Y6A75QHP0Q1A" hidden="1">#REF!</definedName>
    <definedName name="BExOC3UEHB1CZNINSQHZANWJYKR8" localSheetId="6" hidden="1">#REF!</definedName>
    <definedName name="BExOC3UEHB1CZNINSQHZANWJYKR8" hidden="1">#REF!</definedName>
    <definedName name="BExOCBSF3XGO9YJ23LX2H78VOUR7" localSheetId="6" hidden="1">#REF!</definedName>
    <definedName name="BExOCBSF3XGO9YJ23LX2H78VOUR7" hidden="1">#REF!</definedName>
    <definedName name="BExOCEHJCLIUR23CB4TC9OEFJGFX" localSheetId="6" hidden="1">#REF!</definedName>
    <definedName name="BExOCEHJCLIUR23CB4TC9OEFJGFX" hidden="1">#REF!</definedName>
    <definedName name="BExOCKXFMOW6WPFEVX1I7R7FNDSS" localSheetId="6" hidden="1">#REF!</definedName>
    <definedName name="BExOCKXFMOW6WPFEVX1I7R7FNDSS" hidden="1">#REF!</definedName>
    <definedName name="BExOCM4L30L6FV3N2PR4O6X8WY2M" localSheetId="6" hidden="1">#REF!</definedName>
    <definedName name="BExOCM4L30L6FV3N2PR4O6X8WY2M" hidden="1">#REF!</definedName>
    <definedName name="BExOCYEXOB95DH5NOB0M5NOYX398" localSheetId="6" hidden="1">#REF!</definedName>
    <definedName name="BExOCYEXOB95DH5NOB0M5NOYX398" hidden="1">#REF!</definedName>
    <definedName name="BExOD4ERMDMFD8X1016N4EXOUR0S" localSheetId="6" hidden="1">#REF!</definedName>
    <definedName name="BExOD4ERMDMFD8X1016N4EXOUR0S" hidden="1">#REF!</definedName>
    <definedName name="BExOD55RS7BQUHRQ6H3USVGKR0P7" localSheetId="6" hidden="1">#REF!</definedName>
    <definedName name="BExOD55RS7BQUHRQ6H3USVGKR0P7" hidden="1">#REF!</definedName>
    <definedName name="BExODEWDDEABM4ZY3XREJIBZ8IVP" localSheetId="6" hidden="1">#REF!</definedName>
    <definedName name="BExODEWDDEABM4ZY3XREJIBZ8IVP" hidden="1">#REF!</definedName>
    <definedName name="BExODICDVVLFKWA22B3L0CKKTAZA" localSheetId="6" hidden="1">#REF!</definedName>
    <definedName name="BExODICDVVLFKWA22B3L0CKKTAZA" hidden="1">#REF!</definedName>
    <definedName name="BExODZFEIWV26E8RFU7XQYX1J458" localSheetId="6" hidden="1">#REF!</definedName>
    <definedName name="BExODZFEIWV26E8RFU7XQYX1J458" hidden="1">#REF!</definedName>
    <definedName name="BExOE0S111KPTELH26PPXE94J3GJ" localSheetId="6" hidden="1">#REF!</definedName>
    <definedName name="BExOE0S111KPTELH26PPXE94J3GJ" hidden="1">#REF!</definedName>
    <definedName name="BExOE5KH3JKKPZO401YAB3A11G1U" localSheetId="6" hidden="1">#REF!</definedName>
    <definedName name="BExOE5KH3JKKPZO401YAB3A11G1U" hidden="1">#REF!</definedName>
    <definedName name="BExOEBKG55EROA2VL360A06LKASE" localSheetId="6" hidden="1">#REF!</definedName>
    <definedName name="BExOEBKG55EROA2VL360A06LKASE" hidden="1">#REF!</definedName>
    <definedName name="BExOEFWUBETCPIYF89P9SBDOI3X5" localSheetId="6" hidden="1">#REF!</definedName>
    <definedName name="BExOEFWUBETCPIYF89P9SBDOI3X5" hidden="1">#REF!</definedName>
    <definedName name="BExOEL08MN74RQKVY0P43PFHPTVB" localSheetId="6" hidden="1">#REF!</definedName>
    <definedName name="BExOEL08MN74RQKVY0P43PFHPTVB" hidden="1">#REF!</definedName>
    <definedName name="BExOERG5LWXYYEN1DY1H2FWRJS9T" localSheetId="6" hidden="1">#REF!</definedName>
    <definedName name="BExOERG5LWXYYEN1DY1H2FWRJS9T" hidden="1">#REF!</definedName>
    <definedName name="BExOEV1S6JJVO5PP4BZ20SNGZR7D" localSheetId="6" hidden="1">#REF!</definedName>
    <definedName name="BExOEV1S6JJVO5PP4BZ20SNGZR7D" hidden="1">#REF!</definedName>
    <definedName name="BExOEVNDLRXW33RF3AMMCDLTLROJ" localSheetId="6" hidden="1">#REF!</definedName>
    <definedName name="BExOEVNDLRXW33RF3AMMCDLTLROJ" hidden="1">#REF!</definedName>
    <definedName name="BExOEZOXV3VXUB6VGSS85GXATYAC" localSheetId="6" hidden="1">#REF!</definedName>
    <definedName name="BExOEZOXV3VXUB6VGSS85GXATYAC" hidden="1">#REF!</definedName>
    <definedName name="BExOFDBSAZV60157PIDWCSSUN3MJ" localSheetId="6" hidden="1">#REF!</definedName>
    <definedName name="BExOFDBSAZV60157PIDWCSSUN3MJ" hidden="1">#REF!</definedName>
    <definedName name="BExOFEDNCYI2TPTMQ8SJN3AW4YMF" localSheetId="6" hidden="1">#REF!</definedName>
    <definedName name="BExOFEDNCYI2TPTMQ8SJN3AW4YMF" hidden="1">#REF!</definedName>
    <definedName name="BExOFVLXVD6RVHSQO8KZOOACSV24" localSheetId="6" hidden="1">#REF!</definedName>
    <definedName name="BExOFVLXVD6RVHSQO8KZOOACSV24" hidden="1">#REF!</definedName>
    <definedName name="BExOG2SW3XOGP9VAPQ3THV3VWV12" localSheetId="6" hidden="1">#REF!</definedName>
    <definedName name="BExOG2SW3XOGP9VAPQ3THV3VWV12" hidden="1">#REF!</definedName>
    <definedName name="BExOG45J81K4OPA40KW5VQU54KY3" localSheetId="6" hidden="1">#REF!</definedName>
    <definedName name="BExOG45J81K4OPA40KW5VQU54KY3" hidden="1">#REF!</definedName>
    <definedName name="BExOGFE2SCL8HHT4DFAXKLUTJZOG" localSheetId="6" hidden="1">#REF!</definedName>
    <definedName name="BExOGFE2SCL8HHT4DFAXKLUTJZOG" hidden="1">#REF!</definedName>
    <definedName name="BExOGH1IMADJCZMFDE6NMBBKO558" localSheetId="6" hidden="1">#REF!</definedName>
    <definedName name="BExOGH1IMADJCZMFDE6NMBBKO558" hidden="1">#REF!</definedName>
    <definedName name="BExOGT6D0LJ3C22RDW8COECKB1J5" localSheetId="6" hidden="1">#REF!</definedName>
    <definedName name="BExOGT6D0LJ3C22RDW8COECKB1J5" hidden="1">#REF!</definedName>
    <definedName name="BExOGTMI1HT31M1RGWVRAVHAK7DE" localSheetId="6" hidden="1">#REF!</definedName>
    <definedName name="BExOGTMI1HT31M1RGWVRAVHAK7DE" hidden="1">#REF!</definedName>
    <definedName name="BExOGXO9JE5XSE9GC3I6O21UEKAO" localSheetId="6" hidden="1">#REF!</definedName>
    <definedName name="BExOGXO9JE5XSE9GC3I6O21UEKAO" hidden="1">#REF!</definedName>
    <definedName name="BExOH9ICQA5WPLVJIKJVPWUPKSYO" localSheetId="6" hidden="1">#REF!</definedName>
    <definedName name="BExOH9ICQA5WPLVJIKJVPWUPKSYO" hidden="1">#REF!</definedName>
    <definedName name="BExOH9ICZ13C1LAW8OTYTR9S7ZP3" localSheetId="6" hidden="1">#REF!</definedName>
    <definedName name="BExOH9ICZ13C1LAW8OTYTR9S7ZP3" hidden="1">#REF!</definedName>
    <definedName name="BExOHGEJ8V8OXT32FSU173XLXBDH" localSheetId="6" hidden="1">#REF!</definedName>
    <definedName name="BExOHGEJ8V8OXT32FSU173XLXBDH" hidden="1">#REF!</definedName>
    <definedName name="BExOHL75H3OT4WAKKPUXIVXWFVDS" localSheetId="6" hidden="1">#REF!</definedName>
    <definedName name="BExOHL75H3OT4WAKKPUXIVXWFVDS" hidden="1">#REF!</definedName>
    <definedName name="BExOHLHXXJL6363CC082M9M5VVXQ" localSheetId="6" hidden="1">#REF!</definedName>
    <definedName name="BExOHLHXXJL6363CC082M9M5VVXQ" hidden="1">#REF!</definedName>
    <definedName name="BExOHNAO5UDXSO73BK2ARHWKS90Y" localSheetId="6" hidden="1">#REF!</definedName>
    <definedName name="BExOHNAO5UDXSO73BK2ARHWKS90Y" hidden="1">#REF!</definedName>
    <definedName name="BExOHR1G1I9A9CI1HG94EWBLWNM2" localSheetId="6" hidden="1">#REF!</definedName>
    <definedName name="BExOHR1G1I9A9CI1HG94EWBLWNM2" hidden="1">#REF!</definedName>
    <definedName name="BExOHTQPP8LQ98L6PYUI6QW08YID" localSheetId="6" hidden="1">#REF!</definedName>
    <definedName name="BExOHTQPP8LQ98L6PYUI6QW08YID" hidden="1">#REF!</definedName>
    <definedName name="BExOHUHN7UXHYAJFJJFU805UZ0NB" localSheetId="6" hidden="1">#REF!</definedName>
    <definedName name="BExOHUHN7UXHYAJFJJFU805UZ0NB" hidden="1">#REF!</definedName>
    <definedName name="BExOHX6Q6NJI793PGX59O5EKTP4G" localSheetId="6" hidden="1">#REF!</definedName>
    <definedName name="BExOHX6Q6NJI793PGX59O5EKTP4G" hidden="1">#REF!</definedName>
    <definedName name="BExOI5VMTHH7Y8MQQ1N635CHYI0P" localSheetId="6" hidden="1">#REF!</definedName>
    <definedName name="BExOI5VMTHH7Y8MQQ1N635CHYI0P" hidden="1">#REF!</definedName>
    <definedName name="BExOIEVCP4Y6VDS23AK84MCYYHRT" localSheetId="6" hidden="1">#REF!</definedName>
    <definedName name="BExOIEVCP4Y6VDS23AK84MCYYHRT" hidden="1">#REF!</definedName>
    <definedName name="BExOIFRP0HEHF5D7JSZ0X8ADJ79U" localSheetId="6" hidden="1">#REF!</definedName>
    <definedName name="BExOIFRP0HEHF5D7JSZ0X8ADJ79U" hidden="1">#REF!</definedName>
    <definedName name="BExOIHPQIXR0NDR5WD01BZKPKEO3" localSheetId="6" hidden="1">#REF!</definedName>
    <definedName name="BExOIHPQIXR0NDR5WD01BZKPKEO3" hidden="1">#REF!</definedName>
    <definedName name="BExOIM7L0Z3LSII9P7ZTV4KJ8RMA" localSheetId="6" hidden="1">#REF!</definedName>
    <definedName name="BExOIM7L0Z3LSII9P7ZTV4KJ8RMA" hidden="1">#REF!</definedName>
    <definedName name="BExOIWJVMJ6MG6JC4SPD1L00OHU1" localSheetId="6" hidden="1">#REF!</definedName>
    <definedName name="BExOIWJVMJ6MG6JC4SPD1L00OHU1" hidden="1">#REF!</definedName>
    <definedName name="BExOIYCN8Z4JK3OOG86KYUCV0ME8" localSheetId="6" hidden="1">#REF!</definedName>
    <definedName name="BExOIYCN8Z4JK3OOG86KYUCV0ME8" hidden="1">#REF!</definedName>
    <definedName name="BExOJ3AKZ9BCBZT3KD8WMSLK6MN2" localSheetId="6" hidden="1">#REF!</definedName>
    <definedName name="BExOJ3AKZ9BCBZT3KD8WMSLK6MN2" hidden="1">#REF!</definedName>
    <definedName name="BExOJ7XQK71I4YZDD29AKOOWZ47E" localSheetId="6" hidden="1">#REF!</definedName>
    <definedName name="BExOJ7XQK71I4YZDD29AKOOWZ47E" hidden="1">#REF!</definedName>
    <definedName name="BExOJAXS2THXXIJMV2F2LZKMI589" localSheetId="6" hidden="1">#REF!</definedName>
    <definedName name="BExOJAXS2THXXIJMV2F2LZKMI589" hidden="1">#REF!</definedName>
    <definedName name="BExOJDXKJ43BMD5CFWEMSU5R1BP9" localSheetId="6" hidden="1">#REF!</definedName>
    <definedName name="BExOJDXKJ43BMD5CFWEMSU5R1BP9" hidden="1">#REF!</definedName>
    <definedName name="BExOJHZ9KOD9LEP7ES426LHOCXEY" localSheetId="6" hidden="1">#REF!</definedName>
    <definedName name="BExOJHZ9KOD9LEP7ES426LHOCXEY" hidden="1">#REF!</definedName>
    <definedName name="BExOJM0W6XGSW5MXPTTX0GNF6SFT" localSheetId="6" hidden="1">#REF!</definedName>
    <definedName name="BExOJM0W6XGSW5MXPTTX0GNF6SFT" hidden="1">#REF!</definedName>
    <definedName name="BExOJQ7XL1X94G2GP88DSU6OTRKY" localSheetId="6" hidden="1">#REF!</definedName>
    <definedName name="BExOJQ7XL1X94G2GP88DSU6OTRKY" hidden="1">#REF!</definedName>
    <definedName name="BExOJXEUJJ9SYRJXKYYV2NCCDT2R" localSheetId="6" hidden="1">#REF!</definedName>
    <definedName name="BExOJXEUJJ9SYRJXKYYV2NCCDT2R" hidden="1">#REF!</definedName>
    <definedName name="BExOK0EQYM9JUMAGWOUN7QDH7VMZ" localSheetId="6" hidden="1">#REF!</definedName>
    <definedName name="BExOK0EQYM9JUMAGWOUN7QDH7VMZ" hidden="1">#REF!</definedName>
    <definedName name="BExOK10DBCM0O0CLRF8BB6EEWGB2" localSheetId="6" hidden="1">#REF!</definedName>
    <definedName name="BExOK10DBCM0O0CLRF8BB6EEWGB2" hidden="1">#REF!</definedName>
    <definedName name="BExOK45QZPFPJ08Z5BZOFLNGPHCZ" localSheetId="6" hidden="1">#REF!</definedName>
    <definedName name="BExOK45QZPFPJ08Z5BZOFLNGPHCZ" hidden="1">#REF!</definedName>
    <definedName name="BExOK4WM9O7QNG6O57FOASI5QSN1" localSheetId="6" hidden="1">#REF!</definedName>
    <definedName name="BExOK4WM9O7QNG6O57FOASI5QSN1" hidden="1">#REF!</definedName>
    <definedName name="BExOK57E3HXBUDOQB4M87JK9OPNE" localSheetId="6" hidden="1">#REF!</definedName>
    <definedName name="BExOK57E3HXBUDOQB4M87JK9OPNE" hidden="1">#REF!</definedName>
    <definedName name="BExOKJLBFD15HACQ01HQLY1U5SE2" localSheetId="6" hidden="1">#REF!</definedName>
    <definedName name="BExOKJLBFD15HACQ01HQLY1U5SE2" hidden="1">#REF!</definedName>
    <definedName name="BExOKTXMJP351VXKH8VT6SXUNIMF" localSheetId="6" hidden="1">#REF!</definedName>
    <definedName name="BExOKTXMJP351VXKH8VT6SXUNIMF" hidden="1">#REF!</definedName>
    <definedName name="BExOKU8GMLOCNVORDE329819XN67" localSheetId="6" hidden="1">#REF!</definedName>
    <definedName name="BExOKU8GMLOCNVORDE329819XN67" hidden="1">#REF!</definedName>
    <definedName name="BExOL0Z3Z7IAMHPB91EO2MF49U57" localSheetId="6" hidden="1">#REF!</definedName>
    <definedName name="BExOL0Z3Z7IAMHPB91EO2MF49U57" hidden="1">#REF!</definedName>
    <definedName name="BExOL7KH12VAR0LG741SIOJTLWFD" localSheetId="6" hidden="1">#REF!</definedName>
    <definedName name="BExOL7KH12VAR0LG741SIOJTLWFD" hidden="1">#REF!</definedName>
    <definedName name="BExOLGUYDBS2V3UOK4DVPUW5JZN7" localSheetId="6" hidden="1">#REF!</definedName>
    <definedName name="BExOLGUYDBS2V3UOK4DVPUW5JZN7" hidden="1">#REF!</definedName>
    <definedName name="BExOLICXFHJLILCJVFMJE5MGGWKR" localSheetId="6" hidden="1">#REF!</definedName>
    <definedName name="BExOLICXFHJLILCJVFMJE5MGGWKR" hidden="1">#REF!</definedName>
    <definedName name="BExOLOI0WJS3QC12I3ISL0D9AWOF" localSheetId="6" hidden="1">#REF!</definedName>
    <definedName name="BExOLOI0WJS3QC12I3ISL0D9AWOF" hidden="1">#REF!</definedName>
    <definedName name="BExOLQ5A7IWI0W12J7315E7LBI0O" localSheetId="6" hidden="1">#REF!</definedName>
    <definedName name="BExOLQ5A7IWI0W12J7315E7LBI0O" hidden="1">#REF!</definedName>
    <definedName name="BExOLYZNG5RBD0BTS1OEZJNU92Q5" localSheetId="6" hidden="1">#REF!</definedName>
    <definedName name="BExOLYZNG5RBD0BTS1OEZJNU92Q5" hidden="1">#REF!</definedName>
    <definedName name="BExOM136CSOYSV2NE3NAU04Z4414" localSheetId="6" hidden="1">#REF!</definedName>
    <definedName name="BExOM136CSOYSV2NE3NAU04Z4414" hidden="1">#REF!</definedName>
    <definedName name="BExOM3HIJ3UZPOKJI68KPBJAHPDC" localSheetId="6" hidden="1">#REF!</definedName>
    <definedName name="BExOM3HIJ3UZPOKJI68KPBJAHPDC" hidden="1">#REF!</definedName>
    <definedName name="BExOM5QC0I90GVJG1G7NFAIINKAQ" localSheetId="6" hidden="1">#REF!</definedName>
    <definedName name="BExOM5QC0I90GVJG1G7NFAIINKAQ" hidden="1">#REF!</definedName>
    <definedName name="BExOMKPURE33YQ3K1JG9NVQD4W49" localSheetId="6" hidden="1">#REF!</definedName>
    <definedName name="BExOMKPURE33YQ3K1JG9NVQD4W49" hidden="1">#REF!</definedName>
    <definedName name="BExOMP7NGCLUNFK50QD2LPKRG078" localSheetId="6" hidden="1">#REF!</definedName>
    <definedName name="BExOMP7NGCLUNFK50QD2LPKRG078" hidden="1">#REF!</definedName>
    <definedName name="BExOMPNX2853XA8AUM0BLA7CS86A" localSheetId="6" hidden="1">#REF!</definedName>
    <definedName name="BExOMPNX2853XA8AUM0BLA7CS86A" hidden="1">#REF!</definedName>
    <definedName name="BExOMU0A6XMY48SZRYL4WQZD13BI" localSheetId="6" hidden="1">#REF!</definedName>
    <definedName name="BExOMU0A6XMY48SZRYL4WQZD13BI" hidden="1">#REF!</definedName>
    <definedName name="BExOMVT0HSNC59DJP4CLISASGHKL" localSheetId="6" hidden="1">#REF!</definedName>
    <definedName name="BExOMVT0HSNC59DJP4CLISASGHKL" hidden="1">#REF!</definedName>
    <definedName name="BExON0AX35F2SI0UCVMGWGVIUNI3" localSheetId="6" hidden="1">#REF!</definedName>
    <definedName name="BExON0AX35F2SI0UCVMGWGVIUNI3" hidden="1">#REF!</definedName>
    <definedName name="BExON1I19LN0T10YIIYC5NE9UGMR" localSheetId="6" hidden="1">#REF!</definedName>
    <definedName name="BExON1I19LN0T10YIIYC5NE9UGMR" hidden="1">#REF!</definedName>
    <definedName name="BExON41U4296DV3DPG6I5EF3OEYF" localSheetId="6" hidden="1">#REF!</definedName>
    <definedName name="BExON41U4296DV3DPG6I5EF3OEYF" hidden="1">#REF!</definedName>
    <definedName name="BExONB3A7CO4YD8RB41PHC93BQ9M" localSheetId="6" hidden="1">#REF!</definedName>
    <definedName name="BExONB3A7CO4YD8RB41PHC93BQ9M" hidden="1">#REF!</definedName>
    <definedName name="BExONFQH6UUXF8V0GI4BRIST9RFO" localSheetId="6" hidden="1">#REF!</definedName>
    <definedName name="BExONFQH6UUXF8V0GI4BRIST9RFO" hidden="1">#REF!</definedName>
    <definedName name="BExONIL31DZWU7IFVN3VV0XTXJA1" localSheetId="6" hidden="1">#REF!</definedName>
    <definedName name="BExONIL31DZWU7IFVN3VV0XTXJA1" hidden="1">#REF!</definedName>
    <definedName name="BExONJ1BU17R0F5A2UP1UGJBOGKS" localSheetId="6" hidden="1">#REF!</definedName>
    <definedName name="BExONJ1BU17R0F5A2UP1UGJBOGKS" hidden="1">#REF!</definedName>
    <definedName name="BExONKZDHE8SS0P4YRLGEQR9KYHF" localSheetId="6" hidden="1">#REF!</definedName>
    <definedName name="BExONKZDHE8SS0P4YRLGEQR9KYHF" hidden="1">#REF!</definedName>
    <definedName name="BExONNZ9VMHVX3J6NLNJY7KZA61O" localSheetId="6" hidden="1">#REF!</definedName>
    <definedName name="BExONNZ9VMHVX3J6NLNJY7KZA61O" hidden="1">#REF!</definedName>
    <definedName name="BExONRQ1BAA4F3TXP2MYQ4YCZ09S" localSheetId="6" hidden="1">#REF!</definedName>
    <definedName name="BExONRQ1BAA4F3TXP2MYQ4YCZ09S" hidden="1">#REF!</definedName>
    <definedName name="BExONU4ENMND8RLZX0L5EHPYQQSB" localSheetId="6" hidden="1">#REF!</definedName>
    <definedName name="BExONU4ENMND8RLZX0L5EHPYQQSB" hidden="1">#REF!</definedName>
    <definedName name="BExONXPUEU6ZRSIX4PDJ1DXY679I" localSheetId="6" hidden="1">#REF!</definedName>
    <definedName name="BExONXPUEU6ZRSIX4PDJ1DXY679I" hidden="1">#REF!</definedName>
    <definedName name="BExOO0KEG2WL5WKKMHN0S2UTIUNG" localSheetId="6" hidden="1">#REF!</definedName>
    <definedName name="BExOO0KEG2WL5WKKMHN0S2UTIUNG" hidden="1">#REF!</definedName>
    <definedName name="BExOO1WWIZSGB0YTGKESB45TSVMZ" localSheetId="6" hidden="1">#REF!</definedName>
    <definedName name="BExOO1WWIZSGB0YTGKESB45TSVMZ" hidden="1">#REF!</definedName>
    <definedName name="BExOO4B8FPAFYPHCTYTX37P1TQM5" localSheetId="6" hidden="1">#REF!</definedName>
    <definedName name="BExOO4B8FPAFYPHCTYTX37P1TQM5" hidden="1">#REF!</definedName>
    <definedName name="BExOOIULUDOJRMYABWV5CCL906X6" localSheetId="6" hidden="1">#REF!</definedName>
    <definedName name="BExOOIULUDOJRMYABWV5CCL906X6" hidden="1">#REF!</definedName>
    <definedName name="BExOOJLIWKJW5S7XWJXD8TYV5HQ9" localSheetId="6" hidden="1">#REF!</definedName>
    <definedName name="BExOOJLIWKJW5S7XWJXD8TYV5HQ9" hidden="1">#REF!</definedName>
    <definedName name="BExOOQ1JVWQ9LYXD0V94BRXKTA1I" localSheetId="6" hidden="1">#REF!</definedName>
    <definedName name="BExOOQ1JVWQ9LYXD0V94BRXKTA1I" hidden="1">#REF!</definedName>
    <definedName name="BExOOTN0KTXJCL7E476XBN1CJ553" localSheetId="6" hidden="1">#REF!</definedName>
    <definedName name="BExOOTN0KTXJCL7E476XBN1CJ553" hidden="1">#REF!</definedName>
    <definedName name="BExOOVVUJIJNAYDICUUQQ9O7O3TW" localSheetId="6" hidden="1">#REF!</definedName>
    <definedName name="BExOOVVUJIJNAYDICUUQQ9O7O3TW" hidden="1">#REF!</definedName>
    <definedName name="BExOP9DDU5MZJKWGFT0MKL44YKIV" localSheetId="6" hidden="1">#REF!</definedName>
    <definedName name="BExOP9DDU5MZJKWGFT0MKL44YKIV" hidden="1">#REF!</definedName>
    <definedName name="BExOP9DEBV5W5P4Q25J3XCJBP5S9" localSheetId="6" hidden="1">#REF!</definedName>
    <definedName name="BExOP9DEBV5W5P4Q25J3XCJBP5S9" hidden="1">#REF!</definedName>
    <definedName name="BExOPFNYRBL0BFM23LZBJTADNOE4" localSheetId="6" hidden="1">#REF!</definedName>
    <definedName name="BExOPFNYRBL0BFM23LZBJTADNOE4" hidden="1">#REF!</definedName>
    <definedName name="BExOPINVFSIZMCVT9YGT2AODVCX3" localSheetId="6" hidden="1">#REF!</definedName>
    <definedName name="BExOPINVFSIZMCVT9YGT2AODVCX3" hidden="1">#REF!</definedName>
    <definedName name="BExOQ1JN4SAC44RTMZIGHSW023WA" localSheetId="6" hidden="1">#REF!</definedName>
    <definedName name="BExOQ1JN4SAC44RTMZIGHSW023WA" hidden="1">#REF!</definedName>
    <definedName name="BExOQ256YMF115DJL3KBPNKABJ90" localSheetId="6" hidden="1">#REF!</definedName>
    <definedName name="BExOQ256YMF115DJL3KBPNKABJ90" hidden="1">#REF!</definedName>
    <definedName name="BExQ19DEUOLC11IW32E2AMVZLFF1" localSheetId="6" hidden="1">#REF!</definedName>
    <definedName name="BExQ19DEUOLC11IW32E2AMVZLFF1" hidden="1">#REF!</definedName>
    <definedName name="BExQ1OCW3L24TN0BYVRE2NE3IK1O" localSheetId="6" hidden="1">#REF!</definedName>
    <definedName name="BExQ1OCW3L24TN0BYVRE2NE3IK1O" hidden="1">#REF!</definedName>
    <definedName name="BExQ29C73XR33S3668YYSYZAIHTG" localSheetId="6" hidden="1">#REF!</definedName>
    <definedName name="BExQ29C73XR33S3668YYSYZAIHTG" hidden="1">#REF!</definedName>
    <definedName name="BExQ2FS228IUDUP2023RA1D4AO4C" localSheetId="6" hidden="1">#REF!</definedName>
    <definedName name="BExQ2FS228IUDUP2023RA1D4AO4C" hidden="1">#REF!</definedName>
    <definedName name="BExQ2L0XYWLY9VPZWXYYFRIRQRJ1" localSheetId="6" hidden="1">#REF!</definedName>
    <definedName name="BExQ2L0XYWLY9VPZWXYYFRIRQRJ1" hidden="1">#REF!</definedName>
    <definedName name="BExQ2M841F5Z1BQYR8DG5FKK0LIU" localSheetId="6" hidden="1">#REF!</definedName>
    <definedName name="BExQ2M841F5Z1BQYR8DG5FKK0LIU" hidden="1">#REF!</definedName>
    <definedName name="BExQ2STHO7AXYTS1VPPHQMX1WT30" localSheetId="6" hidden="1">#REF!</definedName>
    <definedName name="BExQ2STHO7AXYTS1VPPHQMX1WT30" hidden="1">#REF!</definedName>
    <definedName name="BExQ2XWXHMQMQ99FF9293AEQHABB" localSheetId="6" hidden="1">#REF!</definedName>
    <definedName name="BExQ2XWXHMQMQ99FF9293AEQHABB" hidden="1">#REF!</definedName>
    <definedName name="BExQ300G8I8TK45A0MVHV15422EU" localSheetId="6" hidden="1">#REF!</definedName>
    <definedName name="BExQ300G8I8TK45A0MVHV15422EU" hidden="1">#REF!</definedName>
    <definedName name="BExQ305RBEODGNAETZ0EZQLLDZZD" localSheetId="6" hidden="1">#REF!</definedName>
    <definedName name="BExQ305RBEODGNAETZ0EZQLLDZZD" hidden="1">#REF!</definedName>
    <definedName name="BExQ37SZQJSC2C73FY2IJY852LVP" localSheetId="6" hidden="1">#REF!</definedName>
    <definedName name="BExQ37SZQJSC2C73FY2IJY852LVP" hidden="1">#REF!</definedName>
    <definedName name="BExQ39R28MXSG2SEV956F0KZ20AN" localSheetId="6" hidden="1">#REF!</definedName>
    <definedName name="BExQ39R28MXSG2SEV956F0KZ20AN" hidden="1">#REF!</definedName>
    <definedName name="BExQ3D1P3M5Z3HLMEZ17E0BLEE4U" localSheetId="6" hidden="1">#REF!</definedName>
    <definedName name="BExQ3D1P3M5Z3HLMEZ17E0BLEE4U" hidden="1">#REF!</definedName>
    <definedName name="BExQ3EZX6BA2WHKI84SG78UPRTSE" localSheetId="6" hidden="1">#REF!</definedName>
    <definedName name="BExQ3EZX6BA2WHKI84SG78UPRTSE" hidden="1">#REF!</definedName>
    <definedName name="BExQ3KOX6620WUSBG7PGACNC936P" localSheetId="6" hidden="1">#REF!</definedName>
    <definedName name="BExQ3KOX6620WUSBG7PGACNC936P" hidden="1">#REF!</definedName>
    <definedName name="BExQ3O4W7QF8BOXTUT4IOGF6YKUD" localSheetId="6" hidden="1">#REF!</definedName>
    <definedName name="BExQ3O4W7QF8BOXTUT4IOGF6YKUD" hidden="1">#REF!</definedName>
    <definedName name="BExQ3PXOWSN8561ZR8IEY8ZASI3B" localSheetId="6" hidden="1">#REF!</definedName>
    <definedName name="BExQ3PXOWSN8561ZR8IEY8ZASI3B" hidden="1">#REF!</definedName>
    <definedName name="BExQ3TZF04IPY0B0UG9CQQ5736UA" localSheetId="6" hidden="1">#REF!</definedName>
    <definedName name="BExQ3TZF04IPY0B0UG9CQQ5736UA" hidden="1">#REF!</definedName>
    <definedName name="BExQ42IU9MNDYLODP41DL6YTZMAR" localSheetId="6" hidden="1">#REF!</definedName>
    <definedName name="BExQ42IU9MNDYLODP41DL6YTZMAR" hidden="1">#REF!</definedName>
    <definedName name="BExQ42O4PHH156IHXSW0JAYAC0NJ" localSheetId="6" hidden="1">#REF!</definedName>
    <definedName name="BExQ42O4PHH156IHXSW0JAYAC0NJ" hidden="1">#REF!</definedName>
    <definedName name="BExQ452HF7N1HYPXJXQ8WD6SOWUV" localSheetId="6" hidden="1">#REF!</definedName>
    <definedName name="BExQ452HF7N1HYPXJXQ8WD6SOWUV" hidden="1">#REF!</definedName>
    <definedName name="BExQ4BTBSHPHVEDRCXC2ROW8PLFC" localSheetId="6" hidden="1">#REF!</definedName>
    <definedName name="BExQ4BTBSHPHVEDRCXC2ROW8PLFC" hidden="1">#REF!</definedName>
    <definedName name="BExQ4DGKF54SRKQUTUT4B1CZSS62" localSheetId="6" hidden="1">#REF!</definedName>
    <definedName name="BExQ4DGKF54SRKQUTUT4B1CZSS62" hidden="1">#REF!</definedName>
    <definedName name="BExQ4T74LQ5PYTV1MUQUW75A4BDY" localSheetId="6" hidden="1">#REF!</definedName>
    <definedName name="BExQ4T74LQ5PYTV1MUQUW75A4BDY" hidden="1">#REF!</definedName>
    <definedName name="BExQ4XJHD7EJCNH7S1MJDZJ2MNWG" localSheetId="6" hidden="1">#REF!</definedName>
    <definedName name="BExQ4XJHD7EJCNH7S1MJDZJ2MNWG" hidden="1">#REF!</definedName>
    <definedName name="BExQ5039ZCEWBUJHU682G4S89J03" localSheetId="6" hidden="1">#REF!</definedName>
    <definedName name="BExQ5039ZCEWBUJHU682G4S89J03" hidden="1">#REF!</definedName>
    <definedName name="BExQ56Z9W6YHZHRXOFFI8EFA7CDI" localSheetId="6" hidden="1">#REF!</definedName>
    <definedName name="BExQ56Z9W6YHZHRXOFFI8EFA7CDI" hidden="1">#REF!</definedName>
    <definedName name="BExQ58MP5FO5Q5CIXVMMYWWPEFW3" localSheetId="6" hidden="1">#REF!</definedName>
    <definedName name="BExQ58MP5FO5Q5CIXVMMYWWPEFW3" hidden="1">#REF!</definedName>
    <definedName name="BExQ5KX3Z668H1KUCKZ9J24HUQ1F" localSheetId="6" hidden="1">#REF!</definedName>
    <definedName name="BExQ5KX3Z668H1KUCKZ9J24HUQ1F" hidden="1">#REF!</definedName>
    <definedName name="BExQ5SPMSOCJYLAY20NB5A6O32RE" localSheetId="6" hidden="1">#REF!</definedName>
    <definedName name="BExQ5SPMSOCJYLAY20NB5A6O32RE" hidden="1">#REF!</definedName>
    <definedName name="BExQ5UICMGTMK790KTLK49MAGXRC" localSheetId="6" hidden="1">#REF!</definedName>
    <definedName name="BExQ5UICMGTMK790KTLK49MAGXRC" hidden="1">#REF!</definedName>
    <definedName name="BExQ5YUUK9FD0QGTY4WD0W90O7OL" localSheetId="6" hidden="1">#REF!</definedName>
    <definedName name="BExQ5YUUK9FD0QGTY4WD0W90O7OL" hidden="1">#REF!</definedName>
    <definedName name="BExQ62WGBSDPG7ZU34W0N8X45R3X" localSheetId="6" hidden="1">#REF!</definedName>
    <definedName name="BExQ62WGBSDPG7ZU34W0N8X45R3X" hidden="1">#REF!</definedName>
    <definedName name="BExQ63793YQ9BH7JLCNRIATIGTRG" localSheetId="6" hidden="1">#REF!</definedName>
    <definedName name="BExQ63793YQ9BH7JLCNRIATIGTRG" hidden="1">#REF!</definedName>
    <definedName name="BExQ6CN1EF2UPZ57ZYMGK8TUJQSS" localSheetId="6" hidden="1">#REF!</definedName>
    <definedName name="BExQ6CN1EF2UPZ57ZYMGK8TUJQSS" hidden="1">#REF!</definedName>
    <definedName name="BExQ6FSF8BMWVLJI7Y7MKPG9SU5O" localSheetId="6" hidden="1">#REF!</definedName>
    <definedName name="BExQ6FSF8BMWVLJI7Y7MKPG9SU5O" hidden="1">#REF!</definedName>
    <definedName name="BExQ6M2YXJ8AMRJF3QGHC40ADAHZ" localSheetId="6" hidden="1">#REF!</definedName>
    <definedName name="BExQ6M2YXJ8AMRJF3QGHC40ADAHZ" hidden="1">#REF!</definedName>
    <definedName name="BExQ6M8B0X44N9TV56ATUVHGDI00" localSheetId="6" hidden="1">#REF!</definedName>
    <definedName name="BExQ6M8B0X44N9TV56ATUVHGDI00" hidden="1">#REF!</definedName>
    <definedName name="BExQ6POH065GV0I74XXVD0VUPBJW" localSheetId="6" hidden="1">#REF!</definedName>
    <definedName name="BExQ6POH065GV0I74XXVD0VUPBJW" hidden="1">#REF!</definedName>
    <definedName name="BExQ6WV9KPSMXPPLGZ3KK4WNYTHU" localSheetId="6" hidden="1">#REF!</definedName>
    <definedName name="BExQ6WV9KPSMXPPLGZ3KK4WNYTHU" hidden="1">#REF!</definedName>
    <definedName name="BExQ7541G92R52ECOIYO6UXIWJJ4" localSheetId="6" hidden="1">#REF!</definedName>
    <definedName name="BExQ7541G92R52ECOIYO6UXIWJJ4" hidden="1">#REF!</definedName>
    <definedName name="BExQ783XTMM2A9I3UKCFWJH1PP2N" localSheetId="6" hidden="1">#REF!</definedName>
    <definedName name="BExQ783XTMM2A9I3UKCFWJH1PP2N" hidden="1">#REF!</definedName>
    <definedName name="BExQ79LX01ZPQB8EGD1ZHR2VK2H3" localSheetId="6" hidden="1">#REF!</definedName>
    <definedName name="BExQ79LX01ZPQB8EGD1ZHR2VK2H3" hidden="1">#REF!</definedName>
    <definedName name="BExQ7B3V9MGDK2OIJ61XXFBFLJFZ" localSheetId="6" hidden="1">#REF!</definedName>
    <definedName name="BExQ7B3V9MGDK2OIJ61XXFBFLJFZ" hidden="1">#REF!</definedName>
    <definedName name="BExQ7CB046NVPF9ZXDGA7OXOLSLX" localSheetId="6" hidden="1">#REF!</definedName>
    <definedName name="BExQ7CB046NVPF9ZXDGA7OXOLSLX" hidden="1">#REF!</definedName>
    <definedName name="BExQ7IWDCGGOO1HTJ97YGO1CK3R9" localSheetId="6" hidden="1">#REF!</definedName>
    <definedName name="BExQ7IWDCGGOO1HTJ97YGO1CK3R9" hidden="1">#REF!</definedName>
    <definedName name="BExQ7JNFIEGS2HKNBALH3Q2N5G7Z" localSheetId="6" hidden="1">#REF!</definedName>
    <definedName name="BExQ7JNFIEGS2HKNBALH3Q2N5G7Z" hidden="1">#REF!</definedName>
    <definedName name="BExQ7MY3U2Z1IZ71U5LJUD00VVB4" localSheetId="6" hidden="1">#REF!</definedName>
    <definedName name="BExQ7MY3U2Z1IZ71U5LJUD00VVB4" hidden="1">#REF!</definedName>
    <definedName name="BExQ7XL2Q1GVUFL1F9KK0K0EXMWG" localSheetId="6" hidden="1">#REF!</definedName>
    <definedName name="BExQ7XL2Q1GVUFL1F9KK0K0EXMWG" hidden="1">#REF!</definedName>
    <definedName name="BExQ8469L3ZRZ3KYZPYMSJIDL7Y5" localSheetId="6" hidden="1">#REF!</definedName>
    <definedName name="BExQ8469L3ZRZ3KYZPYMSJIDL7Y5" hidden="1">#REF!</definedName>
    <definedName name="BExQ84MJB94HL3BWRN50M4NCB6Z0" localSheetId="6" hidden="1">#REF!</definedName>
    <definedName name="BExQ84MJB94HL3BWRN50M4NCB6Z0" hidden="1">#REF!</definedName>
    <definedName name="BExQ8583ZE00NW7T9OF11OT9IA14" localSheetId="6" hidden="1">#REF!</definedName>
    <definedName name="BExQ8583ZE00NW7T9OF11OT9IA14" hidden="1">#REF!</definedName>
    <definedName name="BExQ8A0RPE3IMIFIZLUE7KD2N21W" localSheetId="6" hidden="1">#REF!</definedName>
    <definedName name="BExQ8A0RPE3IMIFIZLUE7KD2N21W" hidden="1">#REF!</definedName>
    <definedName name="BExQ8ABK6H1ADV2R2OYT8NFFYG2N" localSheetId="6" hidden="1">#REF!</definedName>
    <definedName name="BExQ8ABK6H1ADV2R2OYT8NFFYG2N" hidden="1">#REF!</definedName>
    <definedName name="BExQ8DM90XJ6GCJIK9LC5O82I2TJ" localSheetId="6" hidden="1">#REF!</definedName>
    <definedName name="BExQ8DM90XJ6GCJIK9LC5O82I2TJ" hidden="1">#REF!</definedName>
    <definedName name="BExQ8G0K46ZORA0QVQTDI7Z8LXGF" localSheetId="6" hidden="1">#REF!</definedName>
    <definedName name="BExQ8G0K46ZORA0QVQTDI7Z8LXGF" hidden="1">#REF!</definedName>
    <definedName name="BExQ8O3WEU8HNTTGKTW5T0QSKCLP" localSheetId="6" hidden="1">#REF!</definedName>
    <definedName name="BExQ8O3WEU8HNTTGKTW5T0QSKCLP" hidden="1">#REF!</definedName>
    <definedName name="BExQ8ZCEDBOBJA3D9LDP5TU2WYGR" localSheetId="6" hidden="1">#REF!</definedName>
    <definedName name="BExQ8ZCEDBOBJA3D9LDP5TU2WYGR" hidden="1">#REF!</definedName>
    <definedName name="BExQ94LAW6MAQBWY25WTBFV5PPZJ" localSheetId="6" hidden="1">#REF!</definedName>
    <definedName name="BExQ94LAW6MAQBWY25WTBFV5PPZJ" hidden="1">#REF!</definedName>
    <definedName name="BExQ968K8V66L55PCVI3B4VR4FW6" localSheetId="6" hidden="1">#REF!</definedName>
    <definedName name="BExQ968K8V66L55PCVI3B4VR4FW6" hidden="1">#REF!</definedName>
    <definedName name="BExQ97QIPOSSRK978N8P234Y1XA4" localSheetId="6" hidden="1">#REF!</definedName>
    <definedName name="BExQ97QIPOSSRK978N8P234Y1XA4" hidden="1">#REF!</definedName>
    <definedName name="BExQ9DFHXLBKBS9DWH05G83SL12Z" localSheetId="6" hidden="1">#REF!</definedName>
    <definedName name="BExQ9DFHXLBKBS9DWH05G83SL12Z" hidden="1">#REF!</definedName>
    <definedName name="BExQ9E6FBAXTHGF3RXANFIA77GXP" localSheetId="6" hidden="1">#REF!</definedName>
    <definedName name="BExQ9E6FBAXTHGF3RXANFIA77GXP" hidden="1">#REF!</definedName>
    <definedName name="BExQ9J4ID0TGFFFJSQ9PFAMXOYZ1" localSheetId="6" hidden="1">#REF!</definedName>
    <definedName name="BExQ9J4ID0TGFFFJSQ9PFAMXOYZ1" hidden="1">#REF!</definedName>
    <definedName name="BExQ9KX9734KIAK7IMRLHCPYDHO2" localSheetId="6" hidden="1">#REF!</definedName>
    <definedName name="BExQ9KX9734KIAK7IMRLHCPYDHO2" hidden="1">#REF!</definedName>
    <definedName name="BExQ9L81FF4I7816VTPFBDWVU4CW" localSheetId="6" hidden="1">#REF!</definedName>
    <definedName name="BExQ9L81FF4I7816VTPFBDWVU4CW" hidden="1">#REF!</definedName>
    <definedName name="BExQ9M4E2ACZOWWWP1JJIQO8AHUM" localSheetId="6" hidden="1">#REF!</definedName>
    <definedName name="BExQ9M4E2ACZOWWWP1JJIQO8AHUM" hidden="1">#REF!</definedName>
    <definedName name="BExQ9TBCP5IJKSQLYEBE6FQLF16I" localSheetId="6" hidden="1">#REF!</definedName>
    <definedName name="BExQ9TBCP5IJKSQLYEBE6FQLF16I" hidden="1">#REF!</definedName>
    <definedName name="BExQ9UTANMJCK7LJ4OQMD6F2Q01L" localSheetId="6" hidden="1">#REF!</definedName>
    <definedName name="BExQ9UTANMJCK7LJ4OQMD6F2Q01L" hidden="1">#REF!</definedName>
    <definedName name="BExQ9ZLYHWABXAA9NJDW8ZS0UQ9P" localSheetId="6" hidden="1">[22]ZZCOOM_M03_Q004!#REF!</definedName>
    <definedName name="BExQ9ZLYHWABXAA9NJDW8ZS0UQ9P" hidden="1">[23]ZZCOOM_M03_Q004!#REF!</definedName>
    <definedName name="BExQ9ZWQ19KSRZNZNPY6ZNWEST1J" localSheetId="6" hidden="1">#REF!</definedName>
    <definedName name="BExQ9ZWQ19KSRZNZNPY6ZNWEST1J" hidden="1">#REF!</definedName>
    <definedName name="BExQA324HSCK40ENJUT9CS9EC71B" localSheetId="6" hidden="1">#REF!</definedName>
    <definedName name="BExQA324HSCK40ENJUT9CS9EC71B" hidden="1">#REF!</definedName>
    <definedName name="BExQA55GY0STSNBWQCWN8E31ZXCS" localSheetId="6" hidden="1">#REF!</definedName>
    <definedName name="BExQA55GY0STSNBWQCWN8E31ZXCS" hidden="1">#REF!</definedName>
    <definedName name="BExQA7URC7M82I0T9RUF90GCS15S" localSheetId="6" hidden="1">#REF!</definedName>
    <definedName name="BExQA7URC7M82I0T9RUF90GCS15S" hidden="1">#REF!</definedName>
    <definedName name="BExQA9HZIN9XEMHEEVHT99UU9Z82" localSheetId="6" hidden="1">#REF!</definedName>
    <definedName name="BExQA9HZIN9XEMHEEVHT99UU9Z82" hidden="1">#REF!</definedName>
    <definedName name="BExQAELFYH92K8CJL155181UDORO" localSheetId="6" hidden="1">#REF!</definedName>
    <definedName name="BExQAELFYH92K8CJL155181UDORO" hidden="1">#REF!</definedName>
    <definedName name="BExQAG8PP8R5NJKNQD1U4QOSD6X5" localSheetId="6" hidden="1">#REF!</definedName>
    <definedName name="BExQAG8PP8R5NJKNQD1U4QOSD6X5" hidden="1">#REF!</definedName>
    <definedName name="BExQAVTR32SDHZQ69KNYF6UXXKS2" localSheetId="6" hidden="1">#REF!</definedName>
    <definedName name="BExQAVTR32SDHZQ69KNYF6UXXKS2" hidden="1">#REF!</definedName>
    <definedName name="BExQBBETZJ7LHJ9CLAL3GEKQFEGR" localSheetId="6" hidden="1">#REF!</definedName>
    <definedName name="BExQBBETZJ7LHJ9CLAL3GEKQFEGR" hidden="1">#REF!</definedName>
    <definedName name="BExQBDICMZTSA1X73TMHNO4JSFLN" localSheetId="6" hidden="1">#REF!</definedName>
    <definedName name="BExQBDICMZTSA1X73TMHNO4JSFLN" hidden="1">#REF!</definedName>
    <definedName name="BExQBEER6CRCRPSSL61S0OMH57ZA" localSheetId="6" hidden="1">#REF!</definedName>
    <definedName name="BExQBEER6CRCRPSSL61S0OMH57ZA" hidden="1">#REF!</definedName>
    <definedName name="BExQBFR753FNBMC27WEQJT8UKANJ" localSheetId="6" hidden="1">#REF!</definedName>
    <definedName name="BExQBFR753FNBMC27WEQJT8UKANJ" hidden="1">#REF!</definedName>
    <definedName name="BExQBIGGY5TXI2FJVVZSLZ0LTZYH" localSheetId="6" hidden="1">#REF!</definedName>
    <definedName name="BExQBIGGY5TXI2FJVVZSLZ0LTZYH" hidden="1">#REF!</definedName>
    <definedName name="BExQBM1RUSIQ85LLMM2159BYDPIP" localSheetId="6" hidden="1">#REF!</definedName>
    <definedName name="BExQBM1RUSIQ85LLMM2159BYDPIP" hidden="1">#REF!</definedName>
    <definedName name="BExQBOWE543K7PGA5S7SVU2QKPM3" localSheetId="6" hidden="1">#REF!</definedName>
    <definedName name="BExQBOWE543K7PGA5S7SVU2QKPM3" hidden="1">#REF!</definedName>
    <definedName name="BExQBPSOZ47V81YAEURP0NQJNTJH" localSheetId="6" hidden="1">#REF!</definedName>
    <definedName name="BExQBPSOZ47V81YAEURP0NQJNTJH" hidden="1">#REF!</definedName>
    <definedName name="BExQC5TWT21CGBKD0IHAXTIN2QB8" localSheetId="6" hidden="1">#REF!</definedName>
    <definedName name="BExQC5TWT21CGBKD0IHAXTIN2QB8" hidden="1">#REF!</definedName>
    <definedName name="BExQC94JL9F5GW4S8DQCAF4WB2DA" localSheetId="6" hidden="1">#REF!</definedName>
    <definedName name="BExQC94JL9F5GW4S8DQCAF4WB2DA" hidden="1">#REF!</definedName>
    <definedName name="BExQCKTD8AT0824LGWREXM1B5D1X" localSheetId="6" hidden="1">#REF!</definedName>
    <definedName name="BExQCKTD8AT0824LGWREXM1B5D1X" hidden="1">#REF!</definedName>
    <definedName name="BExQCQ7KF4HVXSD72FF3DJGNNO3M" localSheetId="6" hidden="1">#REF!</definedName>
    <definedName name="BExQCQ7KF4HVXSD72FF3DJGNNO3M" hidden="1">#REF!</definedName>
    <definedName name="BExQCRPJXI0WNJUFFAC39C0PFUFK" localSheetId="6" hidden="1">#REF!</definedName>
    <definedName name="BExQCRPJXI0WNJUFFAC39C0PFUFK" hidden="1">#REF!</definedName>
    <definedName name="BExQD571YWOXKR2SX85K5MKQ0AO2" localSheetId="6" hidden="1">#REF!</definedName>
    <definedName name="BExQD571YWOXKR2SX85K5MKQ0AO2" hidden="1">#REF!</definedName>
    <definedName name="BExQDB6VCHN8PNX8EA6JNIEQ2JC2" localSheetId="6" hidden="1">#REF!</definedName>
    <definedName name="BExQDB6VCHN8PNX8EA6JNIEQ2JC2" hidden="1">#REF!</definedName>
    <definedName name="BExQDE1B6U2Q9B73KBENABP71YM1" localSheetId="6" hidden="1">#REF!</definedName>
    <definedName name="BExQDE1B6U2Q9B73KBENABP71YM1" hidden="1">#REF!</definedName>
    <definedName name="BExQDGQCN7ZW41QDUHOBJUGQAX40" localSheetId="6" hidden="1">#REF!</definedName>
    <definedName name="BExQDGQCN7ZW41QDUHOBJUGQAX40" hidden="1">#REF!</definedName>
    <definedName name="BExQED8ZZUEH0WRNOHXI7V9TVC8K" localSheetId="6" hidden="1">#REF!</definedName>
    <definedName name="BExQED8ZZUEH0WRNOHXI7V9TVC8K" hidden="1">#REF!</definedName>
    <definedName name="BExQEF1PIJIB9J24OB0M4X1WLBB0" localSheetId="6" hidden="1">#REF!</definedName>
    <definedName name="BExQEF1PIJIB9J24OB0M4X1WLBB0" hidden="1">#REF!</definedName>
    <definedName name="BExQEMUA4HEFM4OVO8M8MA8PIAW1" localSheetId="6" hidden="1">#REF!</definedName>
    <definedName name="BExQEMUA4HEFM4OVO8M8MA8PIAW1" hidden="1">#REF!</definedName>
    <definedName name="BExQEP38QPDKB85WG2WOL17IMB5S" localSheetId="6" hidden="1">#REF!</definedName>
    <definedName name="BExQEP38QPDKB85WG2WOL17IMB5S" hidden="1">#REF!</definedName>
    <definedName name="BExQEQ4XZQFIKUXNU9H7WE7AMZ1U" localSheetId="6" hidden="1">#REF!</definedName>
    <definedName name="BExQEQ4XZQFIKUXNU9H7WE7AMZ1U" hidden="1">#REF!</definedName>
    <definedName name="BExQF1OEB07CRAP6ALNNMJNJ3P2D" localSheetId="6" hidden="1">#REF!</definedName>
    <definedName name="BExQF1OEB07CRAP6ALNNMJNJ3P2D" hidden="1">#REF!</definedName>
    <definedName name="BExQF8KKL224NYD20XYLLM2RE7EW" localSheetId="6" hidden="1">#REF!</definedName>
    <definedName name="BExQF8KKL224NYD20XYLLM2RE7EW" hidden="1">#REF!</definedName>
    <definedName name="BExQF9X2AQPFJZTCHTU5PTTR0JAH" localSheetId="6" hidden="1">#REF!</definedName>
    <definedName name="BExQF9X2AQPFJZTCHTU5PTTR0JAH" hidden="1">#REF!</definedName>
    <definedName name="BExQFAINO9ODQZX6NSM8EBTRD04E" localSheetId="6" hidden="1">#REF!</definedName>
    <definedName name="BExQFAINO9ODQZX6NSM8EBTRD04E" hidden="1">#REF!</definedName>
    <definedName name="BExQFC0M9KKFMQKPLPEO2RQDB7MM" localSheetId="6" hidden="1">#REF!</definedName>
    <definedName name="BExQFC0M9KKFMQKPLPEO2RQDB7MM" hidden="1">#REF!</definedName>
    <definedName name="BExQFEEV7627R8TYZCM28C6V6WHE" localSheetId="6" hidden="1">#REF!</definedName>
    <definedName name="BExQFEEV7627R8TYZCM28C6V6WHE" hidden="1">#REF!</definedName>
    <definedName name="BExQFEK8NUD04X2OBRA275ADPSDL" localSheetId="6" hidden="1">#REF!</definedName>
    <definedName name="BExQFEK8NUD04X2OBRA275ADPSDL" hidden="1">#REF!</definedName>
    <definedName name="BExQFGYIWDR4W0YF7XR6E4EWWJ02" localSheetId="6" hidden="1">#REF!</definedName>
    <definedName name="BExQFGYIWDR4W0YF7XR6E4EWWJ02" hidden="1">#REF!</definedName>
    <definedName name="BExQFPNFKA36IAPS22LAUMBDI4KE" localSheetId="6" hidden="1">#REF!</definedName>
    <definedName name="BExQFPNFKA36IAPS22LAUMBDI4KE" hidden="1">#REF!</definedName>
    <definedName name="BExQFPSWEMA8WBUZ4WK20LR13VSU" localSheetId="6" hidden="1">#REF!</definedName>
    <definedName name="BExQFPSWEMA8WBUZ4WK20LR13VSU" hidden="1">#REF!</definedName>
    <definedName name="BExQFVSPOSCCPF1TLJPIWYWYB8A9" localSheetId="6" hidden="1">#REF!</definedName>
    <definedName name="BExQFVSPOSCCPF1TLJPIWYWYB8A9" hidden="1">#REF!</definedName>
    <definedName name="BExQFWJQXNQAW6LUMOEDS6KMJMYL" localSheetId="6" hidden="1">#REF!</definedName>
    <definedName name="BExQFWJQXNQAW6LUMOEDS6KMJMYL" hidden="1">#REF!</definedName>
    <definedName name="BExQG8TYRD2G42UA5ZPCRLNKUDMX" localSheetId="6" hidden="1">#REF!</definedName>
    <definedName name="BExQG8TYRD2G42UA5ZPCRLNKUDMX" hidden="1">#REF!</definedName>
    <definedName name="BExQG9A8OZ31BDN5QEGQGWG59A43" localSheetId="6" hidden="1">#REF!</definedName>
    <definedName name="BExQG9A8OZ31BDN5QEGQGWG59A43" hidden="1">#REF!</definedName>
    <definedName name="BExQGGBQ2CMSPV4NV4RA7NMBQER6" localSheetId="6" hidden="1">#REF!</definedName>
    <definedName name="BExQGGBQ2CMSPV4NV4RA7NMBQER6" hidden="1">#REF!</definedName>
    <definedName name="BExQGO48J9MPCDQ96RBB9UN9AIGT" localSheetId="6" hidden="1">#REF!</definedName>
    <definedName name="BExQGO48J9MPCDQ96RBB9UN9AIGT" hidden="1">#REF!</definedName>
    <definedName name="BExQGSBB6MJWDW7AYWA0MSFTXKRR" localSheetId="6" hidden="1">#REF!</definedName>
    <definedName name="BExQGSBB6MJWDW7AYWA0MSFTXKRR" hidden="1">#REF!</definedName>
    <definedName name="BExQH0UURAJ13AVO5UI04HSRGVYW" localSheetId="6" hidden="1">#REF!</definedName>
    <definedName name="BExQH0UURAJ13AVO5UI04HSRGVYW" hidden="1">#REF!</definedName>
    <definedName name="BExQH5I0FUT0822E2ITR6M5724UF" localSheetId="6" hidden="1">#REF!</definedName>
    <definedName name="BExQH5I0FUT0822E2ITR6M5724UF" hidden="1">#REF!</definedName>
    <definedName name="BExQH6ZZY0NR8SE48PSI9D0CU1TC" localSheetId="6" hidden="1">#REF!</definedName>
    <definedName name="BExQH6ZZY0NR8SE48PSI9D0CU1TC" hidden="1">#REF!</definedName>
    <definedName name="BExQH9P2MCXAJOVEO4GFQT6MNW22" localSheetId="6" hidden="1">#REF!</definedName>
    <definedName name="BExQH9P2MCXAJOVEO4GFQT6MNW22" hidden="1">#REF!</definedName>
    <definedName name="BExQHCZSBYUY8OKKJXFYWKBBM6AH" localSheetId="6" hidden="1">#REF!</definedName>
    <definedName name="BExQHCZSBYUY8OKKJXFYWKBBM6AH" hidden="1">#REF!</definedName>
    <definedName name="BExQHML1J3V7M9VZ3S2S198637RP" localSheetId="6" hidden="1">#REF!</definedName>
    <definedName name="BExQHML1J3V7M9VZ3S2S198637RP" hidden="1">#REF!</definedName>
    <definedName name="BExQHPKXZ1K33V2F90NZIQRZYIAW" localSheetId="6" hidden="1">#REF!</definedName>
    <definedName name="BExQHPKXZ1K33V2F90NZIQRZYIAW" hidden="1">#REF!</definedName>
    <definedName name="BExQHRDNW8YFGT2B35K9CYSS1VAI" localSheetId="6" hidden="1">#REF!</definedName>
    <definedName name="BExQHRDNW8YFGT2B35K9CYSS1VAI" hidden="1">#REF!</definedName>
    <definedName name="BExQHRZ9FBLUG6G6CC88UZA6V39L" localSheetId="6" hidden="1">#REF!</definedName>
    <definedName name="BExQHRZ9FBLUG6G6CC88UZA6V39L" hidden="1">#REF!</definedName>
    <definedName name="BExQHVF9KD06AG2RXUQJ9X4PVGX4" localSheetId="6" hidden="1">#REF!</definedName>
    <definedName name="BExQHVF9KD06AG2RXUQJ9X4PVGX4" hidden="1">#REF!</definedName>
    <definedName name="BExQHZBHVN2L4HC7ACTR73T5OCV0" localSheetId="6" hidden="1">#REF!</definedName>
    <definedName name="BExQHZBHVN2L4HC7ACTR73T5OCV0" hidden="1">#REF!</definedName>
    <definedName name="BExQI3O3BBL6MXZNJD1S3UD8WBUU" localSheetId="6" hidden="1">#REF!</definedName>
    <definedName name="BExQI3O3BBL6MXZNJD1S3UD8WBUU" hidden="1">#REF!</definedName>
    <definedName name="BExQI7431UOEBYKYPVVMNXBZ2ZP2" localSheetId="6" hidden="1">#REF!</definedName>
    <definedName name="BExQI7431UOEBYKYPVVMNXBZ2ZP2" hidden="1">#REF!</definedName>
    <definedName name="BExQI85V9TNLDJT5LTRZS10Y26SG" localSheetId="6" hidden="1">#REF!</definedName>
    <definedName name="BExQI85V9TNLDJT5LTRZS10Y26SG" hidden="1">#REF!</definedName>
    <definedName name="BExQI9ICYVAAXE7L1BQSE1VWSQA9" localSheetId="6" hidden="1">#REF!</definedName>
    <definedName name="BExQI9ICYVAAXE7L1BQSE1VWSQA9" hidden="1">#REF!</definedName>
    <definedName name="BExQIAPKHVEV8CU1L3TTHJW67FJ5" localSheetId="6" hidden="1">#REF!</definedName>
    <definedName name="BExQIAPKHVEV8CU1L3TTHJW67FJ5" hidden="1">#REF!</definedName>
    <definedName name="BExQIAV02RGEQG6AF0CWXU3MS9BZ" localSheetId="6" hidden="1">#REF!</definedName>
    <definedName name="BExQIAV02RGEQG6AF0CWXU3MS9BZ" hidden="1">#REF!</definedName>
    <definedName name="BExQIBB4I3Z6AUU0HYV1DHRS13M4" localSheetId="6" hidden="1">#REF!</definedName>
    <definedName name="BExQIBB4I3Z6AUU0HYV1DHRS13M4" hidden="1">#REF!</definedName>
    <definedName name="BExQIBWPAXU7HJZLKGJZY3EB7MIS" localSheetId="6" hidden="1">#REF!</definedName>
    <definedName name="BExQIBWPAXU7HJZLKGJZY3EB7MIS" hidden="1">#REF!</definedName>
    <definedName name="BExQIHLP9AT969BKBF22IGW76GLI" localSheetId="6" hidden="1">#REF!</definedName>
    <definedName name="BExQIHLP9AT969BKBF22IGW76GLI" hidden="1">#REF!</definedName>
    <definedName name="BExQIS8O6R36CI01XRY9ISM99TW9" localSheetId="6" hidden="1">#REF!</definedName>
    <definedName name="BExQIS8O6R36CI01XRY9ISM99TW9" hidden="1">#REF!</definedName>
    <definedName name="BExQIVJB9MJ25NDUHTCVMSODJY2C" localSheetId="6" hidden="1">#REF!</definedName>
    <definedName name="BExQIVJB9MJ25NDUHTCVMSODJY2C" hidden="1">#REF!</definedName>
    <definedName name="BExQIWAEMVTWAU39DWIXT17K2A9Z" localSheetId="6" hidden="1">#REF!</definedName>
    <definedName name="BExQIWAEMVTWAU39DWIXT17K2A9Z" hidden="1">#REF!</definedName>
    <definedName name="BExQJ72T8UR0U461ZLEGOOEPCDIG" localSheetId="6" hidden="1">#REF!</definedName>
    <definedName name="BExQJ72T8UR0U461ZLEGOOEPCDIG" hidden="1">#REF!</definedName>
    <definedName name="BExQJAZ2QDORCR0K8PR9VHQZ4Y3P" localSheetId="6" hidden="1">#REF!</definedName>
    <definedName name="BExQJAZ2QDORCR0K8PR9VHQZ4Y3P" hidden="1">#REF!</definedName>
    <definedName name="BExQJBF7LAX128WR7VTMJC88ZLPG" localSheetId="6" hidden="1">#REF!</definedName>
    <definedName name="BExQJBF7LAX128WR7VTMJC88ZLPG" hidden="1">#REF!</definedName>
    <definedName name="BExQJEVCKX6KZHNCLYXY7D0MX5KN" localSheetId="6" hidden="1">#REF!</definedName>
    <definedName name="BExQJEVCKX6KZHNCLYXY7D0MX5KN" hidden="1">#REF!</definedName>
    <definedName name="BExQJJYSDX8B0J1QGF2HL071KKA3" localSheetId="6" hidden="1">#REF!</definedName>
    <definedName name="BExQJJYSDX8B0J1QGF2HL071KKA3" hidden="1">#REF!</definedName>
    <definedName name="BExQK1HV6SQQ7CP8H8IUKI9TYXTD" localSheetId="6" hidden="1">#REF!</definedName>
    <definedName name="BExQK1HV6SQQ7CP8H8IUKI9TYXTD" hidden="1">#REF!</definedName>
    <definedName name="BExQK3LE5CSBW1E4H4KHW548FL2R" localSheetId="6" hidden="1">#REF!</definedName>
    <definedName name="BExQK3LE5CSBW1E4H4KHW548FL2R" hidden="1">#REF!</definedName>
    <definedName name="BExQKG6LD6PLNDGNGO9DJXY865BR" localSheetId="6" hidden="1">#REF!</definedName>
    <definedName name="BExQKG6LD6PLNDGNGO9DJXY865BR" hidden="1">#REF!</definedName>
    <definedName name="BExQKUKG8I4CGS9QYSD0H7NHP4JN" localSheetId="6" hidden="1">#REF!</definedName>
    <definedName name="BExQKUKG8I4CGS9QYSD0H7NHP4JN" hidden="1">#REF!</definedName>
    <definedName name="BExQL2NSE8OYZFXQH8A23RMVMFW7" localSheetId="6" hidden="1">#REF!</definedName>
    <definedName name="BExQL2NSE8OYZFXQH8A23RMVMFW7" hidden="1">#REF!</definedName>
    <definedName name="BExQL4GJ3LZJL6JDEHT7UDXW90TV" localSheetId="6" hidden="1">#REF!</definedName>
    <definedName name="BExQL4GJ3LZJL6JDEHT7UDXW90TV" hidden="1">#REF!</definedName>
    <definedName name="BExQLE1TOW3A287TQB0AVWENT8O1" localSheetId="6" hidden="1">#REF!</definedName>
    <definedName name="BExQLE1TOW3A287TQB0AVWENT8O1" hidden="1">#REF!</definedName>
    <definedName name="BExRYOYB4A3E5F6MTROY69LR0PMG" localSheetId="6" hidden="1">#REF!</definedName>
    <definedName name="BExRYOYB4A3E5F6MTROY69LR0PMG" hidden="1">#REF!</definedName>
    <definedName name="BExRYZLA9EW71H4SXQR525S72LLP" localSheetId="6" hidden="1">#REF!</definedName>
    <definedName name="BExRYZLA9EW71H4SXQR525S72LLP" hidden="1">#REF!</definedName>
    <definedName name="BExRZ66M8G9FQ0VFP077QSZBSOA5" localSheetId="6" hidden="1">#REF!</definedName>
    <definedName name="BExRZ66M8G9FQ0VFP077QSZBSOA5" hidden="1">#REF!</definedName>
    <definedName name="BExRZ8FMQQL46I8AQWU17LRNZD5T" localSheetId="6" hidden="1">#REF!</definedName>
    <definedName name="BExRZ8FMQQL46I8AQWU17LRNZD5T" hidden="1">#REF!</definedName>
    <definedName name="BExRZIRRIXRUMZ5GOO95S7460BMP" localSheetId="6" hidden="1">#REF!</definedName>
    <definedName name="BExRZIRRIXRUMZ5GOO95S7460BMP" hidden="1">#REF!</definedName>
    <definedName name="BExRZJTNBKKPK7SB4LA31O3OH6PO" localSheetId="6" hidden="1">#REF!</definedName>
    <definedName name="BExRZJTNBKKPK7SB4LA31O3OH6PO" hidden="1">#REF!</definedName>
    <definedName name="BExRZK9RAHMM0ZLTNSK7A4LDC42D" localSheetId="6" hidden="1">#REF!</definedName>
    <definedName name="BExRZK9RAHMM0ZLTNSK7A4LDC42D" hidden="1">#REF!</definedName>
    <definedName name="BExRZNF461H0WDF36L3U0UQSJGZB" localSheetId="6" hidden="1">#REF!</definedName>
    <definedName name="BExRZNF461H0WDF36L3U0UQSJGZB" hidden="1">#REF!</definedName>
    <definedName name="BExRZOGSR69INI6GAEPHDWSNK5Q4" localSheetId="6" hidden="1">#REF!</definedName>
    <definedName name="BExRZOGSR69INI6GAEPHDWSNK5Q4" hidden="1">#REF!</definedName>
    <definedName name="BExS0ASQBKRTPDWFK0KUDFOS9LE5" localSheetId="6" hidden="1">#REF!</definedName>
    <definedName name="BExS0ASQBKRTPDWFK0KUDFOS9LE5" hidden="1">#REF!</definedName>
    <definedName name="BExS0GHQUF6YT0RU3TKDEO8CSJYB" localSheetId="6" hidden="1">#REF!</definedName>
    <definedName name="BExS0GHQUF6YT0RU3TKDEO8CSJYB" hidden="1">#REF!</definedName>
    <definedName name="BExS0K8IHC45I78DMZBOJ1P13KQA" localSheetId="6" hidden="1">#REF!</definedName>
    <definedName name="BExS0K8IHC45I78DMZBOJ1P13KQA" hidden="1">#REF!</definedName>
    <definedName name="BExS0L4WP69XXUFHED98XIEPB593" localSheetId="6" hidden="1">#REF!</definedName>
    <definedName name="BExS0L4WP69XXUFHED98XIEPB593" hidden="1">#REF!</definedName>
    <definedName name="BExS0Z2O2N4AJXFEPN87NU9ZGAHG" localSheetId="6" hidden="1">#REF!</definedName>
    <definedName name="BExS0Z2O2N4AJXFEPN87NU9ZGAHG" hidden="1">#REF!</definedName>
    <definedName name="BExS15IJV0WW662NXQUVT3FGP4ST" localSheetId="6" hidden="1">#REF!</definedName>
    <definedName name="BExS15IJV0WW662NXQUVT3FGP4ST" hidden="1">#REF!</definedName>
    <definedName name="BExS18T8TBNEPF4AU1VJ268XLF3L" localSheetId="6" hidden="1">#REF!</definedName>
    <definedName name="BExS18T8TBNEPF4AU1VJ268XLF3L" hidden="1">#REF!</definedName>
    <definedName name="BExS194110MR25BYJI3CJ2EGZ8XT" localSheetId="6" hidden="1">#REF!</definedName>
    <definedName name="BExS194110MR25BYJI3CJ2EGZ8XT" hidden="1">#REF!</definedName>
    <definedName name="BExS1BNVGNSGD4EP90QL8WXYWZ66" localSheetId="6" hidden="1">#REF!</definedName>
    <definedName name="BExS1BNVGNSGD4EP90QL8WXYWZ66" hidden="1">#REF!</definedName>
    <definedName name="BExS1UE39N6NCND7MAARSBWXS6HU" localSheetId="6" hidden="1">#REF!</definedName>
    <definedName name="BExS1UE39N6NCND7MAARSBWXS6HU" hidden="1">#REF!</definedName>
    <definedName name="BExS226HTWL5WVC76MP5A1IBI8WD" localSheetId="6" hidden="1">#REF!</definedName>
    <definedName name="BExS226HTWL5WVC76MP5A1IBI8WD" hidden="1">#REF!</definedName>
    <definedName name="BExS26OI2QNNAH2WMDD95Z400048" localSheetId="6" hidden="1">#REF!</definedName>
    <definedName name="BExS26OI2QNNAH2WMDD95Z400048" hidden="1">#REF!</definedName>
    <definedName name="BExS2D4EI622QRKZKVDPRE66M4XA" localSheetId="6" hidden="1">#REF!</definedName>
    <definedName name="BExS2D4EI622QRKZKVDPRE66M4XA" hidden="1">#REF!</definedName>
    <definedName name="BExS2DF6B4ZUF3VZLI4G6LJ3BF38" localSheetId="6" hidden="1">#REF!</definedName>
    <definedName name="BExS2DF6B4ZUF3VZLI4G6LJ3BF38" hidden="1">#REF!</definedName>
    <definedName name="BExS2GKEA6VM3PDWKD7XI0KRUHTW" localSheetId="6" hidden="1">#REF!</definedName>
    <definedName name="BExS2GKEA6VM3PDWKD7XI0KRUHTW" hidden="1">#REF!</definedName>
    <definedName name="BExS2I2HVU314TXI2DYFRY8XV913" localSheetId="6" hidden="1">#REF!</definedName>
    <definedName name="BExS2I2HVU314TXI2DYFRY8XV913" hidden="1">#REF!</definedName>
    <definedName name="BExS2QB5FS5LYTFYO4BROTWG3OV5" localSheetId="6" hidden="1">#REF!</definedName>
    <definedName name="BExS2QB5FS5LYTFYO4BROTWG3OV5" hidden="1">#REF!</definedName>
    <definedName name="BExS2TLU1HONYV6S3ZD9T12D7CIG" localSheetId="6" hidden="1">#REF!</definedName>
    <definedName name="BExS2TLU1HONYV6S3ZD9T12D7CIG" hidden="1">#REF!</definedName>
    <definedName name="BExS2WLQUVBRZJWQTWUU4CYDY4IN" localSheetId="6" hidden="1">#REF!</definedName>
    <definedName name="BExS2WLQUVBRZJWQTWUU4CYDY4IN" hidden="1">#REF!</definedName>
    <definedName name="BExS2YJQV4NUX6135T90Z1Y5R26Q" localSheetId="6" hidden="1">#REF!</definedName>
    <definedName name="BExS2YJQV4NUX6135T90Z1Y5R26Q" hidden="1">#REF!</definedName>
    <definedName name="BExS318UV9I2FXPQQWUKKX00QLPJ" localSheetId="6" hidden="1">#REF!</definedName>
    <definedName name="BExS318UV9I2FXPQQWUKKX00QLPJ" hidden="1">#REF!</definedName>
    <definedName name="BExS3LBS0SMTHALVM4NRI1BAV1NP" localSheetId="6" hidden="1">#REF!</definedName>
    <definedName name="BExS3LBS0SMTHALVM4NRI1BAV1NP" hidden="1">#REF!</definedName>
    <definedName name="BExS3MTQ75VBXDGEBURP6YT8RROE" localSheetId="6" hidden="1">#REF!</definedName>
    <definedName name="BExS3MTQ75VBXDGEBURP6YT8RROE" hidden="1">#REF!</definedName>
    <definedName name="BExS3OMGYO0DFN5186UFKEXZ2RX3" localSheetId="6" hidden="1">#REF!</definedName>
    <definedName name="BExS3OMGYO0DFN5186UFKEXZ2RX3" hidden="1">#REF!</definedName>
    <definedName name="BExS3SDERJ27OER67TIGOVZU13A2" localSheetId="6" hidden="1">#REF!</definedName>
    <definedName name="BExS3SDERJ27OER67TIGOVZU13A2" hidden="1">#REF!</definedName>
    <definedName name="BExS3STIH9SFG0R6H30P191QZE98" localSheetId="6" hidden="1">#REF!</definedName>
    <definedName name="BExS3STIH9SFG0R6H30P191QZE98" hidden="1">#REF!</definedName>
    <definedName name="BExS46R5WDNU5KL04FKY5LHJUCB8" localSheetId="6" hidden="1">#REF!</definedName>
    <definedName name="BExS46R5WDNU5KL04FKY5LHJUCB8" hidden="1">#REF!</definedName>
    <definedName name="BExS4ASWKM93XA275AXHYP8AG6SU" localSheetId="6" hidden="1">#REF!</definedName>
    <definedName name="BExS4ASWKM93XA275AXHYP8AG6SU" hidden="1">#REF!</definedName>
    <definedName name="BExS4IANBC4RO7HIK0MZZ2RPQU78" localSheetId="6" hidden="1">#REF!</definedName>
    <definedName name="BExS4IANBC4RO7HIK0MZZ2RPQU78" hidden="1">#REF!</definedName>
    <definedName name="BExS4JN3Y6SVBKILQK0R9HS45Y52" localSheetId="6" hidden="1">#REF!</definedName>
    <definedName name="BExS4JN3Y6SVBKILQK0R9HS45Y52" hidden="1">#REF!</definedName>
    <definedName name="BExS4P6S41O6Z6BED77U3GD9PNH1" localSheetId="6" hidden="1">#REF!</definedName>
    <definedName name="BExS4P6S41O6Z6BED77U3GD9PNH1" hidden="1">#REF!</definedName>
    <definedName name="BExS4PXPURUHFBOKYFJD5J1J2RXC" localSheetId="6" hidden="1">#REF!</definedName>
    <definedName name="BExS4PXPURUHFBOKYFJD5J1J2RXC" hidden="1">#REF!</definedName>
    <definedName name="BExS4T32HD3YGJ91HTJ2IGVX6V4O" localSheetId="6" hidden="1">#REF!</definedName>
    <definedName name="BExS4T32HD3YGJ91HTJ2IGVX6V4O" hidden="1">#REF!</definedName>
    <definedName name="BExS51H0N51UT0FZOPZRCF1GU063" localSheetId="6" hidden="1">#REF!</definedName>
    <definedName name="BExS51H0N51UT0FZOPZRCF1GU063" hidden="1">#REF!</definedName>
    <definedName name="BExS54X72TJFC41FJK72MLRR2OO7" localSheetId="6" hidden="1">#REF!</definedName>
    <definedName name="BExS54X72TJFC41FJK72MLRR2OO7" hidden="1">#REF!</definedName>
    <definedName name="BExS59F0PA1V2ZC7S5TN6IT41SXP" localSheetId="6" hidden="1">#REF!</definedName>
    <definedName name="BExS59F0PA1V2ZC7S5TN6IT41SXP" hidden="1">#REF!</definedName>
    <definedName name="BExS5L3TGB8JVW9ROYWTKYTUPW27" localSheetId="6" hidden="1">#REF!</definedName>
    <definedName name="BExS5L3TGB8JVW9ROYWTKYTUPW27" hidden="1">#REF!</definedName>
    <definedName name="BExS6GKQ96EHVLYWNJDWXZXUZW90" localSheetId="6" hidden="1">#REF!</definedName>
    <definedName name="BExS6GKQ96EHVLYWNJDWXZXUZW90" hidden="1">#REF!</definedName>
    <definedName name="BExS6ITKSZFRR01YD5B0F676SYN7" localSheetId="6" hidden="1">#REF!</definedName>
    <definedName name="BExS6ITKSZFRR01YD5B0F676SYN7" hidden="1">#REF!</definedName>
    <definedName name="BExS6N0LI574IAC89EFW6CLTCQ33" localSheetId="6" hidden="1">#REF!</definedName>
    <definedName name="BExS6N0LI574IAC89EFW6CLTCQ33" hidden="1">#REF!</definedName>
    <definedName name="BExS6N0NEF7XCTT5R600QZ71A44O" localSheetId="6" hidden="1">#REF!</definedName>
    <definedName name="BExS6N0NEF7XCTT5R600QZ71A44O" hidden="1">#REF!</definedName>
    <definedName name="BExS6WRDBF3ST86ZOBBUL3GTCR11" localSheetId="6" hidden="1">#REF!</definedName>
    <definedName name="BExS6WRDBF3ST86ZOBBUL3GTCR11" hidden="1">#REF!</definedName>
    <definedName name="BExS6XNRKR0C3MTA0LV5B60UB908" localSheetId="6" hidden="1">#REF!</definedName>
    <definedName name="BExS6XNRKR0C3MTA0LV5B60UB908" hidden="1">#REF!</definedName>
    <definedName name="BExS73NELZEK2MDOLXO2Q7H3EG71" localSheetId="6" hidden="1">#REF!</definedName>
    <definedName name="BExS73NELZEK2MDOLXO2Q7H3EG71" hidden="1">#REF!</definedName>
    <definedName name="BExS7DJF6AXTWAJD7K4ZCD7L6BHV" localSheetId="6" hidden="1">#REF!</definedName>
    <definedName name="BExS7DJF6AXTWAJD7K4ZCD7L6BHV" hidden="1">#REF!</definedName>
    <definedName name="BExS7GOTHHOK287MX2RC853NWQAL" localSheetId="6" hidden="1">#REF!</definedName>
    <definedName name="BExS7GOTHHOK287MX2RC853NWQAL" hidden="1">#REF!</definedName>
    <definedName name="BExS7TKQYLRZGM93UY3ZJZJBQNFJ" localSheetId="6" hidden="1">#REF!</definedName>
    <definedName name="BExS7TKQYLRZGM93UY3ZJZJBQNFJ" hidden="1">#REF!</definedName>
    <definedName name="BExS7Y2LNGVHSIBKC7C3R6X4LDR6" localSheetId="6" hidden="1">#REF!</definedName>
    <definedName name="BExS7Y2LNGVHSIBKC7C3R6X4LDR6" hidden="1">#REF!</definedName>
    <definedName name="BExS81TE0EY44Y3W2M4Z4MGNP5OM" localSheetId="6" hidden="1">#REF!</definedName>
    <definedName name="BExS81TE0EY44Y3W2M4Z4MGNP5OM" hidden="1">#REF!</definedName>
    <definedName name="BExS81YPDZDVJJVS15HV2HDXAC3Y" localSheetId="6" hidden="1">#REF!</definedName>
    <definedName name="BExS81YPDZDVJJVS15HV2HDXAC3Y" hidden="1">#REF!</definedName>
    <definedName name="BExS82PRVNUTEKQZS56YT2DVF6C2" localSheetId="6" hidden="1">#REF!</definedName>
    <definedName name="BExS82PRVNUTEKQZS56YT2DVF6C2" hidden="1">#REF!</definedName>
    <definedName name="BExS83BCNFAV6DRCB1VTUF96491J" localSheetId="6" hidden="1">#REF!</definedName>
    <definedName name="BExS83BCNFAV6DRCB1VTUF96491J" hidden="1">#REF!</definedName>
    <definedName name="BExS86GKM9ISCSNZD15BQ5E5L6A5" localSheetId="6" hidden="1">#REF!</definedName>
    <definedName name="BExS86GKM9ISCSNZD15BQ5E5L6A5" hidden="1">#REF!</definedName>
    <definedName name="BExS89GGRJ55EK546SM31UGE2K8T" localSheetId="6" hidden="1">#REF!</definedName>
    <definedName name="BExS89GGRJ55EK546SM31UGE2K8T" hidden="1">#REF!</definedName>
    <definedName name="BExS8BPG5A0GR5AO1U951NDGGR0L" localSheetId="6" hidden="1">#REF!</definedName>
    <definedName name="BExS8BPG5A0GR5AO1U951NDGGR0L" hidden="1">#REF!</definedName>
    <definedName name="BExS8CGI0JXFUBD41VFLI0SZSV8F" localSheetId="6" hidden="1">#REF!</definedName>
    <definedName name="BExS8CGI0JXFUBD41VFLI0SZSV8F" hidden="1">#REF!</definedName>
    <definedName name="BExS8D22FXVQKOEJP01LT0CDI3PS" localSheetId="6" hidden="1">#REF!</definedName>
    <definedName name="BExS8D22FXVQKOEJP01LT0CDI3PS" hidden="1">#REF!</definedName>
    <definedName name="BExS8EEJOZFBUWZDOM3O25AJRUVU" localSheetId="6" hidden="1">#REF!</definedName>
    <definedName name="BExS8EEJOZFBUWZDOM3O25AJRUVU" hidden="1">#REF!</definedName>
    <definedName name="BExS8GSUS17UY50TEM2AWF36BR9Z" localSheetId="6" hidden="1">#REF!</definedName>
    <definedName name="BExS8GSUS17UY50TEM2AWF36BR9Z" hidden="1">#REF!</definedName>
    <definedName name="BExS8HJRBVG0XI6PWA9KTMJZMQXK" localSheetId="6" hidden="1">#REF!</definedName>
    <definedName name="BExS8HJRBVG0XI6PWA9KTMJZMQXK" hidden="1">#REF!</definedName>
    <definedName name="BExS8NE9HUZJH13OXLREOV1BX0OZ" localSheetId="6" hidden="1">#REF!</definedName>
    <definedName name="BExS8NE9HUZJH13OXLREOV1BX0OZ" hidden="1">#REF!</definedName>
    <definedName name="BExS8R51C8RM2FS6V6IRTYO9GA4A" localSheetId="6" hidden="1">#REF!</definedName>
    <definedName name="BExS8R51C8RM2FS6V6IRTYO9GA4A" hidden="1">#REF!</definedName>
    <definedName name="BExS8WDX408F60MH1X9B9UZ2H4R7" localSheetId="6" hidden="1">#REF!</definedName>
    <definedName name="BExS8WDX408F60MH1X9B9UZ2H4R7" hidden="1">#REF!</definedName>
    <definedName name="BExS8X4UTVOFE2YEVLO8LTKMSI3A" localSheetId="6" hidden="1">#REF!</definedName>
    <definedName name="BExS8X4UTVOFE2YEVLO8LTKMSI3A" hidden="1">#REF!</definedName>
    <definedName name="BExS8Z2W2QEC3MH0BZIYLDFQNUIP" localSheetId="6" hidden="1">#REF!</definedName>
    <definedName name="BExS8Z2W2QEC3MH0BZIYLDFQNUIP" hidden="1">#REF!</definedName>
    <definedName name="BExS92DKGRFFCIA9C0IXDOLO57EP" localSheetId="6" hidden="1">#REF!</definedName>
    <definedName name="BExS92DKGRFFCIA9C0IXDOLO57EP" hidden="1">#REF!</definedName>
    <definedName name="BExS98OB4321YCHLCQ022PXKTT2W" localSheetId="6" hidden="1">#REF!</definedName>
    <definedName name="BExS98OB4321YCHLCQ022PXKTT2W" hidden="1">#REF!</definedName>
    <definedName name="BExS9C9N8GFISC6HUERJ0EI06GB2" localSheetId="6" hidden="1">#REF!</definedName>
    <definedName name="BExS9C9N8GFISC6HUERJ0EI06GB2" hidden="1">#REF!</definedName>
    <definedName name="BExS9D6619QNINF06KHZHYUAH0S9" localSheetId="6" hidden="1">#REF!</definedName>
    <definedName name="BExS9D6619QNINF06KHZHYUAH0S9" hidden="1">#REF!</definedName>
    <definedName name="BExS9DX13CACP3J8JDREK30JB1SQ" localSheetId="6" hidden="1">#REF!</definedName>
    <definedName name="BExS9DX13CACP3J8JDREK30JB1SQ" hidden="1">#REF!</definedName>
    <definedName name="BExS9FPRS2KRRCS33SE6WFNF5GYL" localSheetId="6" hidden="1">#REF!</definedName>
    <definedName name="BExS9FPRS2KRRCS33SE6WFNF5GYL" hidden="1">#REF!</definedName>
    <definedName name="BExS9M5VN3VE822UH6TLACVY24CJ" localSheetId="6" hidden="1">#REF!</definedName>
    <definedName name="BExS9M5VN3VE822UH6TLACVY24CJ" hidden="1">#REF!</definedName>
    <definedName name="BExS9WI0A6PSEB8N9GPXF2Z7MWHM" localSheetId="6" hidden="1">#REF!</definedName>
    <definedName name="BExS9WI0A6PSEB8N9GPXF2Z7MWHM" hidden="1">#REF!</definedName>
    <definedName name="BExS9XJPZ07ND34OHX60QD382FV6" localSheetId="6" hidden="1">#REF!</definedName>
    <definedName name="BExS9XJPZ07ND34OHX60QD382FV6" hidden="1">#REF!</definedName>
    <definedName name="BExSA4AJLEEN4R7HU4FRSMYR17TR" localSheetId="6" hidden="1">#REF!</definedName>
    <definedName name="BExSA4AJLEEN4R7HU4FRSMYR17TR" hidden="1">#REF!</definedName>
    <definedName name="BExSA5HP306TN9XJS0TU619DLRR7" localSheetId="6" hidden="1">#REF!</definedName>
    <definedName name="BExSA5HP306TN9XJS0TU619DLRR7" hidden="1">#REF!</definedName>
    <definedName name="BExSAAVWQOOIA6B3JHQVGP08HFEM" localSheetId="6" hidden="1">#REF!</definedName>
    <definedName name="BExSAAVWQOOIA6B3JHQVGP08HFEM" hidden="1">#REF!</definedName>
    <definedName name="BExSAFJ3IICU2M7QPVE4ARYMXZKX" localSheetId="6" hidden="1">#REF!</definedName>
    <definedName name="BExSAFJ3IICU2M7QPVE4ARYMXZKX" hidden="1">#REF!</definedName>
    <definedName name="BExSAH6ID8OHX379UXVNGFO8J6KQ" localSheetId="6" hidden="1">#REF!</definedName>
    <definedName name="BExSAH6ID8OHX379UXVNGFO8J6KQ" hidden="1">#REF!</definedName>
    <definedName name="BExSAQBHIXGQRNIRGCJMBXUPCZQA" localSheetId="6" hidden="1">#REF!</definedName>
    <definedName name="BExSAQBHIXGQRNIRGCJMBXUPCZQA" hidden="1">#REF!</definedName>
    <definedName name="BExSAUTCT4P7JP57NOR9MTX33QJZ" localSheetId="6" hidden="1">#REF!</definedName>
    <definedName name="BExSAUTCT4P7JP57NOR9MTX33QJZ" hidden="1">#REF!</definedName>
    <definedName name="BExSAY9CA9TFXQ9M9FBJRGJO9T9E" localSheetId="6" hidden="1">#REF!</definedName>
    <definedName name="BExSAY9CA9TFXQ9M9FBJRGJO9T9E" hidden="1">#REF!</definedName>
    <definedName name="BExSB4JYKQ3MINI7RAYK5M8BLJDC" localSheetId="6" hidden="1">#REF!</definedName>
    <definedName name="BExSB4JYKQ3MINI7RAYK5M8BLJDC" hidden="1">#REF!</definedName>
    <definedName name="BExSBCY73CG3Q15P5BDLDT994XRL" localSheetId="6" hidden="1">#REF!</definedName>
    <definedName name="BExSBCY73CG3Q15P5BDLDT994XRL" hidden="1">#REF!</definedName>
    <definedName name="BExSBMOS41ZRLWYLOU29V6Y7YORR" localSheetId="6" hidden="1">#REF!</definedName>
    <definedName name="BExSBMOS41ZRLWYLOU29V6Y7YORR" hidden="1">#REF!</definedName>
    <definedName name="BExSBPZG22WAMZYIF7CZ686E8X80" localSheetId="6" hidden="1">#REF!</definedName>
    <definedName name="BExSBPZG22WAMZYIF7CZ686E8X80" hidden="1">#REF!</definedName>
    <definedName name="BExSBRBXXQMBU1TYDW1BXTEVEPRU" localSheetId="6" hidden="1">#REF!</definedName>
    <definedName name="BExSBRBXXQMBU1TYDW1BXTEVEPRU" hidden="1">#REF!</definedName>
    <definedName name="BExSC54998WTZ21DSL0R8UN0Y9JH" localSheetId="6" hidden="1">#REF!</definedName>
    <definedName name="BExSC54998WTZ21DSL0R8UN0Y9JH" hidden="1">#REF!</definedName>
    <definedName name="BExSC60N7WR9PJSNC9B7ORCX9NGY" localSheetId="6" hidden="1">#REF!</definedName>
    <definedName name="BExSC60N7WR9PJSNC9B7ORCX9NGY" hidden="1">#REF!</definedName>
    <definedName name="BExSCE99EZTILTTCE4NJJF96OYYM" localSheetId="6" hidden="1">#REF!</definedName>
    <definedName name="BExSCE99EZTILTTCE4NJJF96OYYM" hidden="1">#REF!</definedName>
    <definedName name="BExSCFWOMYELUEPWVJIRGIQZH5BV" localSheetId="6" hidden="1">#REF!</definedName>
    <definedName name="BExSCFWOMYELUEPWVJIRGIQZH5BV" hidden="1">#REF!</definedName>
    <definedName name="BExSCHUQZ2HFEWS54X67DIS8OSXZ" localSheetId="6" hidden="1">#REF!</definedName>
    <definedName name="BExSCHUQZ2HFEWS54X67DIS8OSXZ" hidden="1">#REF!</definedName>
    <definedName name="BExSCOG41SKKG4GYU76WRWW1CTE6" localSheetId="6" hidden="1">#REF!</definedName>
    <definedName name="BExSCOG41SKKG4GYU76WRWW1CTE6" hidden="1">#REF!</definedName>
    <definedName name="BExSCVC9P86YVFMRKKUVRV29MZXZ" localSheetId="6" hidden="1">#REF!</definedName>
    <definedName name="BExSCVC9P86YVFMRKKUVRV29MZXZ" hidden="1">#REF!</definedName>
    <definedName name="BExSD233CH4MU9ZMGNRF97ZV7KWU" localSheetId="6" hidden="1">#REF!</definedName>
    <definedName name="BExSD233CH4MU9ZMGNRF97ZV7KWU" hidden="1">#REF!</definedName>
    <definedName name="BExSD2U0F3BN6IN9N4R2DTTJG15H" localSheetId="6" hidden="1">#REF!</definedName>
    <definedName name="BExSD2U0F3BN6IN9N4R2DTTJG15H" hidden="1">#REF!</definedName>
    <definedName name="BExSD6A6NY15YSMFH51ST6XJY429" localSheetId="6" hidden="1">#REF!</definedName>
    <definedName name="BExSD6A6NY15YSMFH51ST6XJY429" hidden="1">#REF!</definedName>
    <definedName name="BExSD9VH6PF6RQ135VOEE08YXPAW" localSheetId="6" hidden="1">#REF!</definedName>
    <definedName name="BExSD9VH6PF6RQ135VOEE08YXPAW" hidden="1">#REF!</definedName>
    <definedName name="BExSDI9QWFD49GEZWZ3KOGM27XRB" localSheetId="6" hidden="1">#REF!</definedName>
    <definedName name="BExSDI9QWFD49GEZWZ3KOGM27XRB" hidden="1">#REF!</definedName>
    <definedName name="BExSDP5Y04WWMX2WWRITWOX8R5I9" localSheetId="6" hidden="1">#REF!</definedName>
    <definedName name="BExSDP5Y04WWMX2WWRITWOX8R5I9" hidden="1">#REF!</definedName>
    <definedName name="BExSDSGM203BJTNS9MKCBX453HMD" localSheetId="6" hidden="1">#REF!</definedName>
    <definedName name="BExSDSGM203BJTNS9MKCBX453HMD" hidden="1">#REF!</definedName>
    <definedName name="BExSDT20XUFXTDM37M148AXAP7HN" localSheetId="6" hidden="1">#REF!</definedName>
    <definedName name="BExSDT20XUFXTDM37M148AXAP7HN" hidden="1">#REF!</definedName>
    <definedName name="BExSDYLOWNTKCY92LFEDAV8LO7D3" localSheetId="6" hidden="1">#REF!</definedName>
    <definedName name="BExSDYLOWNTKCY92LFEDAV8LO7D3" hidden="1">#REF!</definedName>
    <definedName name="BExSE277VXZ807WBUB6A1UGQ1SF9" localSheetId="6" hidden="1">#REF!</definedName>
    <definedName name="BExSE277VXZ807WBUB6A1UGQ1SF9" hidden="1">#REF!</definedName>
    <definedName name="BExSE3EDSP4UL6G0I3DZ5SBHMUBU" localSheetId="6" hidden="1">#REF!</definedName>
    <definedName name="BExSE3EDSP4UL6G0I3DZ5SBHMUBU" hidden="1">#REF!</definedName>
    <definedName name="BExSEEHK1VLWD7JBV9SVVVIKQZ3I" localSheetId="6" hidden="1">#REF!</definedName>
    <definedName name="BExSEEHK1VLWD7JBV9SVVVIKQZ3I" hidden="1">#REF!</definedName>
    <definedName name="BExSEITYG8XAMWJ1C8VKU1MB4TEO" localSheetId="6" hidden="1">#REF!</definedName>
    <definedName name="BExSEITYG8XAMWJ1C8VKU1MB4TEO" hidden="1">#REF!</definedName>
    <definedName name="BExSEJKZLX37P3V33TRTFJ30BFRK" localSheetId="6" hidden="1">#REF!</definedName>
    <definedName name="BExSEJKZLX37P3V33TRTFJ30BFRK" hidden="1">#REF!</definedName>
    <definedName name="BExSEKXG1AW54E28IG5EODEM0JJV" localSheetId="6" hidden="1">#REF!</definedName>
    <definedName name="BExSEKXG1AW54E28IG5EODEM0JJV" hidden="1">#REF!</definedName>
    <definedName name="BExSEO84KVM8R2IV5MFH0XI3IZSN" localSheetId="6" hidden="1">#REF!</definedName>
    <definedName name="BExSEO84KVM8R2IV5MFH0XI3IZSN" hidden="1">#REF!</definedName>
    <definedName name="BExSEP9UVOAI6TMXKNK587PQ3328" localSheetId="6" hidden="1">#REF!</definedName>
    <definedName name="BExSEP9UVOAI6TMXKNK587PQ3328" hidden="1">#REF!</definedName>
    <definedName name="BExSERIU9MUGR4NPZAUJCVXUZ74I" localSheetId="6" hidden="1">#REF!</definedName>
    <definedName name="BExSERIU9MUGR4NPZAUJCVXUZ74I" hidden="1">#REF!</definedName>
    <definedName name="BExSF07QFLZCO4P6K6QF05XG7PH1" localSheetId="6" hidden="1">#REF!</definedName>
    <definedName name="BExSF07QFLZCO4P6K6QF05XG7PH1" hidden="1">#REF!</definedName>
    <definedName name="BExSFJ8ZAGQ63A4MVMZRQWLVRGQ5" localSheetId="6" hidden="1">#REF!</definedName>
    <definedName name="BExSFJ8ZAGQ63A4MVMZRQWLVRGQ5" hidden="1">#REF!</definedName>
    <definedName name="BExSFKQRST2S9KXWWLCXYLKSF4G1" localSheetId="6" hidden="1">#REF!</definedName>
    <definedName name="BExSFKQRST2S9KXWWLCXYLKSF4G1" hidden="1">#REF!</definedName>
    <definedName name="BExSFOHO6VZ5Y463KL3XYTZBVE3P" localSheetId="6" hidden="1">#REF!</definedName>
    <definedName name="BExSFOHO6VZ5Y463KL3XYTZBVE3P" hidden="1">#REF!</definedName>
    <definedName name="BExSFY2ZJOYUEYBX21QZ7AMN2WK1" localSheetId="6" hidden="1">#REF!</definedName>
    <definedName name="BExSFY2ZJOYUEYBX21QZ7AMN2WK1" hidden="1">#REF!</definedName>
    <definedName name="BExSFYDRRTAZVPXRWUF5PDQ97WFF" localSheetId="6" hidden="1">#REF!</definedName>
    <definedName name="BExSFYDRRTAZVPXRWUF5PDQ97WFF" hidden="1">#REF!</definedName>
    <definedName name="BExSFZVPFTXA3F0IJ2NGH1GXX9R7" localSheetId="6" hidden="1">#REF!</definedName>
    <definedName name="BExSFZVPFTXA3F0IJ2NGH1GXX9R7" hidden="1">#REF!</definedName>
    <definedName name="BExSG2Q34XRC1K28H4XG6PQM3FTW" localSheetId="6" hidden="1">#REF!</definedName>
    <definedName name="BExSG2Q34XRC1K28H4XG6PQM3FTW" hidden="1">#REF!</definedName>
    <definedName name="BExSG90Q4ZUU2IPGDYOM169NJV9S" localSheetId="6" hidden="1">#REF!</definedName>
    <definedName name="BExSG90Q4ZUU2IPGDYOM169NJV9S" hidden="1">#REF!</definedName>
    <definedName name="BExSG9X3DU845PNXYJGGLBQY2UHG" localSheetId="6" hidden="1">#REF!</definedName>
    <definedName name="BExSG9X3DU845PNXYJGGLBQY2UHG" hidden="1">#REF!</definedName>
    <definedName name="BExSGE45J27MDUUNXW7Z8Q33UAON" localSheetId="6" hidden="1">#REF!</definedName>
    <definedName name="BExSGE45J27MDUUNXW7Z8Q33UAON" hidden="1">#REF!</definedName>
    <definedName name="BExSGE9LY91Q0URHB4YAMX0UAMYI" localSheetId="6" hidden="1">#REF!</definedName>
    <definedName name="BExSGE9LY91Q0URHB4YAMX0UAMYI" hidden="1">#REF!</definedName>
    <definedName name="BExSGLB2URTLBCKBB4Y885W925F2" localSheetId="6" hidden="1">#REF!</definedName>
    <definedName name="BExSGLB2URTLBCKBB4Y885W925F2" hidden="1">#REF!</definedName>
    <definedName name="BExSGNEL2G0PC04ATVS20W5179EK" localSheetId="6" hidden="1">#REF!</definedName>
    <definedName name="BExSGNEL2G0PC04ATVS20W5179EK" hidden="1">#REF!</definedName>
    <definedName name="BExSGOAYG73SFWOPAQV80P710GID" localSheetId="6" hidden="1">#REF!</definedName>
    <definedName name="BExSGOAYG73SFWOPAQV80P710GID" hidden="1">#REF!</definedName>
    <definedName name="BExSGOWJHRW7FWKLO2EHUOOGHNAF" localSheetId="6" hidden="1">#REF!</definedName>
    <definedName name="BExSGOWJHRW7FWKLO2EHUOOGHNAF" hidden="1">#REF!</definedName>
    <definedName name="BExSGOWJTAP41ZV5Q23H7MI9C76W" localSheetId="6" hidden="1">#REF!</definedName>
    <definedName name="BExSGOWJTAP41ZV5Q23H7MI9C76W" hidden="1">#REF!</definedName>
    <definedName name="BExSGR5JQVX2HQ0PKCGZNSSUM1RV" localSheetId="6" hidden="1">#REF!</definedName>
    <definedName name="BExSGR5JQVX2HQ0PKCGZNSSUM1RV" hidden="1">#REF!</definedName>
    <definedName name="BExSGT3MKX7YVLVP6YLL6KVO8UGV" localSheetId="6" hidden="1">#REF!</definedName>
    <definedName name="BExSGT3MKX7YVLVP6YLL6KVO8UGV" hidden="1">#REF!</definedName>
    <definedName name="BExSGVHX69GJZHD99DKE4RZ042B1" localSheetId="6" hidden="1">#REF!</definedName>
    <definedName name="BExSGVHX69GJZHD99DKE4RZ042B1" hidden="1">#REF!</definedName>
    <definedName name="BExSGZJO4J4ZO04E2N2ECVYS9DEZ" localSheetId="6" hidden="1">#REF!</definedName>
    <definedName name="BExSGZJO4J4ZO04E2N2ECVYS9DEZ" hidden="1">#REF!</definedName>
    <definedName name="BExSHAHFHS7MMNJR8JPVABRGBVIT" localSheetId="6" hidden="1">#REF!</definedName>
    <definedName name="BExSHAHFHS7MMNJR8JPVABRGBVIT" hidden="1">#REF!</definedName>
    <definedName name="BExSHGH88QZWW4RNAX4YKAZ5JEBL" localSheetId="6" hidden="1">#REF!</definedName>
    <definedName name="BExSHGH88QZWW4RNAX4YKAZ5JEBL" hidden="1">#REF!</definedName>
    <definedName name="BExSHOKK1OO3CX9Z28C58E5J1D9W" localSheetId="6" hidden="1">#REF!</definedName>
    <definedName name="BExSHOKK1OO3CX9Z28C58E5J1D9W" hidden="1">#REF!</definedName>
    <definedName name="BExSHQD8KYLTQGDXIRKCHQQ7MKIH" localSheetId="6" hidden="1">#REF!</definedName>
    <definedName name="BExSHQD8KYLTQGDXIRKCHQQ7MKIH" hidden="1">#REF!</definedName>
    <definedName name="BExSHVGPIAHXI97UBLI9G4I4M29F" localSheetId="6" hidden="1">#REF!</definedName>
    <definedName name="BExSHVGPIAHXI97UBLI9G4I4M29F" hidden="1">#REF!</definedName>
    <definedName name="BExSI0K2YL3HTCQAD8A7TR4QCUR6" localSheetId="6" hidden="1">#REF!</definedName>
    <definedName name="BExSI0K2YL3HTCQAD8A7TR4QCUR6" hidden="1">#REF!</definedName>
    <definedName name="BExSIFUDNRWXWIWNGCCFOOD8WIAZ" localSheetId="6" hidden="1">#REF!</definedName>
    <definedName name="BExSIFUDNRWXWIWNGCCFOOD8WIAZ" hidden="1">#REF!</definedName>
    <definedName name="BExTTZNS2PBCR93C9IUW49UZ4I6T" localSheetId="6" hidden="1">#REF!</definedName>
    <definedName name="BExTTZNS2PBCR93C9IUW49UZ4I6T" hidden="1">#REF!</definedName>
    <definedName name="BExTU2YFQ25JQ6MEMRHHN66VLTPJ" localSheetId="6" hidden="1">#REF!</definedName>
    <definedName name="BExTU2YFQ25JQ6MEMRHHN66VLTPJ" hidden="1">#REF!</definedName>
    <definedName name="BExTU75IOII1V5O0C9X2VAYYVJUG" localSheetId="6" hidden="1">#REF!</definedName>
    <definedName name="BExTU75IOII1V5O0C9X2VAYYVJUG" hidden="1">#REF!</definedName>
    <definedName name="BExTUA5F7V4LUIIAM17J3A8XF3JE" localSheetId="6" hidden="1">#REF!</definedName>
    <definedName name="BExTUA5F7V4LUIIAM17J3A8XF3JE" hidden="1">#REF!</definedName>
    <definedName name="BExTUBY3AA9B91YRRWFOT21LUL8Q" localSheetId="6" hidden="1">#REF!</definedName>
    <definedName name="BExTUBY3AA9B91YRRWFOT21LUL8Q" hidden="1">#REF!</definedName>
    <definedName name="BExTUJ53ANGZ3H1KDK4CR4Q0OD6P" localSheetId="6" hidden="1">#REF!</definedName>
    <definedName name="BExTUJ53ANGZ3H1KDK4CR4Q0OD6P" hidden="1">#REF!</definedName>
    <definedName name="BExTUKXSZBM7C57G6NGLWGU4WOHY" localSheetId="6" hidden="1">#REF!</definedName>
    <definedName name="BExTUKXSZBM7C57G6NGLWGU4WOHY" hidden="1">#REF!</definedName>
    <definedName name="BExTUNC5INBE8Y5OA5GQUTXX6QJW" localSheetId="6" hidden="1">#REF!</definedName>
    <definedName name="BExTUNC5INBE8Y5OA5GQUTXX6QJW" hidden="1">#REF!</definedName>
    <definedName name="BExTUSQCFFYZCDNHWHADBC2E1ZP1" localSheetId="6" hidden="1">#REF!</definedName>
    <definedName name="BExTUSQCFFYZCDNHWHADBC2E1ZP1" hidden="1">#REF!</definedName>
    <definedName name="BExTUV4NQDZVAENZPSZGF7A3DDFN" localSheetId="6" hidden="1">#REF!</definedName>
    <definedName name="BExTUV4NQDZVAENZPSZGF7A3DDFN" hidden="1">#REF!</definedName>
    <definedName name="BExTUVFGOJEYS28JURA5KHQFDU5J" localSheetId="6" hidden="1">#REF!</definedName>
    <definedName name="BExTUVFGOJEYS28JURA5KHQFDU5J" hidden="1">#REF!</definedName>
    <definedName name="BExTUW10U40QCYGHM5NJ3YR1O5SP" localSheetId="6" hidden="1">#REF!</definedName>
    <definedName name="BExTUW10U40QCYGHM5NJ3YR1O5SP" hidden="1">#REF!</definedName>
    <definedName name="BExTUWXFQHINU66YG82BI20ATMB5" localSheetId="6" hidden="1">#REF!</definedName>
    <definedName name="BExTUWXFQHINU66YG82BI20ATMB5" hidden="1">#REF!</definedName>
    <definedName name="BExTUY9WNSJ91GV8CP0SKJTEIV82" localSheetId="6" hidden="1">[22]ZZCOOM_M03_Q004!#REF!</definedName>
    <definedName name="BExTUY9WNSJ91GV8CP0SKJTEIV82" hidden="1">[23]ZZCOOM_M03_Q004!#REF!</definedName>
    <definedName name="BExTV67VIM8PV6KO253M4DUBJQLC" localSheetId="6" hidden="1">#REF!</definedName>
    <definedName name="BExTV67VIM8PV6KO253M4DUBJQLC" hidden="1">#REF!</definedName>
    <definedName name="BExTVELZCF2YA5L6F23BYZZR6WHF" localSheetId="6" hidden="1">#REF!</definedName>
    <definedName name="BExTVELZCF2YA5L6F23BYZZR6WHF" hidden="1">#REF!</definedName>
    <definedName name="BExTVGPIQZ99YFXUC8OONUX5BD42" localSheetId="6" hidden="1">#REF!</definedName>
    <definedName name="BExTVGPIQZ99YFXUC8OONUX5BD42" hidden="1">#REF!</definedName>
    <definedName name="BExTVQG4F5RF0LZXG06AZ6EU1GQ3" localSheetId="6" hidden="1">#REF!</definedName>
    <definedName name="BExTVQG4F5RF0LZXG06AZ6EU1GQ3" hidden="1">#REF!</definedName>
    <definedName name="BExTVZQLP9VFLEYQ9280W13X7E8K" localSheetId="6" hidden="1">#REF!</definedName>
    <definedName name="BExTVZQLP9VFLEYQ9280W13X7E8K" hidden="1">#REF!</definedName>
    <definedName name="BExTWB4LA1PODQOH4LDTHQKBN16K" localSheetId="6" hidden="1">#REF!</definedName>
    <definedName name="BExTWB4LA1PODQOH4LDTHQKBN16K" hidden="1">#REF!</definedName>
    <definedName name="BExTWI0Q8AWXUA3ZN7I5V3QK2KM1" localSheetId="6" hidden="1">#REF!</definedName>
    <definedName name="BExTWI0Q8AWXUA3ZN7I5V3QK2KM1" hidden="1">#REF!</definedName>
    <definedName name="BExTWJTIA3WUW1PUWXAOP9O8NKLZ" localSheetId="6" hidden="1">#REF!</definedName>
    <definedName name="BExTWJTIA3WUW1PUWXAOP9O8NKLZ" hidden="1">#REF!</definedName>
    <definedName name="BExTWW95OX07FNA01WF5MSSSFQLX" localSheetId="6" hidden="1">#REF!</definedName>
    <definedName name="BExTWW95OX07FNA01WF5MSSSFQLX" hidden="1">#REF!</definedName>
    <definedName name="BExTX005F4GLW03J0PLPRPMI1SEG" localSheetId="6" hidden="1">#REF!</definedName>
    <definedName name="BExTX005F4GLW03J0PLPRPMI1SEG" hidden="1">#REF!</definedName>
    <definedName name="BExTX476KI0RNB71XI5TYMANSGBG" localSheetId="6" hidden="1">#REF!</definedName>
    <definedName name="BExTX476KI0RNB71XI5TYMANSGBG" hidden="1">#REF!</definedName>
    <definedName name="BExTXBJFKNSCUO7IOL6CSKERP06D" localSheetId="6" hidden="1">#REF!</definedName>
    <definedName name="BExTXBJFKNSCUO7IOL6CSKERP06D" hidden="1">#REF!</definedName>
    <definedName name="BExTXDMZDQ9U1FD9T7F79J29SYYN" localSheetId="6" hidden="1">#REF!</definedName>
    <definedName name="BExTXDMZDQ9U1FD9T7F79J29SYYN" hidden="1">#REF!</definedName>
    <definedName name="BExTXJ6HBAIXMMWKZTJNFDYVZCAY" localSheetId="6" hidden="1">#REF!</definedName>
    <definedName name="BExTXJ6HBAIXMMWKZTJNFDYVZCAY" hidden="1">#REF!</definedName>
    <definedName name="BExTXT812NQT8GAEGH738U29BI0D" localSheetId="6" hidden="1">#REF!</definedName>
    <definedName name="BExTXT812NQT8GAEGH738U29BI0D" hidden="1">#REF!</definedName>
    <definedName name="BExTXWIP2TFPTQ76NHFOB72NICRZ" localSheetId="6" hidden="1">#REF!</definedName>
    <definedName name="BExTXWIP2TFPTQ76NHFOB72NICRZ" hidden="1">#REF!</definedName>
    <definedName name="BExTY5T62H651VC86QM4X7E28JVA" localSheetId="6" hidden="1">#REF!</definedName>
    <definedName name="BExTY5T62H651VC86QM4X7E28JVA" hidden="1">#REF!</definedName>
    <definedName name="BExTYB7EHGVTJ4RSYOXWSG87U5WI" localSheetId="6" hidden="1">#REF!</definedName>
    <definedName name="BExTYB7EHGVTJ4RSYOXWSG87U5WI" hidden="1">#REF!</definedName>
    <definedName name="BExTYC93RS0KNKFOD35WG37LS9LY" localSheetId="6" hidden="1">#REF!</definedName>
    <definedName name="BExTYC93RS0KNKFOD35WG37LS9LY" hidden="1">#REF!</definedName>
    <definedName name="BExTYKCEFJ83LZM95M1V7CSFQVEA" localSheetId="6" hidden="1">#REF!</definedName>
    <definedName name="BExTYKCEFJ83LZM95M1V7CSFQVEA" hidden="1">#REF!</definedName>
    <definedName name="BExTYPLA9N640MFRJJQPKXT7P88M" localSheetId="6" hidden="1">#REF!</definedName>
    <definedName name="BExTYPLA9N640MFRJJQPKXT7P88M" hidden="1">#REF!</definedName>
    <definedName name="BExTYW1794M1TLJ2QQQCEEUZN18F" localSheetId="6" hidden="1">#REF!</definedName>
    <definedName name="BExTYW1794M1TLJ2QQQCEEUZN18F" hidden="1">#REF!</definedName>
    <definedName name="BExTZ7F71SNTOX4LLZCK5R9VUMIJ" localSheetId="6" hidden="1">#REF!</definedName>
    <definedName name="BExTZ7F71SNTOX4LLZCK5R9VUMIJ" hidden="1">#REF!</definedName>
    <definedName name="BExTZ80SWE36T1QSIIPJU7NJ65JL" localSheetId="6" hidden="1">#REF!</definedName>
    <definedName name="BExTZ80SWE36T1QSIIPJU7NJ65JL" hidden="1">#REF!</definedName>
    <definedName name="BExTZ869RSO739T4Q78JLOVO7G0C" localSheetId="6" hidden="1">#REF!</definedName>
    <definedName name="BExTZ869RSO739T4Q78JLOVO7G0C" hidden="1">#REF!</definedName>
    <definedName name="BExTZ8X5G9S3PA4FPSNK7T69W7QT" localSheetId="6" hidden="1">#REF!</definedName>
    <definedName name="BExTZ8X5G9S3PA4FPSNK7T69W7QT" hidden="1">#REF!</definedName>
    <definedName name="BExTZ97Y0RMR8V5BI9F2H4MFB77O" localSheetId="6" hidden="1">#REF!</definedName>
    <definedName name="BExTZ97Y0RMR8V5BI9F2H4MFB77O" hidden="1">#REF!</definedName>
    <definedName name="BExTZK5PMCAXJL4DUIGL6H9Y8U4C" localSheetId="6" hidden="1">#REF!</definedName>
    <definedName name="BExTZK5PMCAXJL4DUIGL6H9Y8U4C" hidden="1">#REF!</definedName>
    <definedName name="BExTZKB6L5SXV5UN71YVTCBEIGWY" localSheetId="6" hidden="1">#REF!</definedName>
    <definedName name="BExTZKB6L5SXV5UN71YVTCBEIGWY" hidden="1">#REF!</definedName>
    <definedName name="BExTZLICVKK4NBJFEGL270GJ2VQO" localSheetId="6" hidden="1">#REF!</definedName>
    <definedName name="BExTZLICVKK4NBJFEGL270GJ2VQO" hidden="1">#REF!</definedName>
    <definedName name="BExTZO2596CBZKPI7YNA1QQNPAIJ" localSheetId="6" hidden="1">#REF!</definedName>
    <definedName name="BExTZO2596CBZKPI7YNA1QQNPAIJ" hidden="1">#REF!</definedName>
    <definedName name="BExTZY8TDV4U7FQL7O10G6VKWKPJ" localSheetId="6" hidden="1">#REF!</definedName>
    <definedName name="BExTZY8TDV4U7FQL7O10G6VKWKPJ" hidden="1">#REF!</definedName>
    <definedName name="BExU02QNT4LT7H9JPUC4FXTLVGZT" localSheetId="6" hidden="1">#REF!</definedName>
    <definedName name="BExU02QNT4LT7H9JPUC4FXTLVGZT" hidden="1">#REF!</definedName>
    <definedName name="BExU0BFJJQO1HJZKI14QGOQ6JROO" localSheetId="6" hidden="1">#REF!</definedName>
    <definedName name="BExU0BFJJQO1HJZKI14QGOQ6JROO" hidden="1">#REF!</definedName>
    <definedName name="BExU0FH5WTGW8MRFUFMDDSMJ6YQ5" localSheetId="6" hidden="1">#REF!</definedName>
    <definedName name="BExU0FH5WTGW8MRFUFMDDSMJ6YQ5" hidden="1">#REF!</definedName>
    <definedName name="BExU0GDOIL9U33QGU9ZU3YX3V1I4" localSheetId="6" hidden="1">#REF!</definedName>
    <definedName name="BExU0GDOIL9U33QGU9ZU3YX3V1I4" hidden="1">#REF!</definedName>
    <definedName name="BExU0HKTO8WJDQDWRTUK5TETM3HS" localSheetId="6" hidden="1">#REF!</definedName>
    <definedName name="BExU0HKTO8WJDQDWRTUK5TETM3HS" hidden="1">#REF!</definedName>
    <definedName name="BExU0MTJQPE041ZN7H8UKGV6MZT7" localSheetId="6" hidden="1">#REF!</definedName>
    <definedName name="BExU0MTJQPE041ZN7H8UKGV6MZT7" hidden="1">#REF!</definedName>
    <definedName name="BExU0ZUUFYHLUK4M4E8GLGIBBNT0" localSheetId="6" hidden="1">#REF!</definedName>
    <definedName name="BExU0ZUUFYHLUK4M4E8GLGIBBNT0" hidden="1">#REF!</definedName>
    <definedName name="BExU147D6RPG6ZVTSXRKFSVRHSBG" localSheetId="6" hidden="1">#REF!</definedName>
    <definedName name="BExU147D6RPG6ZVTSXRKFSVRHSBG" hidden="1">#REF!</definedName>
    <definedName name="BExU16R10W1SOAPNG4CDJ01T7JRE" localSheetId="6" hidden="1">#REF!</definedName>
    <definedName name="BExU16R10W1SOAPNG4CDJ01T7JRE" hidden="1">#REF!</definedName>
    <definedName name="BExU17CKOR3GNIHDNVLH9L1IOJS9" localSheetId="6" hidden="1">#REF!</definedName>
    <definedName name="BExU17CKOR3GNIHDNVLH9L1IOJS9" hidden="1">#REF!</definedName>
    <definedName name="BExU1DXYI5DAD9DSFIEAUOB5XFZ9" localSheetId="6" hidden="1">#REF!</definedName>
    <definedName name="BExU1DXYI5DAD9DSFIEAUOB5XFZ9" hidden="1">#REF!</definedName>
    <definedName name="BExU1GXUTLRPJN4MRINLAPHSZQFG" localSheetId="6" hidden="1">#REF!</definedName>
    <definedName name="BExU1GXUTLRPJN4MRINLAPHSZQFG" hidden="1">#REF!</definedName>
    <definedName name="BExU1IL9AOHFO85BZB6S60DK3N8H" localSheetId="6" hidden="1">#REF!</definedName>
    <definedName name="BExU1IL9AOHFO85BZB6S60DK3N8H" hidden="1">#REF!</definedName>
    <definedName name="BExU1LAEKWJ0U6NP9G2AC9CTBYH6" localSheetId="6" hidden="1">#REF!</definedName>
    <definedName name="BExU1LAEKWJ0U6NP9G2AC9CTBYH6" hidden="1">#REF!</definedName>
    <definedName name="BExU1NOPS09CLFZL1O31RAF9BQNQ" localSheetId="6" hidden="1">#REF!</definedName>
    <definedName name="BExU1NOPS09CLFZL1O31RAF9BQNQ" hidden="1">#REF!</definedName>
    <definedName name="BExU1PH9MOEX1JZVZ3D5M9DXB191" localSheetId="6" hidden="1">#REF!</definedName>
    <definedName name="BExU1PH9MOEX1JZVZ3D5M9DXB191" hidden="1">#REF!</definedName>
    <definedName name="BExU1QZEEKJA35IMEOLOJ3ODX0ZA" localSheetId="6" hidden="1">#REF!</definedName>
    <definedName name="BExU1QZEEKJA35IMEOLOJ3ODX0ZA" hidden="1">#REF!</definedName>
    <definedName name="BExU1VRURIWWVJ95O40WA23LMTJD" localSheetId="6" hidden="1">#REF!</definedName>
    <definedName name="BExU1VRURIWWVJ95O40WA23LMTJD" hidden="1">#REF!</definedName>
    <definedName name="BExU2A0FXVBDX9LO3VWEXB4TLFT0" localSheetId="6" hidden="1">#REF!</definedName>
    <definedName name="BExU2A0FXVBDX9LO3VWEXB4TLFT0" hidden="1">#REF!</definedName>
    <definedName name="BExU2LEH667H33V81XVEZUP2O0UQ" localSheetId="6" hidden="1">#REF!</definedName>
    <definedName name="BExU2LEH667H33V81XVEZUP2O0UQ" hidden="1">#REF!</definedName>
    <definedName name="BExU2M5CK6XK55UIHDVYRXJJJRI4" localSheetId="6" hidden="1">#REF!</definedName>
    <definedName name="BExU2M5CK6XK55UIHDVYRXJJJRI4" hidden="1">#REF!</definedName>
    <definedName name="BExU2TXVT25ZTOFQAF6CM53Z1RLF" localSheetId="6" hidden="1">#REF!</definedName>
    <definedName name="BExU2TXVT25ZTOFQAF6CM53Z1RLF" hidden="1">#REF!</definedName>
    <definedName name="BExU2XZLYIU19G7358W5T9E87AFR" localSheetId="6" hidden="1">#REF!</definedName>
    <definedName name="BExU2XZLYIU19G7358W5T9E87AFR" hidden="1">#REF!</definedName>
    <definedName name="BExU2ZXMKRBQEX0CT3ZPZ3UFZP1G" localSheetId="6" hidden="1">#REF!</definedName>
    <definedName name="BExU2ZXMKRBQEX0CT3ZPZ3UFZP1G" hidden="1">#REF!</definedName>
    <definedName name="BExU35XHF1K1XEQUSZ292S5T61YA" localSheetId="6" hidden="1">#REF!</definedName>
    <definedName name="BExU35XHF1K1XEQUSZ292S5T61YA" hidden="1">#REF!</definedName>
    <definedName name="BExU38S1U5IC1T5A3P2TZU5OV0LN" localSheetId="6" hidden="1">#REF!</definedName>
    <definedName name="BExU38S1U5IC1T5A3P2TZU5OV0LN" hidden="1">#REF!</definedName>
    <definedName name="BExU3B66MCKJFSKT3HL8B5EJGVX0" localSheetId="6" hidden="1">#REF!</definedName>
    <definedName name="BExU3B66MCKJFSKT3HL8B5EJGVX0" hidden="1">#REF!</definedName>
    <definedName name="BExU3FDFDB2NVPYUR5V7OA3HF474" localSheetId="6" hidden="1">#REF!</definedName>
    <definedName name="BExU3FDFDB2NVPYUR5V7OA3HF474" hidden="1">#REF!</definedName>
    <definedName name="BExU3R7J076KUCCEUGKAYMANTUT5" localSheetId="6" hidden="1">#REF!</definedName>
    <definedName name="BExU3R7J076KUCCEUGKAYMANTUT5" hidden="1">#REF!</definedName>
    <definedName name="BExU3UNI9NR1RNZR07NSLSZMDOQQ" localSheetId="6" hidden="1">#REF!</definedName>
    <definedName name="BExU3UNI9NR1RNZR07NSLSZMDOQQ" hidden="1">#REF!</definedName>
    <definedName name="BExU401R18N6XKZKL7CNFOZQCM14" localSheetId="6" hidden="1">#REF!</definedName>
    <definedName name="BExU401R18N6XKZKL7CNFOZQCM14" hidden="1">#REF!</definedName>
    <definedName name="BExU42QVGY7TK39W1BIN6CDRG2OE" localSheetId="6" hidden="1">#REF!</definedName>
    <definedName name="BExU42QVGY7TK39W1BIN6CDRG2OE" hidden="1">#REF!</definedName>
    <definedName name="BExU431LXP7LIUNGJB9OSXEANFGX" localSheetId="6" hidden="1">#REF!</definedName>
    <definedName name="BExU431LXP7LIUNGJB9OSXEANFGX" hidden="1">#REF!</definedName>
    <definedName name="BExU47OZMS6TCWMEHHF0UCSFLLPI" localSheetId="6" hidden="1">#REF!</definedName>
    <definedName name="BExU47OZMS6TCWMEHHF0UCSFLLPI" hidden="1">#REF!</definedName>
    <definedName name="BExU4D36E8TXN0M8KSNGEAFYP4DQ" localSheetId="6" hidden="1">#REF!</definedName>
    <definedName name="BExU4D36E8TXN0M8KSNGEAFYP4DQ" hidden="1">#REF!</definedName>
    <definedName name="BExU4G31RRVLJ3AC6E1FNEFMXM3O" localSheetId="6" hidden="1">#REF!</definedName>
    <definedName name="BExU4G31RRVLJ3AC6E1FNEFMXM3O" hidden="1">#REF!</definedName>
    <definedName name="BExU4GDVLPUEWBA4MRYRTQAUNO7B" localSheetId="6" hidden="1">#REF!</definedName>
    <definedName name="BExU4GDVLPUEWBA4MRYRTQAUNO7B" hidden="1">#REF!</definedName>
    <definedName name="BExU4H4RAMAX0XVAWT5WFYQNPAL3" localSheetId="6" hidden="1">#REF!</definedName>
    <definedName name="BExU4H4RAMAX0XVAWT5WFYQNPAL3" hidden="1">#REF!</definedName>
    <definedName name="BExU4I148DA7PRCCISLWQ6ABXFK6" localSheetId="6" hidden="1">#REF!</definedName>
    <definedName name="BExU4I148DA7PRCCISLWQ6ABXFK6" hidden="1">#REF!</definedName>
    <definedName name="BExU4L101H2KQHVKCKQ4PBAWZV6K" localSheetId="6" hidden="1">#REF!</definedName>
    <definedName name="BExU4L101H2KQHVKCKQ4PBAWZV6K" hidden="1">#REF!</definedName>
    <definedName name="BExU4LML14Q7KDTYIKJWXF68W7X1" localSheetId="6" hidden="1">#REF!</definedName>
    <definedName name="BExU4LML14Q7KDTYIKJWXF68W7X1" hidden="1">#REF!</definedName>
    <definedName name="BExU4NA00RRRBGRT6TOB0MXZRCRZ" localSheetId="6" hidden="1">#REF!</definedName>
    <definedName name="BExU4NA00RRRBGRT6TOB0MXZRCRZ" hidden="1">#REF!</definedName>
    <definedName name="BExU529I6YHVOG83TJHWSILIQU1S" localSheetId="6" hidden="1">#REF!</definedName>
    <definedName name="BExU529I6YHVOG83TJHWSILIQU1S" hidden="1">#REF!</definedName>
    <definedName name="BExU57YCIKPRD8QWL6EU0YR3NG3J" localSheetId="6" hidden="1">#REF!</definedName>
    <definedName name="BExU57YCIKPRD8QWL6EU0YR3NG3J" hidden="1">#REF!</definedName>
    <definedName name="BExU5DSTBWXLN6E59B757KRWRI6E" localSheetId="6" hidden="1">#REF!</definedName>
    <definedName name="BExU5DSTBWXLN6E59B757KRWRI6E" hidden="1">#REF!</definedName>
    <definedName name="BExU5JSMO03X9M4WIRPP8JPSMQKJ" localSheetId="6" hidden="1">#REF!</definedName>
    <definedName name="BExU5JSMO03X9M4WIRPP8JPSMQKJ" hidden="1">#REF!</definedName>
    <definedName name="BExU5TDWM8NNDHYPQ7OQODTQ368A" localSheetId="6" hidden="1">#REF!</definedName>
    <definedName name="BExU5TDWM8NNDHYPQ7OQODTQ368A" hidden="1">#REF!</definedName>
    <definedName name="BExU5X4OX1V1XHS6WSSORVQPP6Z3" localSheetId="6" hidden="1">#REF!</definedName>
    <definedName name="BExU5X4OX1V1XHS6WSSORVQPP6Z3" hidden="1">#REF!</definedName>
    <definedName name="BExU5XVPARTFMRYHNUTBKDIL4UJN" localSheetId="6" hidden="1">#REF!</definedName>
    <definedName name="BExU5XVPARTFMRYHNUTBKDIL4UJN" hidden="1">#REF!</definedName>
    <definedName name="BExU66KMFBAP8JCVG9VM1RD1TNFF" localSheetId="6" hidden="1">#REF!</definedName>
    <definedName name="BExU66KMFBAP8JCVG9VM1RD1TNFF" hidden="1">#REF!</definedName>
    <definedName name="BExU68IOM3CB3TACNAE9565TW7SH" localSheetId="6" hidden="1">#REF!</definedName>
    <definedName name="BExU68IOM3CB3TACNAE9565TW7SH" hidden="1">#REF!</definedName>
    <definedName name="BExU6AM82KN21E82HMWVP3LWP9IL" localSheetId="6" hidden="1">#REF!</definedName>
    <definedName name="BExU6AM82KN21E82HMWVP3LWP9IL" hidden="1">#REF!</definedName>
    <definedName name="BExU6FEU1MRHU98R9YOJC5OKUJ6L" localSheetId="6" hidden="1">#REF!</definedName>
    <definedName name="BExU6FEU1MRHU98R9YOJC5OKUJ6L" hidden="1">#REF!</definedName>
    <definedName name="BExU6KIAJ663Y8W8QMU4HCF183DF" localSheetId="6" hidden="1">#REF!</definedName>
    <definedName name="BExU6KIAJ663Y8W8QMU4HCF183DF" hidden="1">#REF!</definedName>
    <definedName name="BExU6KT19B4PG6SHXFBGBPLM66KT" localSheetId="6" hidden="1">#REF!</definedName>
    <definedName name="BExU6KT19B4PG6SHXFBGBPLM66KT" hidden="1">#REF!</definedName>
    <definedName name="BExU6PAVKIOAIMQ9XQIHHF1SUAGO" localSheetId="6" hidden="1">#REF!</definedName>
    <definedName name="BExU6PAVKIOAIMQ9XQIHHF1SUAGO" hidden="1">#REF!</definedName>
    <definedName name="BExU6SLKTWV0YINVLTI6BCG9ANZM" localSheetId="6" hidden="1">#REF!</definedName>
    <definedName name="BExU6SLKTWV0YINVLTI6BCG9ANZM" hidden="1">#REF!</definedName>
    <definedName name="BExU6WXXC7SSQDMHSLUN5C2V4IYX" localSheetId="6" hidden="1">#REF!</definedName>
    <definedName name="BExU6WXXC7SSQDMHSLUN5C2V4IYX" hidden="1">#REF!</definedName>
    <definedName name="BExU73387E74XE8A9UKZLZNJYY65" localSheetId="6" hidden="1">#REF!</definedName>
    <definedName name="BExU73387E74XE8A9UKZLZNJYY65" hidden="1">#REF!</definedName>
    <definedName name="BExU76ZHCJM8I7VSICCMSTC33O6U" localSheetId="6" hidden="1">#REF!</definedName>
    <definedName name="BExU76ZHCJM8I7VSICCMSTC33O6U" hidden="1">#REF!</definedName>
    <definedName name="BExU7BBTUF8BQ42DSGM94X5TG5GF" localSheetId="6" hidden="1">#REF!</definedName>
    <definedName name="BExU7BBTUF8BQ42DSGM94X5TG5GF" hidden="1">#REF!</definedName>
    <definedName name="BExU7HH4EAHFQHT4AXKGWAWZP3I0" localSheetId="6" hidden="1">#REF!</definedName>
    <definedName name="BExU7HH4EAHFQHT4AXKGWAWZP3I0" hidden="1">#REF!</definedName>
    <definedName name="BExU7L7WPQSA0ELXZ0I86V33QCCJ" localSheetId="6" hidden="1">#REF!</definedName>
    <definedName name="BExU7L7WPQSA0ELXZ0I86V33QCCJ" hidden="1">#REF!</definedName>
    <definedName name="BExU7MF1ZVPDHOSMCAXOSYICHZ4I" localSheetId="6" hidden="1">#REF!</definedName>
    <definedName name="BExU7MF1ZVPDHOSMCAXOSYICHZ4I" hidden="1">#REF!</definedName>
    <definedName name="BExU7O2BJ6D5YCKEL6FD2EFCWYRX" localSheetId="6" hidden="1">#REF!</definedName>
    <definedName name="BExU7O2BJ6D5YCKEL6FD2EFCWYRX" hidden="1">#REF!</definedName>
    <definedName name="BExU7Q0JS9YIUKUPNSSAIDK2KJAV" localSheetId="6" hidden="1">#REF!</definedName>
    <definedName name="BExU7Q0JS9YIUKUPNSSAIDK2KJAV" hidden="1">#REF!</definedName>
    <definedName name="BExU80I6AE5OU7P7F5V7HWIZBJ4P" localSheetId="6" hidden="1">#REF!</definedName>
    <definedName name="BExU80I6AE5OU7P7F5V7HWIZBJ4P" hidden="1">#REF!</definedName>
    <definedName name="BExU86NB26MCPYIISZ36HADONGT2" localSheetId="6" hidden="1">#REF!</definedName>
    <definedName name="BExU86NB26MCPYIISZ36HADONGT2" hidden="1">#REF!</definedName>
    <definedName name="BExU885EZZNSZV3GP298UJ8LB7OL" localSheetId="6" hidden="1">#REF!</definedName>
    <definedName name="BExU885EZZNSZV3GP298UJ8LB7OL" hidden="1">#REF!</definedName>
    <definedName name="BExU8FSAUP9TUZ1NO9WXK80QPHWV" localSheetId="6" hidden="1">#REF!</definedName>
    <definedName name="BExU8FSAUP9TUZ1NO9WXK80QPHWV" hidden="1">#REF!</definedName>
    <definedName name="BExU8KFLAN778MBN93NYZB0FV30G" localSheetId="6" hidden="1">#REF!</definedName>
    <definedName name="BExU8KFLAN778MBN93NYZB0FV30G" hidden="1">#REF!</definedName>
    <definedName name="BExU8PZC6845UUDFG9M8FTC3P3DK" localSheetId="6" hidden="1">#REF!</definedName>
    <definedName name="BExU8PZC6845UUDFG9M8FTC3P3DK" hidden="1">#REF!</definedName>
    <definedName name="BExU8UX9JX3XLB47YZ8GFXE0V7R2" localSheetId="6" hidden="1">#REF!</definedName>
    <definedName name="BExU8UX9JX3XLB47YZ8GFXE0V7R2" hidden="1">#REF!</definedName>
    <definedName name="BExU8WVGMRSFNWCNHODQ9JQCMZB0" localSheetId="6" hidden="1">#REF!</definedName>
    <definedName name="BExU8WVGMRSFNWCNHODQ9JQCMZB0" hidden="1">#REF!</definedName>
    <definedName name="BExU96M1J7P9DZQ3S9H0C12KGYTW" localSheetId="6" hidden="1">#REF!</definedName>
    <definedName name="BExU96M1J7P9DZQ3S9H0C12KGYTW" hidden="1">#REF!</definedName>
    <definedName name="BExU9F05OR1GZ3057R6UL3WPEIYI" localSheetId="6" hidden="1">#REF!</definedName>
    <definedName name="BExU9F05OR1GZ3057R6UL3WPEIYI" hidden="1">#REF!</definedName>
    <definedName name="BExU9GCSO5YILIKG6VAHN13DL75K" localSheetId="6" hidden="1">#REF!</definedName>
    <definedName name="BExU9GCSO5YILIKG6VAHN13DL75K" hidden="1">#REF!</definedName>
    <definedName name="BExU9KJOZLO15N11MJVN782NFGJ0" localSheetId="6" hidden="1">#REF!</definedName>
    <definedName name="BExU9KJOZLO15N11MJVN782NFGJ0" hidden="1">#REF!</definedName>
    <definedName name="BExU9LG29XU2K1GNKRO4438JYQZE" localSheetId="6" hidden="1">#REF!</definedName>
    <definedName name="BExU9LG29XU2K1GNKRO4438JYQZE" hidden="1">#REF!</definedName>
    <definedName name="BExU9RW36I5Z6JIXUIUB3PJH86LT" localSheetId="6" hidden="1">#REF!</definedName>
    <definedName name="BExU9RW36I5Z6JIXUIUB3PJH86LT" hidden="1">#REF!</definedName>
    <definedName name="BExU9WU19DJ2VAGISPFEGDWWOO4V" localSheetId="6" hidden="1">#REF!</definedName>
    <definedName name="BExU9WU19DJ2VAGISPFEGDWWOO4V" hidden="1">#REF!</definedName>
    <definedName name="BExUA28AO7OWDG3H23Q0CL4B7BHW" localSheetId="6" hidden="1">#REF!</definedName>
    <definedName name="BExUA28AO7OWDG3H23Q0CL4B7BHW" hidden="1">#REF!</definedName>
    <definedName name="BExUA34N2C083NSTAHQGZZ3BCYGK" localSheetId="6" hidden="1">#REF!</definedName>
    <definedName name="BExUA34N2C083NSTAHQGZZ3BCYGK" hidden="1">#REF!</definedName>
    <definedName name="BExUA5O923FFNEBY8BPO1TU3QGBM" localSheetId="6" hidden="1">#REF!</definedName>
    <definedName name="BExUA5O923FFNEBY8BPO1TU3QGBM" hidden="1">#REF!</definedName>
    <definedName name="BExUA6Q4K25VH452AQ3ZIRBCMS61" localSheetId="6" hidden="1">#REF!</definedName>
    <definedName name="BExUA6Q4K25VH452AQ3ZIRBCMS61" hidden="1">#REF!</definedName>
    <definedName name="BExUAFV4JMBSM2SKBQL9NHL0NIBS" localSheetId="6" hidden="1">#REF!</definedName>
    <definedName name="BExUAFV4JMBSM2SKBQL9NHL0NIBS" hidden="1">#REF!</definedName>
    <definedName name="BExUAMWQODKBXMRH1QCMJLJBF8M7" localSheetId="6" hidden="1">#REF!</definedName>
    <definedName name="BExUAMWQODKBXMRH1QCMJLJBF8M7" hidden="1">#REF!</definedName>
    <definedName name="BExUAPR6Y32097JKJCTGC4C6EGE9" localSheetId="6" hidden="1">#REF!</definedName>
    <definedName name="BExUAPR6Y32097JKJCTGC4C6EGE9" hidden="1">#REF!</definedName>
    <definedName name="BExUARUP0MX710TNZSAA01HUEAVC" localSheetId="6" hidden="1">#REF!</definedName>
    <definedName name="BExUARUP0MX710TNZSAA01HUEAVC" hidden="1">#REF!</definedName>
    <definedName name="BExUAX8WS5OPVLCDXRGKTU2QMTFO" localSheetId="6" hidden="1">#REF!</definedName>
    <definedName name="BExUAX8WS5OPVLCDXRGKTU2QMTFO" hidden="1">#REF!</definedName>
    <definedName name="BExUB1FYAZ433NX9GD7WGACX5IZD" localSheetId="6" hidden="1">#REF!</definedName>
    <definedName name="BExUB1FYAZ433NX9GD7WGACX5IZD" hidden="1">#REF!</definedName>
    <definedName name="BExUB8HLEXSBVPZ5AXNQEK96F1N4" localSheetId="6" hidden="1">#REF!</definedName>
    <definedName name="BExUB8HLEXSBVPZ5AXNQEK96F1N4" hidden="1">#REF!</definedName>
    <definedName name="BExUBCDVZIEA7YT0LPSMHL5ZSERQ" localSheetId="6" hidden="1">#REF!</definedName>
    <definedName name="BExUBCDVZIEA7YT0LPSMHL5ZSERQ" hidden="1">#REF!</definedName>
    <definedName name="BExUBDA8WU087BUIMXC1U1CKA2RA" localSheetId="6" hidden="1">#REF!</definedName>
    <definedName name="BExUBDA8WU087BUIMXC1U1CKA2RA" hidden="1">#REF!</definedName>
    <definedName name="BExUBKXBUCN760QYU7Q8GESBWOQH" localSheetId="6" hidden="1">#REF!</definedName>
    <definedName name="BExUBKXBUCN760QYU7Q8GESBWOQH" hidden="1">#REF!</definedName>
    <definedName name="BExUBL83ED0P076RN9RJ8P1MZ299" localSheetId="6" hidden="1">#REF!</definedName>
    <definedName name="BExUBL83ED0P076RN9RJ8P1MZ299" hidden="1">#REF!</definedName>
    <definedName name="BExUC1EPS2CZ5CKFA0AQRIVRSHS8" localSheetId="6" hidden="1">#REF!</definedName>
    <definedName name="BExUC1EPS2CZ5CKFA0AQRIVRSHS8" hidden="1">#REF!</definedName>
    <definedName name="BExUC623BDYEODBN0N4DO6PJQ7NU" localSheetId="6" hidden="1">#REF!</definedName>
    <definedName name="BExUC623BDYEODBN0N4DO6PJQ7NU" hidden="1">#REF!</definedName>
    <definedName name="BExUC8WH8TCKBB5313JGYYQ1WFLT" localSheetId="6" hidden="1">#REF!</definedName>
    <definedName name="BExUC8WH8TCKBB5313JGYYQ1WFLT" hidden="1">#REF!</definedName>
    <definedName name="BExUCAP7GOSYPHMQKK6719YLSDIQ" localSheetId="6" hidden="1">#REF!</definedName>
    <definedName name="BExUCAP7GOSYPHMQKK6719YLSDIQ" hidden="1">#REF!</definedName>
    <definedName name="BExUCFCDK6SPH86I6STXX8X3WMC4" localSheetId="6" hidden="1">#REF!</definedName>
    <definedName name="BExUCFCDK6SPH86I6STXX8X3WMC4" hidden="1">#REF!</definedName>
    <definedName name="BExUCKL98JB87L3I6T6IFSWJNYAB" localSheetId="6" hidden="1">#REF!</definedName>
    <definedName name="BExUCKL98JB87L3I6T6IFSWJNYAB" hidden="1">#REF!</definedName>
    <definedName name="BExUCLC6AQ5KR6LXSAXV4QQ8ASVG" localSheetId="6" hidden="1">#REF!</definedName>
    <definedName name="BExUCLC6AQ5KR6LXSAXV4QQ8ASVG" hidden="1">#REF!</definedName>
    <definedName name="BExUD4IOJ12X3PJG5WXNNGDRCKAP" localSheetId="6" hidden="1">#REF!</definedName>
    <definedName name="BExUD4IOJ12X3PJG5WXNNGDRCKAP" hidden="1">#REF!</definedName>
    <definedName name="BExUD9WX9BWK72UWVSLYZJLAY5VY" localSheetId="6" hidden="1">#REF!</definedName>
    <definedName name="BExUD9WX9BWK72UWVSLYZJLAY5VY" hidden="1">#REF!</definedName>
    <definedName name="BExUDEV0CYVO7Y5IQQBEJ6FUY9S6" localSheetId="6" hidden="1">#REF!</definedName>
    <definedName name="BExUDEV0CYVO7Y5IQQBEJ6FUY9S6" hidden="1">#REF!</definedName>
    <definedName name="BExUDWOXQGIZW0EAIIYLQUPXF8YV" localSheetId="6" hidden="1">#REF!</definedName>
    <definedName name="BExUDWOXQGIZW0EAIIYLQUPXF8YV" hidden="1">#REF!</definedName>
    <definedName name="BExUDXAIC17W1FUU8Z10XUAVB7CS" localSheetId="6" hidden="1">#REF!</definedName>
    <definedName name="BExUDXAIC17W1FUU8Z10XUAVB7CS" hidden="1">#REF!</definedName>
    <definedName name="BExUE5OMY7OAJQ9WR8C8HG311ORP" localSheetId="6" hidden="1">#REF!</definedName>
    <definedName name="BExUE5OMY7OAJQ9WR8C8HG311ORP" hidden="1">#REF!</definedName>
    <definedName name="BExUEFKOQWXXGRNLAOJV2BJ66UB8" localSheetId="6" hidden="1">#REF!</definedName>
    <definedName name="BExUEFKOQWXXGRNLAOJV2BJ66UB8" hidden="1">#REF!</definedName>
    <definedName name="BExUEJGX3OQQP5KFRJSRCZ70EI9V" localSheetId="6" hidden="1">#REF!</definedName>
    <definedName name="BExUEJGX3OQQP5KFRJSRCZ70EI9V" hidden="1">#REF!</definedName>
    <definedName name="BExUEKDB2RWXF3WMTZ6JSBCHNSDT" localSheetId="6" hidden="1">#REF!</definedName>
    <definedName name="BExUEKDB2RWXF3WMTZ6JSBCHNSDT" hidden="1">#REF!</definedName>
    <definedName name="BExUEYR71COFS2X8PDNU21IPMQEU" localSheetId="6" hidden="1">#REF!</definedName>
    <definedName name="BExUEYR71COFS2X8PDNU21IPMQEU" hidden="1">#REF!</definedName>
    <definedName name="BExVPRLJ9I6RX45EDVFSQGCPJSOK" localSheetId="6" hidden="1">#REF!</definedName>
    <definedName name="BExVPRLJ9I6RX45EDVFSQGCPJSOK" hidden="1">#REF!</definedName>
    <definedName name="BExVRFU8RWFT8A80ZVAW185SG2G6" localSheetId="6" hidden="1">#REF!</definedName>
    <definedName name="BExVRFU8RWFT8A80ZVAW185SG2G6" hidden="1">#REF!</definedName>
    <definedName name="BExVSJ3NHETBAIZTZQSM8LAVT76V" localSheetId="6" hidden="1">#REF!</definedName>
    <definedName name="BExVSJ3NHETBAIZTZQSM8LAVT76V" hidden="1">#REF!</definedName>
    <definedName name="BExVSL787C8E4HFQZ2NVLT35I2XV" localSheetId="6" hidden="1">#REF!</definedName>
    <definedName name="BExVSL787C8E4HFQZ2NVLT35I2XV" hidden="1">#REF!</definedName>
    <definedName name="BExVSTFTVV14SFGHQUOJL5SQ5TX9" localSheetId="6" hidden="1">#REF!</definedName>
    <definedName name="BExVSTFTVV14SFGHQUOJL5SQ5TX9" hidden="1">#REF!</definedName>
    <definedName name="BExVT017S14M5X928ARKQ2GNUFE0" localSheetId="6" hidden="1">#REF!</definedName>
    <definedName name="BExVT017S14M5X928ARKQ2GNUFE0" hidden="1">#REF!</definedName>
    <definedName name="BExVT3MPE8LQ5JFN3HQIFKSQ80U4" localSheetId="6" hidden="1">#REF!</definedName>
    <definedName name="BExVT3MPE8LQ5JFN3HQIFKSQ80U4" hidden="1">#REF!</definedName>
    <definedName name="BExVT7TRK3NZHPME2TFBXOF1WBR9" localSheetId="6" hidden="1">#REF!</definedName>
    <definedName name="BExVT7TRK3NZHPME2TFBXOF1WBR9" hidden="1">#REF!</definedName>
    <definedName name="BExVT9H0R0T7WGQAAC0HABMG54YM" localSheetId="6" hidden="1">#REF!</definedName>
    <definedName name="BExVT9H0R0T7WGQAAC0HABMG54YM" hidden="1">#REF!</definedName>
    <definedName name="BExVTAO57POUXSZQJQ6MABMZQA13" localSheetId="6" hidden="1">#REF!</definedName>
    <definedName name="BExVTAO57POUXSZQJQ6MABMZQA13" hidden="1">#REF!</definedName>
    <definedName name="BExVTCMDDEDGLUIMUU6BSFHEWTOP" localSheetId="6" hidden="1">#REF!</definedName>
    <definedName name="BExVTCMDDEDGLUIMUU6BSFHEWTOP" hidden="1">#REF!</definedName>
    <definedName name="BExVTCMDQMLKRA2NQR72XU6Y54IK" localSheetId="6" hidden="1">#REF!</definedName>
    <definedName name="BExVTCMDQMLKRA2NQR72XU6Y54IK" hidden="1">#REF!</definedName>
    <definedName name="BExVTCRV8FQ5U9OYWWL44N6KFNHU" localSheetId="6" hidden="1">#REF!</definedName>
    <definedName name="BExVTCRV8FQ5U9OYWWL44N6KFNHU" hidden="1">#REF!</definedName>
    <definedName name="BExVTNESHPVG0A0KZ7BRX26MS0PF" localSheetId="6" hidden="1">#REF!</definedName>
    <definedName name="BExVTNESHPVG0A0KZ7BRX26MS0PF" hidden="1">#REF!</definedName>
    <definedName name="BExVTTJVTNRSBHBTUZ78WG2JM5MK" localSheetId="6" hidden="1">#REF!</definedName>
    <definedName name="BExVTTJVTNRSBHBTUZ78WG2JM5MK" hidden="1">#REF!</definedName>
    <definedName name="BExVTXLMYR87BC04D1ERALPUFVPG" localSheetId="6" hidden="1">#REF!</definedName>
    <definedName name="BExVTXLMYR87BC04D1ERALPUFVPG" hidden="1">#REF!</definedName>
    <definedName name="BExVUL9V3H8ZF6Y72LQBBN639YAA" localSheetId="6" hidden="1">#REF!</definedName>
    <definedName name="BExVUL9V3H8ZF6Y72LQBBN639YAA" hidden="1">#REF!</definedName>
    <definedName name="BExVUZT95UAU8XG5X9XSE25CHQGA" localSheetId="6" hidden="1">#REF!</definedName>
    <definedName name="BExVUZT95UAU8XG5X9XSE25CHQGA" hidden="1">#REF!</definedName>
    <definedName name="BExVV5T14N2HZIK7HQ4P2KG09U0J" localSheetId="6" hidden="1">#REF!</definedName>
    <definedName name="BExVV5T14N2HZIK7HQ4P2KG09U0J" hidden="1">#REF!</definedName>
    <definedName name="BExVV7R410VYLADLX9LNG63ID6H1" localSheetId="6" hidden="1">#REF!</definedName>
    <definedName name="BExVV7R410VYLADLX9LNG63ID6H1" hidden="1">#REF!</definedName>
    <definedName name="BExVVAAVDXGWAVI6J2W0BCU58MBM" localSheetId="6" hidden="1">#REF!</definedName>
    <definedName name="BExVVAAVDXGWAVI6J2W0BCU58MBM" hidden="1">#REF!</definedName>
    <definedName name="BExVVCEED4JEKF59OV0G3T4XFMFO" localSheetId="6" hidden="1">#REF!</definedName>
    <definedName name="BExVVCEED4JEKF59OV0G3T4XFMFO" hidden="1">#REF!</definedName>
    <definedName name="BExVVPFO2J7FMSRPD36909HN4BZJ" localSheetId="6" hidden="1">#REF!</definedName>
    <definedName name="BExVVPFO2J7FMSRPD36909HN4BZJ" hidden="1">#REF!</definedName>
    <definedName name="BExVVQ19AQ3VCARJOC38SF7OYE9Y" localSheetId="6" hidden="1">#REF!</definedName>
    <definedName name="BExVVQ19AQ3VCARJOC38SF7OYE9Y" hidden="1">#REF!</definedName>
    <definedName name="BExVVQ19TAECID45CS4HXT1RD3AQ" localSheetId="6" hidden="1">#REF!</definedName>
    <definedName name="BExVVQ19TAECID45CS4HXT1RD3AQ" hidden="1">#REF!</definedName>
    <definedName name="BExVVYKOYB7OX8Y0B4UIUF79PVDO" localSheetId="6" hidden="1">#REF!</definedName>
    <definedName name="BExVVYKOYB7OX8Y0B4UIUF79PVDO" hidden="1">#REF!</definedName>
    <definedName name="BExVW3YV5XGIVJ97UUPDJGJ2P15B" localSheetId="6" hidden="1">#REF!</definedName>
    <definedName name="BExVW3YV5XGIVJ97UUPDJGJ2P15B" hidden="1">#REF!</definedName>
    <definedName name="BExVW5X571GEYR5SCU1Z2DHKWM79" localSheetId="6" hidden="1">#REF!</definedName>
    <definedName name="BExVW5X571GEYR5SCU1Z2DHKWM79" hidden="1">#REF!</definedName>
    <definedName name="BExVW6YTKA098AF57M4PHNQ54XMH" localSheetId="6" hidden="1">#REF!</definedName>
    <definedName name="BExVW6YTKA098AF57M4PHNQ54XMH" hidden="1">#REF!</definedName>
    <definedName name="BExVWHRDIJBRFANMKJFY05BHP7RS" localSheetId="6" hidden="1">#REF!</definedName>
    <definedName name="BExVWHRDIJBRFANMKJFY05BHP7RS" hidden="1">#REF!</definedName>
    <definedName name="BExVWINKCH0V0NUWH363SMXAZE62" localSheetId="6" hidden="1">#REF!</definedName>
    <definedName name="BExVWINKCH0V0NUWH363SMXAZE62" hidden="1">#REF!</definedName>
    <definedName name="BExVWYU8EK669NP172GEIGCTVPPA" localSheetId="6" hidden="1">#REF!</definedName>
    <definedName name="BExVWYU8EK669NP172GEIGCTVPPA" hidden="1">#REF!</definedName>
    <definedName name="BExVX3XN2DRJKL8EDBIG58RYQ36R" localSheetId="6" hidden="1">#REF!</definedName>
    <definedName name="BExVX3XN2DRJKL8EDBIG58RYQ36R" hidden="1">#REF!</definedName>
    <definedName name="BExVXBA38Z5WNQUH39HHZ2SAMC1T" localSheetId="6" hidden="1">#REF!</definedName>
    <definedName name="BExVXBA38Z5WNQUH39HHZ2SAMC1T" hidden="1">#REF!</definedName>
    <definedName name="BExVXDZ63PUART77BBR5SI63TPC6" localSheetId="6" hidden="1">#REF!</definedName>
    <definedName name="BExVXDZ63PUART77BBR5SI63TPC6" hidden="1">#REF!</definedName>
    <definedName name="BExVXHKI6LFYMGWISMPACMO247HL" localSheetId="6" hidden="1">#REF!</definedName>
    <definedName name="BExVXHKI6LFYMGWISMPACMO247HL" hidden="1">#REF!</definedName>
    <definedName name="BExVXK9SK580O7MYHVNJ3V911ALP" localSheetId="6" hidden="1">#REF!</definedName>
    <definedName name="BExVXK9SK580O7MYHVNJ3V911ALP" hidden="1">#REF!</definedName>
    <definedName name="BExVXLX2BZ5EF2X6R41BTKRJR1NM" localSheetId="6" hidden="1">#REF!</definedName>
    <definedName name="BExVXLX2BZ5EF2X6R41BTKRJR1NM" hidden="1">#REF!</definedName>
    <definedName name="BExVXYT01U5IPYA7E44FWS6KCEFC" localSheetId="6" hidden="1">#REF!</definedName>
    <definedName name="BExVXYT01U5IPYA7E44FWS6KCEFC" hidden="1">#REF!</definedName>
    <definedName name="BExVY11V7U1SAY4QKYE0PBSPD7LW" localSheetId="6" hidden="1">#REF!</definedName>
    <definedName name="BExVY11V7U1SAY4QKYE0PBSPD7LW" hidden="1">#REF!</definedName>
    <definedName name="BExVY1SV37DL5YU59HS4IG3VBCP4" localSheetId="6" hidden="1">#REF!</definedName>
    <definedName name="BExVY1SV37DL5YU59HS4IG3VBCP4" hidden="1">#REF!</definedName>
    <definedName name="BExVY3WFGJKSQA08UF9NCMST928Y" localSheetId="6" hidden="1">#REF!</definedName>
    <definedName name="BExVY3WFGJKSQA08UF9NCMST928Y" hidden="1">#REF!</definedName>
    <definedName name="BExVY954UOEVQEIC5OFO4NEWVKAQ" localSheetId="6" hidden="1">#REF!</definedName>
    <definedName name="BExVY954UOEVQEIC5OFO4NEWVKAQ" hidden="1">#REF!</definedName>
    <definedName name="BExVYHDYIV5397LC02V4FEP8VD6W" localSheetId="6" hidden="1">#REF!</definedName>
    <definedName name="BExVYHDYIV5397LC02V4FEP8VD6W" hidden="1">#REF!</definedName>
    <definedName name="BExVYO4NFDGC4ZOGHANQWX5CH4BT" localSheetId="6" hidden="1">#REF!</definedName>
    <definedName name="BExVYO4NFDGC4ZOGHANQWX5CH4BT" hidden="1">#REF!</definedName>
    <definedName name="BExVYOVIZDA18YIQ0A30Q052PCAK" localSheetId="6" hidden="1">#REF!</definedName>
    <definedName name="BExVYOVIZDA18YIQ0A30Q052PCAK" hidden="1">#REF!</definedName>
    <definedName name="BExVYPS2R6B75R1EFIUJ6G5TE4Q4" localSheetId="6" hidden="1">#REF!</definedName>
    <definedName name="BExVYPS2R6B75R1EFIUJ6G5TE4Q4" hidden="1">#REF!</definedName>
    <definedName name="BExVYQIXPEM6J4JVP78BRHIC05PV" localSheetId="6" hidden="1">#REF!</definedName>
    <definedName name="BExVYQIXPEM6J4JVP78BRHIC05PV" hidden="1">#REF!</definedName>
    <definedName name="BExVYVGWN7SONLVDH9WJ2F1JS264" localSheetId="6" hidden="1">#REF!</definedName>
    <definedName name="BExVYVGWN7SONLVDH9WJ2F1JS264" hidden="1">#REF!</definedName>
    <definedName name="BExVZ40HNAZRM8JHYYNQ7F6A4GU0" localSheetId="6" hidden="1">#REF!</definedName>
    <definedName name="BExVZ40HNAZRM8JHYYNQ7F6A4GU0" hidden="1">#REF!</definedName>
    <definedName name="BExVZ7WRO17PYILJEJGPQCO5IL66" localSheetId="6" hidden="1">#REF!</definedName>
    <definedName name="BExVZ7WRO17PYILJEJGPQCO5IL66" hidden="1">#REF!</definedName>
    <definedName name="BExVZ9EO732IK6MNMG17Y1EFTJQC" localSheetId="6" hidden="1">#REF!</definedName>
    <definedName name="BExVZ9EO732IK6MNMG17Y1EFTJQC" hidden="1">#REF!</definedName>
    <definedName name="BExVZB1Y5J4UL2LKK0363EU7GIJ1" localSheetId="6" hidden="1">#REF!</definedName>
    <definedName name="BExVZB1Y5J4UL2LKK0363EU7GIJ1" hidden="1">#REF!</definedName>
    <definedName name="BExVZGQXYK2ICC9JSNFPRHBD5KNU" localSheetId="6" hidden="1">#REF!</definedName>
    <definedName name="BExVZGQXYK2ICC9JSNFPRHBD5KNU" hidden="1">#REF!</definedName>
    <definedName name="BExVZJQVO5LQ0BJH5JEN5NOBIAF6" localSheetId="6" hidden="1">#REF!</definedName>
    <definedName name="BExVZJQVO5LQ0BJH5JEN5NOBIAF6" hidden="1">#REF!</definedName>
    <definedName name="BExVZNXWS91RD7NXV5NE2R3C8WW7" localSheetId="6" hidden="1">#REF!</definedName>
    <definedName name="BExVZNXWS91RD7NXV5NE2R3C8WW7" hidden="1">#REF!</definedName>
    <definedName name="BExW008AGT1ZRN5DFG4YOH5F7G47" localSheetId="6" hidden="1">#REF!</definedName>
    <definedName name="BExW008AGT1ZRN5DFG4YOH5F7G47" hidden="1">#REF!</definedName>
    <definedName name="BExW0386REQRCQCVT9BCX80UPTRY" localSheetId="6" hidden="1">#REF!</definedName>
    <definedName name="BExW0386REQRCQCVT9BCX80UPTRY" hidden="1">#REF!</definedName>
    <definedName name="BExW0FYP4WXY71CYUG40SUBG9UWU" localSheetId="6" hidden="1">#REF!</definedName>
    <definedName name="BExW0FYP4WXY71CYUG40SUBG9UWU" hidden="1">#REF!</definedName>
    <definedName name="BExW0MPJNQOJ7D6U780WU5XBL97X" localSheetId="6" hidden="1">#REF!</definedName>
    <definedName name="BExW0MPJNQOJ7D6U780WU5XBL97X" hidden="1">#REF!</definedName>
    <definedName name="BExW0RI61B4VV0ARXTFVBAWRA1C5" localSheetId="6" hidden="1">#REF!</definedName>
    <definedName name="BExW0RI61B4VV0ARXTFVBAWRA1C5" hidden="1">#REF!</definedName>
    <definedName name="BExW0Y8T85LBE0WS6FPX6ILTX9ON" localSheetId="6" hidden="1">#REF!</definedName>
    <definedName name="BExW0Y8T85LBE0WS6FPX6ILTX9ON" hidden="1">#REF!</definedName>
    <definedName name="BExW1BVUYQTKMOR56MW7RVRX4L1L" localSheetId="6" hidden="1">#REF!</definedName>
    <definedName name="BExW1BVUYQTKMOR56MW7RVRX4L1L" hidden="1">#REF!</definedName>
    <definedName name="BExW1F1220628FOMTW5UAATHRJHK" localSheetId="6" hidden="1">#REF!</definedName>
    <definedName name="BExW1F1220628FOMTW5UAATHRJHK" hidden="1">#REF!</definedName>
    <definedName name="BExW1PTHB0NZUF0GTD2J1UUL693E" localSheetId="6" hidden="1">#REF!</definedName>
    <definedName name="BExW1PTHB0NZUF0GTD2J1UUL693E" hidden="1">#REF!</definedName>
    <definedName name="BExW1TKA0Z9OP2DTG50GZR5EG8C7" localSheetId="6" hidden="1">#REF!</definedName>
    <definedName name="BExW1TKA0Z9OP2DTG50GZR5EG8C7" hidden="1">#REF!</definedName>
    <definedName name="BExW1U0JLKQ094DW5MMOI8UHO09V" localSheetId="6" hidden="1">#REF!</definedName>
    <definedName name="BExW1U0JLKQ094DW5MMOI8UHO09V" hidden="1">#REF!</definedName>
    <definedName name="BExW1VNZHNB5P9V6232N0DQCE0WE" localSheetId="6" hidden="1">#REF!</definedName>
    <definedName name="BExW1VNZHNB5P9V6232N0DQCE0WE" hidden="1">#REF!</definedName>
    <definedName name="BExW1WK6J1TDP29S3QDPTYZJBLIW" localSheetId="6" hidden="1">#REF!</definedName>
    <definedName name="BExW1WK6J1TDP29S3QDPTYZJBLIW" hidden="1">#REF!</definedName>
    <definedName name="BExW283NP9D366XFPXLGSCI5UB0L" localSheetId="6" hidden="1">#REF!</definedName>
    <definedName name="BExW283NP9D366XFPXLGSCI5UB0L" hidden="1">#REF!</definedName>
    <definedName name="BExW2H3C8WJSBW5FGTFKVDVJC4CL" localSheetId="6" hidden="1">#REF!</definedName>
    <definedName name="BExW2H3C8WJSBW5FGTFKVDVJC4CL" hidden="1">#REF!</definedName>
    <definedName name="BExW2MSCKPGF5K3I7TL4KF5ISUOL" localSheetId="6" hidden="1">#REF!</definedName>
    <definedName name="BExW2MSCKPGF5K3I7TL4KF5ISUOL" hidden="1">#REF!</definedName>
    <definedName name="BExW2SMO90FU9W8DVVES6Q4E6BZR" localSheetId="6" hidden="1">#REF!</definedName>
    <definedName name="BExW2SMO90FU9W8DVVES6Q4E6BZR" hidden="1">#REF!</definedName>
    <definedName name="BExW36V9N91OHCUMGWJQL3I5P4JK" localSheetId="6" hidden="1">#REF!</definedName>
    <definedName name="BExW36V9N91OHCUMGWJQL3I5P4JK" hidden="1">#REF!</definedName>
    <definedName name="BExW39V04HTFFQE7DAW9MAJT0NNF" localSheetId="6" hidden="1">#REF!</definedName>
    <definedName name="BExW39V04HTFFQE7DAW9MAJT0NNF" hidden="1">#REF!</definedName>
    <definedName name="BExW3ECU6QPMV99AITCPHAG0CGYK" localSheetId="6" hidden="1">#REF!</definedName>
    <definedName name="BExW3ECU6QPMV99AITCPHAG0CGYK" hidden="1">#REF!</definedName>
    <definedName name="BExW3EIBA1J9Q9NA9VCGZGRS8WV7" localSheetId="6" hidden="1">#REF!</definedName>
    <definedName name="BExW3EIBA1J9Q9NA9VCGZGRS8WV7" hidden="1">#REF!</definedName>
    <definedName name="BExW3FEO8FI8N6AGQKYEG4SQVJWB" localSheetId="6" hidden="1">#REF!</definedName>
    <definedName name="BExW3FEO8FI8N6AGQKYEG4SQVJWB" hidden="1">#REF!</definedName>
    <definedName name="BExW3GB28STOMJUSZEIA7YKYNS4Y" localSheetId="6" hidden="1">#REF!</definedName>
    <definedName name="BExW3GB28STOMJUSZEIA7YKYNS4Y" hidden="1">#REF!</definedName>
    <definedName name="BExW3T1K638HT5E0Y8MMK108P5JT" localSheetId="6" hidden="1">#REF!</definedName>
    <definedName name="BExW3T1K638HT5E0Y8MMK108P5JT" hidden="1">#REF!</definedName>
    <definedName name="BExW3U3D6FTAFTK3Q7DSA9FY454Q" localSheetId="6" hidden="1">#REF!</definedName>
    <definedName name="BExW3U3D6FTAFTK3Q7DSA9FY454Q" hidden="1">#REF!</definedName>
    <definedName name="BExW4217ZHL9VO39POSTJOD090WU" localSheetId="6" hidden="1">#REF!</definedName>
    <definedName name="BExW4217ZHL9VO39POSTJOD090WU" hidden="1">#REF!</definedName>
    <definedName name="BExW4GPW71EBF8XPS2QGVQHBCDX3" localSheetId="6" hidden="1">#REF!</definedName>
    <definedName name="BExW4GPW71EBF8XPS2QGVQHBCDX3" hidden="1">#REF!</definedName>
    <definedName name="BExW4JKC5837JBPCOJV337ZVYYY3" localSheetId="6" hidden="1">#REF!</definedName>
    <definedName name="BExW4JKC5837JBPCOJV337ZVYYY3" hidden="1">#REF!</definedName>
    <definedName name="BExW4O2DBZGV8KGBO9EB4BAXIH4Y" localSheetId="6" hidden="1">#REF!</definedName>
    <definedName name="BExW4O2DBZGV8KGBO9EB4BAXIH4Y" hidden="1">#REF!</definedName>
    <definedName name="BExW4QR9FV9MP5K610THBSM51RYO" localSheetId="6" hidden="1">#REF!</definedName>
    <definedName name="BExW4QR9FV9MP5K610THBSM51RYO" hidden="1">#REF!</definedName>
    <definedName name="BExW4Z029R9E19ZENN3WEA3VDAD1" localSheetId="6" hidden="1">#REF!</definedName>
    <definedName name="BExW4Z029R9E19ZENN3WEA3VDAD1" hidden="1">#REF!</definedName>
    <definedName name="BExW53SPLW3K0Y0ZVTM4NYF1B2YH" localSheetId="6" hidden="1">#REF!</definedName>
    <definedName name="BExW53SPLW3K0Y0ZVTM4NYF1B2YH" hidden="1">#REF!</definedName>
    <definedName name="BExW591F7X34FVKJ2OUT09PFUW1B" localSheetId="6" hidden="1">#REF!</definedName>
    <definedName name="BExW591F7X34FVKJ2OUT09PFUW1B" hidden="1">#REF!</definedName>
    <definedName name="BExW5AZNT6IAZGNF2C879ODHY1B8" localSheetId="6" hidden="1">#REF!</definedName>
    <definedName name="BExW5AZNT6IAZGNF2C879ODHY1B8" hidden="1">#REF!</definedName>
    <definedName name="BExW5F6OUXHEWQU5VYE7W7P8DD78" localSheetId="6" hidden="1">#REF!</definedName>
    <definedName name="BExW5F6OUXHEWQU5VYE7W7P8DD78" hidden="1">#REF!</definedName>
    <definedName name="BExW5WPU27WD4NWZOT0ZEJIDLX5J" localSheetId="6" hidden="1">#REF!</definedName>
    <definedName name="BExW5WPU27WD4NWZOT0ZEJIDLX5J" hidden="1">#REF!</definedName>
    <definedName name="BExW5YD97EMSUYC4KDEFH1FB4FY3" localSheetId="6" hidden="1">#REF!</definedName>
    <definedName name="BExW5YD97EMSUYC4KDEFH1FB4FY3" hidden="1">#REF!</definedName>
    <definedName name="BExW5Z469DSRWTA6T0KVLA7SMIPL" localSheetId="6" hidden="1">#REF!</definedName>
    <definedName name="BExW5Z469DSRWTA6T0KVLA7SMIPL" hidden="1">#REF!</definedName>
    <definedName name="BExW62ETJAPBX5X53FTGUCHZXI2K" localSheetId="6" hidden="1">#REF!</definedName>
    <definedName name="BExW62ETJAPBX5X53FTGUCHZXI2K" hidden="1">#REF!</definedName>
    <definedName name="BExW660AV1TUV2XNUPD65RZR3QOO" localSheetId="6" hidden="1">#REF!</definedName>
    <definedName name="BExW660AV1TUV2XNUPD65RZR3QOO" hidden="1">#REF!</definedName>
    <definedName name="BExW66LVVZK656PQY1257QMHP2AY" localSheetId="6" hidden="1">#REF!</definedName>
    <definedName name="BExW66LVVZK656PQY1257QMHP2AY" hidden="1">#REF!</definedName>
    <definedName name="BExW6EJPHAP1TWT380AZLXNHR22P" localSheetId="6" hidden="1">#REF!</definedName>
    <definedName name="BExW6EJPHAP1TWT380AZLXNHR22P" hidden="1">#REF!</definedName>
    <definedName name="BExW6G1PJ38H10DVLL8WPQ736OEB" localSheetId="6" hidden="1">#REF!</definedName>
    <definedName name="BExW6G1PJ38H10DVLL8WPQ736OEB" hidden="1">#REF!</definedName>
    <definedName name="BExW794A74Z5F2K8LVQLD6VSKXUE" localSheetId="6" hidden="1">#REF!</definedName>
    <definedName name="BExW794A74Z5F2K8LVQLD6VSKXUE" hidden="1">#REF!</definedName>
    <definedName name="BExW7Q1TQ8E6G4WYYNSOMV43S95R" localSheetId="6" hidden="1">#REF!</definedName>
    <definedName name="BExW7Q1TQ8E6G4WYYNSOMV43S95R" hidden="1">#REF!</definedName>
    <definedName name="BExW7XZTFZV0N9YM9S4PM74A5X2O" localSheetId="6" hidden="1">#REF!</definedName>
    <definedName name="BExW7XZTFZV0N9YM9S4PM74A5X2O" hidden="1">#REF!</definedName>
    <definedName name="BExW8K0SSIPSKBVP06IJ71600HJZ" localSheetId="6" hidden="1">#REF!</definedName>
    <definedName name="BExW8K0SSIPSKBVP06IJ71600HJZ" hidden="1">#REF!</definedName>
    <definedName name="BExW8T0GVY3ZYO4ACSBLHS8SH895" localSheetId="6" hidden="1">#REF!</definedName>
    <definedName name="BExW8T0GVY3ZYO4ACSBLHS8SH895" hidden="1">#REF!</definedName>
    <definedName name="BExW8YEP73JMMU9HZ08PM4WHJQZ4" localSheetId="6" hidden="1">#REF!</definedName>
    <definedName name="BExW8YEP73JMMU9HZ08PM4WHJQZ4" hidden="1">#REF!</definedName>
    <definedName name="BExW937AT53OZQRHNWQZ5BVH24IE" localSheetId="6" hidden="1">#REF!</definedName>
    <definedName name="BExW937AT53OZQRHNWQZ5BVH24IE" hidden="1">#REF!</definedName>
    <definedName name="BExW95LN5N0LYFFVP7GJEGDVDLF0" localSheetId="6" hidden="1">#REF!</definedName>
    <definedName name="BExW95LN5N0LYFFVP7GJEGDVDLF0" hidden="1">#REF!</definedName>
    <definedName name="BExW967733Q8RAJOHR2GJ3HO8JIW" localSheetId="6" hidden="1">#REF!</definedName>
    <definedName name="BExW967733Q8RAJOHR2GJ3HO8JIW" hidden="1">#REF!</definedName>
    <definedName name="BExW9POK1KIOI0ALS5MZIKTDIYMA" localSheetId="6" hidden="1">#REF!</definedName>
    <definedName name="BExW9POK1KIOI0ALS5MZIKTDIYMA" hidden="1">#REF!</definedName>
    <definedName name="BExXLDE6PN4ESWT3LXJNQCY94NE4" localSheetId="6" hidden="1">#REF!</definedName>
    <definedName name="BExXLDE6PN4ESWT3LXJNQCY94NE4" hidden="1">#REF!</definedName>
    <definedName name="BExXLQVPK2H3IF0NDDA5CT612EUK" localSheetId="6" hidden="1">#REF!</definedName>
    <definedName name="BExXLQVPK2H3IF0NDDA5CT612EUK" hidden="1">#REF!</definedName>
    <definedName name="BExXLR6IO70TYTACKQH9M5PGV24J" localSheetId="6" hidden="1">#REF!</definedName>
    <definedName name="BExXLR6IO70TYTACKQH9M5PGV24J" hidden="1">#REF!</definedName>
    <definedName name="BExXM065WOLYRYHGHOJE0OOFXA4M" localSheetId="6" hidden="1">#REF!</definedName>
    <definedName name="BExXM065WOLYRYHGHOJE0OOFXA4M" hidden="1">#REF!</definedName>
    <definedName name="BExXM3GUNXVDM82KUR17NNUMQCNI" localSheetId="6" hidden="1">#REF!</definedName>
    <definedName name="BExXM3GUNXVDM82KUR17NNUMQCNI" hidden="1">#REF!</definedName>
    <definedName name="BExXMA28M8SH7MKIGETSDA72WUIZ" localSheetId="6" hidden="1">#REF!</definedName>
    <definedName name="BExXMA28M8SH7MKIGETSDA72WUIZ" hidden="1">#REF!</definedName>
    <definedName name="BExXMOLHIAHDLFSA31PUB36SC3I9" localSheetId="6" hidden="1">#REF!</definedName>
    <definedName name="BExXMOLHIAHDLFSA31PUB36SC3I9" hidden="1">#REF!</definedName>
    <definedName name="BExXMT8T5Z3M2JBQN65X2LKH0YQI" localSheetId="6" hidden="1">#REF!</definedName>
    <definedName name="BExXMT8T5Z3M2JBQN65X2LKH0YQI" hidden="1">#REF!</definedName>
    <definedName name="BExXN1XNO7H60M9X1E7EVWFJDM5N" localSheetId="6" hidden="1">#REF!</definedName>
    <definedName name="BExXN1XNO7H60M9X1E7EVWFJDM5N" hidden="1">#REF!</definedName>
    <definedName name="BExXN1XOOOY51EZQ6II0LWEU2OYT" localSheetId="6" hidden="1">#REF!</definedName>
    <definedName name="BExXN1XOOOY51EZQ6II0LWEU2OYT" hidden="1">#REF!</definedName>
    <definedName name="BExXN22ZOTIW49GPLWFYKVM90FNZ" localSheetId="6" hidden="1">#REF!</definedName>
    <definedName name="BExXN22ZOTIW49GPLWFYKVM90FNZ" hidden="1">#REF!</definedName>
    <definedName name="BExXN6QAP8UJQVN4R4BQKPP4QK35" localSheetId="6" hidden="1">#REF!</definedName>
    <definedName name="BExXN6QAP8UJQVN4R4BQKPP4QK35" hidden="1">#REF!</definedName>
    <definedName name="BExXNBOA39T2X6Y5Y5GZ5DDNA1AX" localSheetId="6" hidden="1">#REF!</definedName>
    <definedName name="BExXNBOA39T2X6Y5Y5GZ5DDNA1AX" hidden="1">#REF!</definedName>
    <definedName name="BExXNBZ1BRDK73S9XPRR1645KLVB" localSheetId="6" hidden="1">#REF!</definedName>
    <definedName name="BExXNBZ1BRDK73S9XPRR1645KLVB" hidden="1">#REF!</definedName>
    <definedName name="BExXND6872VJ3M2PGT056WQMWBHD" localSheetId="6" hidden="1">#REF!</definedName>
    <definedName name="BExXND6872VJ3M2PGT056WQMWBHD" hidden="1">#REF!</definedName>
    <definedName name="BExXNPM24UN2PGVL9D1TUBFRIKR4" localSheetId="6" hidden="1">#REF!</definedName>
    <definedName name="BExXNPM24UN2PGVL9D1TUBFRIKR4" hidden="1">#REF!</definedName>
    <definedName name="BExXNWCR6WOY5G3VTC96QCIFQE0E" localSheetId="6" hidden="1">#REF!</definedName>
    <definedName name="BExXNWCR6WOY5G3VTC96QCIFQE0E" hidden="1">#REF!</definedName>
    <definedName name="BExXNWYB165VO9MHARCL5WLCHWS0" localSheetId="6" hidden="1">#REF!</definedName>
    <definedName name="BExXNWYB165VO9MHARCL5WLCHWS0" hidden="1">#REF!</definedName>
    <definedName name="BExXO278QHQN8JDK5425EJ615ECC" localSheetId="6" hidden="1">#REF!</definedName>
    <definedName name="BExXO278QHQN8JDK5425EJ615ECC" hidden="1">#REF!</definedName>
    <definedName name="BExXO4QVV7YZ6L5A7WZEMIA5AZOV" localSheetId="6" hidden="1">#REF!</definedName>
    <definedName name="BExXO4QVV7YZ6L5A7WZEMIA5AZOV" hidden="1">#REF!</definedName>
    <definedName name="BExXOBHOP0WGFHI2Y9AO4L440UVQ" localSheetId="6" hidden="1">#REF!</definedName>
    <definedName name="BExXOBHOP0WGFHI2Y9AO4L440UVQ" hidden="1">#REF!</definedName>
    <definedName name="BExXOHHHX25B8F97636QMXFUDZQK" localSheetId="6" hidden="1">#REF!</definedName>
    <definedName name="BExXOHHHX25B8F97636QMXFUDZQK" hidden="1">#REF!</definedName>
    <definedName name="BExXOHSAD2NSHOLLMZ2JWA4I3I1R" localSheetId="6" hidden="1">#REF!</definedName>
    <definedName name="BExXOHSAD2NSHOLLMZ2JWA4I3I1R" hidden="1">#REF!</definedName>
    <definedName name="BExXOJKWIJ6IFTV1RHIWHR91EZMW" localSheetId="6" hidden="1">#REF!</definedName>
    <definedName name="BExXOJKWIJ6IFTV1RHIWHR91EZMW" hidden="1">#REF!</definedName>
    <definedName name="BExXP80B5FGA00JCM7UXKPI3PB7Y" localSheetId="6" hidden="1">#REF!</definedName>
    <definedName name="BExXP80B5FGA00JCM7UXKPI3PB7Y" hidden="1">#REF!</definedName>
    <definedName name="BExXP85M4WXYVN1UVHUTOEKEG5XS" localSheetId="6" hidden="1">#REF!</definedName>
    <definedName name="BExXP85M4WXYVN1UVHUTOEKEG5XS" hidden="1">#REF!</definedName>
    <definedName name="BExXPELOTHOAG0OWILLAH94OZV5J" localSheetId="6" hidden="1">#REF!</definedName>
    <definedName name="BExXPELOTHOAG0OWILLAH94OZV5J" hidden="1">#REF!</definedName>
    <definedName name="BExXPOSJRLJNYPU01QNNQ5URXP2U" localSheetId="6" hidden="1">#REF!</definedName>
    <definedName name="BExXPOSJRLJNYPU01QNNQ5URXP2U" hidden="1">#REF!</definedName>
    <definedName name="BExXPS31W1VD2NMIE4E37LHVDF0L" localSheetId="6" hidden="1">#REF!</definedName>
    <definedName name="BExXPS31W1VD2NMIE4E37LHVDF0L" hidden="1">#REF!</definedName>
    <definedName name="BExXPZKYEMVF5JOC14HYOOYQK6JK" localSheetId="6" hidden="1">#REF!</definedName>
    <definedName name="BExXPZKYEMVF5JOC14HYOOYQK6JK" hidden="1">#REF!</definedName>
    <definedName name="BExXQ89PA10X79WBWOEP1AJX1OQM" localSheetId="6" hidden="1">#REF!</definedName>
    <definedName name="BExXQ89PA10X79WBWOEP1AJX1OQM" hidden="1">#REF!</definedName>
    <definedName name="BExXQCGQGGYSI0LTRVR73MUO50AW" localSheetId="6" hidden="1">#REF!</definedName>
    <definedName name="BExXQCGQGGYSI0LTRVR73MUO50AW" hidden="1">#REF!</definedName>
    <definedName name="BExXQEEXFHDQ8DSRAJSB5ET6J004" localSheetId="6" hidden="1">#REF!</definedName>
    <definedName name="BExXQEEXFHDQ8DSRAJSB5ET6J004" hidden="1">#REF!</definedName>
    <definedName name="BExXQH41O5HZAH8BO6HCFY8YC3TU" localSheetId="6" hidden="1">#REF!</definedName>
    <definedName name="BExXQH41O5HZAH8BO6HCFY8YC3TU" hidden="1">#REF!</definedName>
    <definedName name="BExXQJIEF5R3QQ6D8HO3NGPU0IQC" localSheetId="6" hidden="1">#REF!</definedName>
    <definedName name="BExXQJIEF5R3QQ6D8HO3NGPU0IQC" hidden="1">#REF!</definedName>
    <definedName name="BExXQRAVW0KPQXIJ59NG6UGTZB59" localSheetId="6" hidden="1">#REF!</definedName>
    <definedName name="BExXQRAVW0KPQXIJ59NG6UGTZB59" hidden="1">#REF!</definedName>
    <definedName name="BExXQU00K9ER4I1WM7T9J0W1E7ZC" localSheetId="6" hidden="1">#REF!</definedName>
    <definedName name="BExXQU00K9ER4I1WM7T9J0W1E7ZC" hidden="1">#REF!</definedName>
    <definedName name="BExXQU00KOR7XLM8B13DGJ1MIQDY" localSheetId="6" hidden="1">#REF!</definedName>
    <definedName name="BExXQU00KOR7XLM8B13DGJ1MIQDY" hidden="1">#REF!</definedName>
    <definedName name="BExXQUG48Q1ISN53FE4MRROM0HSJ" localSheetId="6" hidden="1">#REF!</definedName>
    <definedName name="BExXQUG48Q1ISN53FE4MRROM0HSJ" hidden="1">#REF!</definedName>
    <definedName name="BExXQXG18PS8HGBOS03OSTQ0KEYC" localSheetId="6" hidden="1">#REF!</definedName>
    <definedName name="BExXQXG18PS8HGBOS03OSTQ0KEYC" hidden="1">#REF!</definedName>
    <definedName name="BExXQXQT4OAFQT5B0YB3USDJOJOB" localSheetId="6" hidden="1">#REF!</definedName>
    <definedName name="BExXQXQT4OAFQT5B0YB3USDJOJOB" hidden="1">#REF!</definedName>
    <definedName name="BExXR3FSEXAHSXEQNJORWFCPX86N" localSheetId="6" hidden="1">#REF!</definedName>
    <definedName name="BExXR3FSEXAHSXEQNJORWFCPX86N" hidden="1">#REF!</definedName>
    <definedName name="BExXR3W3FKYQBLR299HO9RZ70C43" localSheetId="6" hidden="1">#REF!</definedName>
    <definedName name="BExXR3W3FKYQBLR299HO9RZ70C43" hidden="1">#REF!</definedName>
    <definedName name="BExXR46U23CRRBV6IZT982MAEQKI" localSheetId="6" hidden="1">#REF!</definedName>
    <definedName name="BExXR46U23CRRBV6IZT982MAEQKI" hidden="1">#REF!</definedName>
    <definedName name="BExXR6A8W3ND3XDZXBMQZ1VCAXHG" localSheetId="6" hidden="1">#REF!</definedName>
    <definedName name="BExXR6A8W3ND3XDZXBMQZ1VCAXHG" hidden="1">#REF!</definedName>
    <definedName name="BExXR7HKNHT37B4OOA9K9191PP22" localSheetId="6" hidden="1">#REF!</definedName>
    <definedName name="BExXR7HKNHT37B4OOA9K9191PP22" hidden="1">#REF!</definedName>
    <definedName name="BExXR8OKAVX7O70V5IYG2PRKXSTI" localSheetId="6" hidden="1">#REF!</definedName>
    <definedName name="BExXR8OKAVX7O70V5IYG2PRKXSTI" hidden="1">#REF!</definedName>
    <definedName name="BExXRA6N6XCLQM6XDV724ZIH6G93" localSheetId="6" hidden="1">#REF!</definedName>
    <definedName name="BExXRA6N6XCLQM6XDV724ZIH6G93" hidden="1">#REF!</definedName>
    <definedName name="BExXRABZ1CNKCG6K1MR6OUFHF7J9" localSheetId="6" hidden="1">#REF!</definedName>
    <definedName name="BExXRABZ1CNKCG6K1MR6OUFHF7J9" hidden="1">#REF!</definedName>
    <definedName name="BExXRBOFETC0OTJ6WY3VPMFH03VB" localSheetId="6" hidden="1">#REF!</definedName>
    <definedName name="BExXRBOFETC0OTJ6WY3VPMFH03VB" hidden="1">#REF!</definedName>
    <definedName name="BExXRD13K1S9Y3JGR7CXSONT7RJZ" localSheetId="6" hidden="1">#REF!</definedName>
    <definedName name="BExXRD13K1S9Y3JGR7CXSONT7RJZ" hidden="1">#REF!</definedName>
    <definedName name="BExXRIFB4QQ87QIGA9AG0NXP577K" localSheetId="6" hidden="1">#REF!</definedName>
    <definedName name="BExXRIFB4QQ87QIGA9AG0NXP577K" hidden="1">#REF!</definedName>
    <definedName name="BExXRIQ2JF2CVTRDQX2D9SPH7FTN" localSheetId="6" hidden="1">#REF!</definedName>
    <definedName name="BExXRIQ2JF2CVTRDQX2D9SPH7FTN" hidden="1">#REF!</definedName>
    <definedName name="BExXRO4A6VUH1F4XV8N1BRJ4896W" localSheetId="6" hidden="1">#REF!</definedName>
    <definedName name="BExXRO4A6VUH1F4XV8N1BRJ4896W" hidden="1">#REF!</definedName>
    <definedName name="BExXRO9N1SNJZGKD90P4K7FU1J0P" localSheetId="6" hidden="1">#REF!</definedName>
    <definedName name="BExXRO9N1SNJZGKD90P4K7FU1J0P" hidden="1">#REF!</definedName>
    <definedName name="BExXROF2MWDZ7IFXX27XOJ79Q86E" localSheetId="6" hidden="1">#REF!</definedName>
    <definedName name="BExXROF2MWDZ7IFXX27XOJ79Q86E" hidden="1">#REF!</definedName>
    <definedName name="BExXRV5QP3Z0KAQ1EQT9JYT2FV0L" localSheetId="6" hidden="1">#REF!</definedName>
    <definedName name="BExXRV5QP3Z0KAQ1EQT9JYT2FV0L" hidden="1">#REF!</definedName>
    <definedName name="BExXRZ20LZZCW8LVGDK0XETOTSAI" localSheetId="6" hidden="1">#REF!</definedName>
    <definedName name="BExXRZ20LZZCW8LVGDK0XETOTSAI" hidden="1">#REF!</definedName>
    <definedName name="BExXS4R1GKUJQX6MHUIUN4S3SCAS" localSheetId="6" hidden="1">#REF!</definedName>
    <definedName name="BExXS4R1GKUJQX6MHUIUN4S3SCAS" hidden="1">#REF!</definedName>
    <definedName name="BExXS63O4OMWMNXXAODZQFSDG33N" localSheetId="6" hidden="1">#REF!</definedName>
    <definedName name="BExXS63O4OMWMNXXAODZQFSDG33N" hidden="1">#REF!</definedName>
    <definedName name="BExXSBSP1TOY051HSPEPM0AEIO2M" localSheetId="6" hidden="1">#REF!</definedName>
    <definedName name="BExXSBSP1TOY051HSPEPM0AEIO2M" hidden="1">#REF!</definedName>
    <definedName name="BExXSC8RFK5D68FJD2HI4K66SA6I" localSheetId="6" hidden="1">#REF!</definedName>
    <definedName name="BExXSC8RFK5D68FJD2HI4K66SA6I" hidden="1">#REF!</definedName>
    <definedName name="BExXSCP0AZ5MYCC2UFG2GLBCV1CC" localSheetId="6" hidden="1">#REF!</definedName>
    <definedName name="BExXSCP0AZ5MYCC2UFG2GLBCV1CC" hidden="1">#REF!</definedName>
    <definedName name="BExXSNHC88W4UMXEOIOOATJAIKZO" localSheetId="6" hidden="1">#REF!</definedName>
    <definedName name="BExXSNHC88W4UMXEOIOOATJAIKZO" hidden="1">#REF!</definedName>
    <definedName name="BExXSTBS08WIA9TLALV3UQ2Z3MRG" localSheetId="6" hidden="1">#REF!</definedName>
    <definedName name="BExXSTBS08WIA9TLALV3UQ2Z3MRG" hidden="1">#REF!</definedName>
    <definedName name="BExXSVQ2WOJJ73YEO8Q2FK60V4G8" localSheetId="6" hidden="1">#REF!</definedName>
    <definedName name="BExXSVQ2WOJJ73YEO8Q2FK60V4G8" hidden="1">#REF!</definedName>
    <definedName name="BExXTER5A2EQ14KN6J0MVATIHVKN" localSheetId="6" hidden="1">#REF!</definedName>
    <definedName name="BExXTER5A2EQ14KN6J0MVATIHVKN" hidden="1">#REF!</definedName>
    <definedName name="BExXTHLRNL82GN7KZY3TOLO508N7" localSheetId="6" hidden="1">#REF!</definedName>
    <definedName name="BExXTHLRNL82GN7KZY3TOLO508N7" hidden="1">#REF!</definedName>
    <definedName name="BExXTL72MKEQSQH9L2OTFLU8DM2B" localSheetId="6" hidden="1">#REF!</definedName>
    <definedName name="BExXTL72MKEQSQH9L2OTFLU8DM2B" hidden="1">#REF!</definedName>
    <definedName name="BExXTM3M4RTCRSX7VGAXGQNPP668" localSheetId="6" hidden="1">#REF!</definedName>
    <definedName name="BExXTM3M4RTCRSX7VGAXGQNPP668" hidden="1">#REF!</definedName>
    <definedName name="BExXTOCF78J7WY6FOVBRY1N2RBBR" localSheetId="6" hidden="1">#REF!</definedName>
    <definedName name="BExXTOCF78J7WY6FOVBRY1N2RBBR" hidden="1">#REF!</definedName>
    <definedName name="BExXTP3GYO6Z9RTKKT10XA0UTV3T" localSheetId="6" hidden="1">#REF!</definedName>
    <definedName name="BExXTP3GYO6Z9RTKKT10XA0UTV3T" hidden="1">#REF!</definedName>
    <definedName name="BExXTRN4AFX9QW6YC4HNGBBD5R08" localSheetId="6" hidden="1">#REF!</definedName>
    <definedName name="BExXTRN4AFX9QW6YC4HNGBBD5R08" hidden="1">#REF!</definedName>
    <definedName name="BExXTV8M7YIG5C64O046DN613ZRO" localSheetId="6" hidden="1">#REF!</definedName>
    <definedName name="BExXTV8M7YIG5C64O046DN613ZRO" hidden="1">#REF!</definedName>
    <definedName name="BExXTVDXQ7ZX3THNLFJXFAONW0AI" localSheetId="6" hidden="1">#REF!</definedName>
    <definedName name="BExXTVDXQ7ZX3THNLFJXFAONW0AI" hidden="1">#REF!</definedName>
    <definedName name="BExXTZKZ4CG92ZQLIRKEXXH9BFIR" localSheetId="6" hidden="1">#REF!</definedName>
    <definedName name="BExXTZKZ4CG92ZQLIRKEXXH9BFIR" hidden="1">#REF!</definedName>
    <definedName name="BExXU4J2BM2964GD5UZHM752Q4NS" localSheetId="6" hidden="1">#REF!</definedName>
    <definedName name="BExXU4J2BM2964GD5UZHM752Q4NS" hidden="1">#REF!</definedName>
    <definedName name="BExXU6XDTT7RM93KILIDEYPA9XKF" localSheetId="6" hidden="1">#REF!</definedName>
    <definedName name="BExXU6XDTT7RM93KILIDEYPA9XKF" hidden="1">#REF!</definedName>
    <definedName name="BExXU8VLZA7WLPZ3RAQZGNERUD26" localSheetId="6" hidden="1">#REF!</definedName>
    <definedName name="BExXU8VLZA7WLPZ3RAQZGNERUD26" hidden="1">#REF!</definedName>
    <definedName name="BExXUB9RSLSCNN5ETLXY72DAPZZM" localSheetId="6" hidden="1">#REF!</definedName>
    <definedName name="BExXUB9RSLSCNN5ETLXY72DAPZZM" hidden="1">#REF!</definedName>
    <definedName name="BExXUFRM82XQIN2T8KGLDQL1IBQW" localSheetId="6" hidden="1">#REF!</definedName>
    <definedName name="BExXUFRM82XQIN2T8KGLDQL1IBQW" hidden="1">#REF!</definedName>
    <definedName name="BExXUQEQBF6FI240ZGIF9YXZSRAU" localSheetId="6" hidden="1">#REF!</definedName>
    <definedName name="BExXUQEQBF6FI240ZGIF9YXZSRAU" hidden="1">#REF!</definedName>
    <definedName name="BExXUX02UQ8LJPBZ4YBORILFR0W0" localSheetId="6" hidden="1">#REF!</definedName>
    <definedName name="BExXUX02UQ8LJPBZ4YBORILFR0W0" hidden="1">#REF!</definedName>
    <definedName name="BExXUYND6EJO7CJ5KRICV4O1JNWK" localSheetId="6" hidden="1">#REF!</definedName>
    <definedName name="BExXUYND6EJO7CJ5KRICV4O1JNWK" hidden="1">#REF!</definedName>
    <definedName name="BExXV6FWG4H3S2QEUJZYIXILNGJ7" localSheetId="6" hidden="1">#REF!</definedName>
    <definedName name="BExXV6FWG4H3S2QEUJZYIXILNGJ7" hidden="1">#REF!</definedName>
    <definedName name="BExXVK87BMMO6LHKV0CFDNIQVIBS" localSheetId="6" hidden="1">#REF!</definedName>
    <definedName name="BExXVK87BMMO6LHKV0CFDNIQVIBS" hidden="1">#REF!</definedName>
    <definedName name="BExXVKZ9WXPGL6IVY6T61IDD771I" localSheetId="6" hidden="1">#REF!</definedName>
    <definedName name="BExXVKZ9WXPGL6IVY6T61IDD771I" hidden="1">#REF!</definedName>
    <definedName name="BExXVLA319WCSEOVHB05KDUSU054" localSheetId="6" hidden="1">#REF!</definedName>
    <definedName name="BExXVLA319WCSEOVHB05KDUSU054" hidden="1">#REF!</definedName>
    <definedName name="BExXVTTG5YRCSTI0UL141BKR36SU" localSheetId="6" hidden="1">#REF!</definedName>
    <definedName name="BExXVTTG5YRCSTI0UL141BKR36SU" hidden="1">#REF!</definedName>
    <definedName name="BExXVYWX74VKI8BDDSX9U85460MB" localSheetId="6" hidden="1">#REF!</definedName>
    <definedName name="BExXVYWX74VKI8BDDSX9U85460MB" hidden="1">#REF!</definedName>
    <definedName name="BExXW27MMXHXUXX78SDTBE1JYTHT" localSheetId="6" hidden="1">#REF!</definedName>
    <definedName name="BExXW27MMXHXUXX78SDTBE1JYTHT" hidden="1">#REF!</definedName>
    <definedName name="BExXW2YIM2MYBSHRIX0RP9D4PRMN" localSheetId="6" hidden="1">#REF!</definedName>
    <definedName name="BExXW2YIM2MYBSHRIX0RP9D4PRMN" hidden="1">#REF!</definedName>
    <definedName name="BExXWBNE4KTFSXKVSRF6WX039WPB" localSheetId="6" hidden="1">#REF!</definedName>
    <definedName name="BExXWBNE4KTFSXKVSRF6WX039WPB" hidden="1">#REF!</definedName>
    <definedName name="BExXWFP5AYE7EHYTJWBZSQ8PQ0YX" localSheetId="6" hidden="1">#REF!</definedName>
    <definedName name="BExXWFP5AYE7EHYTJWBZSQ8PQ0YX" hidden="1">#REF!</definedName>
    <definedName name="BExXWIUCR0LXM58OVKZT2APLVTIA" localSheetId="6" hidden="1">#REF!</definedName>
    <definedName name="BExXWIUCR0LXM58OVKZT2APLVTIA" hidden="1">#REF!</definedName>
    <definedName name="BExXWTXJEA32DLC6QKN10QB955JT" localSheetId="6" hidden="1">#REF!</definedName>
    <definedName name="BExXWTXJEA32DLC6QKN10QB955JT" hidden="1">#REF!</definedName>
    <definedName name="BExXWVFIBQT8OY1O41FRFPFGXQHK" localSheetId="6" hidden="1">#REF!</definedName>
    <definedName name="BExXWVFIBQT8OY1O41FRFPFGXQHK" hidden="1">#REF!</definedName>
    <definedName name="BExXWWXHBZHA9J3N8K47F84X0M0L" localSheetId="6" hidden="1">#REF!</definedName>
    <definedName name="BExXWWXHBZHA9J3N8K47F84X0M0L" hidden="1">#REF!</definedName>
    <definedName name="BExXXBM521DL8R4ZX7NZ3DBCUOR5" localSheetId="6" hidden="1">#REF!</definedName>
    <definedName name="BExXXBM521DL8R4ZX7NZ3DBCUOR5" hidden="1">#REF!</definedName>
    <definedName name="BExXXC7OZI33XZ03NRMEP7VRLQK4" localSheetId="6" hidden="1">#REF!</definedName>
    <definedName name="BExXXC7OZI33XZ03NRMEP7VRLQK4" hidden="1">#REF!</definedName>
    <definedName name="BExXXH5N3NKBQ7BCJPJTBF8CYM2Q" localSheetId="6" hidden="1">#REF!</definedName>
    <definedName name="BExXXH5N3NKBQ7BCJPJTBF8CYM2Q" hidden="1">#REF!</definedName>
    <definedName name="BExXXI7HHXLBLUEW7EQ73TALJF48" localSheetId="6" hidden="1">#REF!</definedName>
    <definedName name="BExXXI7HHXLBLUEW7EQ73TALJF48" hidden="1">#REF!</definedName>
    <definedName name="BExXXKWLM4D541BH6O8GOJMHFHMW" localSheetId="6" hidden="1">#REF!</definedName>
    <definedName name="BExXXKWLM4D541BH6O8GOJMHFHMW" hidden="1">#REF!</definedName>
    <definedName name="BExXXNR17I6P4FQZPQF2ZXDFYB6C" localSheetId="6" hidden="1">#REF!</definedName>
    <definedName name="BExXXNR17I6P4FQZPQF2ZXDFYB6C" hidden="1">#REF!</definedName>
    <definedName name="BExXXPPA1Q87XPI97X0OXCPBPDON" localSheetId="6" hidden="1">#REF!</definedName>
    <definedName name="BExXXPPA1Q87XPI97X0OXCPBPDON" hidden="1">#REF!</definedName>
    <definedName name="BExXXVUDA98IZTQ6MANKU4MTTDVR" localSheetId="6" hidden="1">#REF!</definedName>
    <definedName name="BExXXVUDA98IZTQ6MANKU4MTTDVR" hidden="1">#REF!</definedName>
    <definedName name="BExXXZQNZY6IZI45DJXJK0MQZWA7" localSheetId="6" hidden="1">#REF!</definedName>
    <definedName name="BExXXZQNZY6IZI45DJXJK0MQZWA7" hidden="1">#REF!</definedName>
    <definedName name="BExXY5QFG6QP94SFT3935OBM8Y4K" localSheetId="6" hidden="1">#REF!</definedName>
    <definedName name="BExXY5QFG6QP94SFT3935OBM8Y4K" hidden="1">#REF!</definedName>
    <definedName name="BExXY7TYEBFXRYUYIFHTN65RJ8EW" localSheetId="6" hidden="1">#REF!</definedName>
    <definedName name="BExXY7TYEBFXRYUYIFHTN65RJ8EW" hidden="1">#REF!</definedName>
    <definedName name="BExXYLBHANUXC5FCTDDTGOVD3GQS" localSheetId="6" hidden="1">#REF!</definedName>
    <definedName name="BExXYLBHANUXC5FCTDDTGOVD3GQS" hidden="1">#REF!</definedName>
    <definedName name="BExXYMNYAYH3WA2ZCFAYKZID9ZCI" localSheetId="6" hidden="1">#REF!</definedName>
    <definedName name="BExXYMNYAYH3WA2ZCFAYKZID9ZCI" hidden="1">#REF!</definedName>
    <definedName name="BExXYYT12SVN2VDMLVNV4P3ISD8T" localSheetId="6" hidden="1">#REF!</definedName>
    <definedName name="BExXYYT12SVN2VDMLVNV4P3ISD8T" hidden="1">#REF!</definedName>
    <definedName name="BExXYZ3SPSRCWM4YHTPZDCOLZPHR" localSheetId="6" hidden="1">#REF!</definedName>
    <definedName name="BExXYZ3SPSRCWM4YHTPZDCOLZPHR" hidden="1">#REF!</definedName>
    <definedName name="BExXZFVV4YB42AZ3H1I40YG3JAPU" localSheetId="6" hidden="1">#REF!</definedName>
    <definedName name="BExXZFVV4YB42AZ3H1I40YG3JAPU" hidden="1">#REF!</definedName>
    <definedName name="BExXZG1CQE1M9TDJ99253H6JVGIH" localSheetId="6" hidden="1">#REF!</definedName>
    <definedName name="BExXZG1CQE1M9TDJ99253H6JVGIH" hidden="1">#REF!</definedName>
    <definedName name="BExXZHJ9T2JELF12CHHGD54J1B0C" localSheetId="6" hidden="1">#REF!</definedName>
    <definedName name="BExXZHJ9T2JELF12CHHGD54J1B0C" hidden="1">#REF!</definedName>
    <definedName name="BExXZNJ2X1TK2LRK5ZY3MX49H5T7" localSheetId="6" hidden="1">#REF!</definedName>
    <definedName name="BExXZNJ2X1TK2LRK5ZY3MX49H5T7" hidden="1">#REF!</definedName>
    <definedName name="BExXZOVPCEP495TQSON6PSRQ8XCY" localSheetId="6" hidden="1">#REF!</definedName>
    <definedName name="BExXZOVPCEP495TQSON6PSRQ8XCY" hidden="1">#REF!</definedName>
    <definedName name="BExXZXKH7NBARQQAZM69Z57IH1MM" localSheetId="6" hidden="1">#REF!</definedName>
    <definedName name="BExXZXKH7NBARQQAZM69Z57IH1MM" hidden="1">#REF!</definedName>
    <definedName name="BExY07WSDH5QEVM7BJXJK2ZRAI1O" localSheetId="6" hidden="1">#REF!</definedName>
    <definedName name="BExY07WSDH5QEVM7BJXJK2ZRAI1O" hidden="1">#REF!</definedName>
    <definedName name="BExY09PJJWYWGWWLX3YT8EVK0YV4" localSheetId="6" hidden="1">#REF!</definedName>
    <definedName name="BExY09PJJWYWGWWLX3YT8EVK0YV4" hidden="1">#REF!</definedName>
    <definedName name="BExY0C3UBVC4M59JIRXVQ8OWAJC1" localSheetId="6" hidden="1">#REF!</definedName>
    <definedName name="BExY0C3UBVC4M59JIRXVQ8OWAJC1" hidden="1">#REF!</definedName>
    <definedName name="BExY0ENH6ZXHW155XIGS0F46T43M" localSheetId="6" hidden="1">#REF!</definedName>
    <definedName name="BExY0ENH6ZXHW155XIGS0F46T43M" hidden="1">#REF!</definedName>
    <definedName name="BExY0IEEUB9SRGD9I14IDCPO5GV4" localSheetId="6" hidden="1">#REF!</definedName>
    <definedName name="BExY0IEEUB9SRGD9I14IDCPO5GV4" hidden="1">#REF!</definedName>
    <definedName name="BExY0LEAAM7MUGBRLXD6KXBOHZ6S" localSheetId="6" hidden="1">#REF!</definedName>
    <definedName name="BExY0LEAAM7MUGBRLXD6KXBOHZ6S" hidden="1">#REF!</definedName>
    <definedName name="BExY0OE8GFHMLLTEAFIOQTOPEVPB" localSheetId="6" hidden="1">#REF!</definedName>
    <definedName name="BExY0OE8GFHMLLTEAFIOQTOPEVPB" hidden="1">#REF!</definedName>
    <definedName name="BExY0OJHW85S0VKBA8T4HTYPYBOS" localSheetId="6" hidden="1">#REF!</definedName>
    <definedName name="BExY0OJHW85S0VKBA8T4HTYPYBOS" hidden="1">#REF!</definedName>
    <definedName name="BExY0T1E034D7XAXNC6F7540LLIE" localSheetId="6" hidden="1">#REF!</definedName>
    <definedName name="BExY0T1E034D7XAXNC6F7540LLIE" hidden="1">#REF!</definedName>
    <definedName name="BExY0XTZLHN49J2JH94BYTKBJLT3" localSheetId="6" hidden="1">#REF!</definedName>
    <definedName name="BExY0XTZLHN49J2JH94BYTKBJLT3" hidden="1">#REF!</definedName>
    <definedName name="BExY11FH9TXHERUYGG8FE50U7H7J" localSheetId="6" hidden="1">#REF!</definedName>
    <definedName name="BExY11FH9TXHERUYGG8FE50U7H7J" hidden="1">#REF!</definedName>
    <definedName name="BExY180UKNW5NIAWD6ZUYTFEH8QS" localSheetId="6" hidden="1">#REF!</definedName>
    <definedName name="BExY180UKNW5NIAWD6ZUYTFEH8QS" hidden="1">#REF!</definedName>
    <definedName name="BExY1DPTV4LSY9MEOUGXF8X052NA" localSheetId="6" hidden="1">#REF!</definedName>
    <definedName name="BExY1DPTV4LSY9MEOUGXF8X052NA" hidden="1">#REF!</definedName>
    <definedName name="BExY1GK9ELBEKDD7O6HR6DUO8YGO" localSheetId="6" hidden="1">#REF!</definedName>
    <definedName name="BExY1GK9ELBEKDD7O6HR6DUO8YGO" hidden="1">#REF!</definedName>
    <definedName name="BExY1NWOXXFV9GGZ3PX444LZ8TVX" localSheetId="6" hidden="1">#REF!</definedName>
    <definedName name="BExY1NWOXXFV9GGZ3PX444LZ8TVX" hidden="1">#REF!</definedName>
    <definedName name="BExY1UCL0RND63LLSM9X5SFRG117" localSheetId="6" hidden="1">#REF!</definedName>
    <definedName name="BExY1UCL0RND63LLSM9X5SFRG117" hidden="1">#REF!</definedName>
    <definedName name="BExY1WAT3937L08HLHIRQHMP2A3H" localSheetId="6" hidden="1">#REF!</definedName>
    <definedName name="BExY1WAT3937L08HLHIRQHMP2A3H" hidden="1">#REF!</definedName>
    <definedName name="BExY1YEBOSLMID7LURP8QB46AI91" localSheetId="6" hidden="1">#REF!</definedName>
    <definedName name="BExY1YEBOSLMID7LURP8QB46AI91" hidden="1">#REF!</definedName>
    <definedName name="BExY236UB98PA9PNCHMCSZYCHJBD" localSheetId="6" hidden="1">#REF!</definedName>
    <definedName name="BExY236UB98PA9PNCHMCSZYCHJBD" hidden="1">#REF!</definedName>
    <definedName name="BExY2FS4LFX9OHOTQT7SJ2PXAC25" localSheetId="6" hidden="1">#REF!</definedName>
    <definedName name="BExY2FS4LFX9OHOTQT7SJ2PXAC25" hidden="1">#REF!</definedName>
    <definedName name="BExY2GDPCZPVU0IQ6IJIB1YQQRQ6" localSheetId="6" hidden="1">#REF!</definedName>
    <definedName name="BExY2GDPCZPVU0IQ6IJIB1YQQRQ6" hidden="1">#REF!</definedName>
    <definedName name="BExY2GTSZ3VA9TXLY7KW1LIAKJ61" localSheetId="6" hidden="1">#REF!</definedName>
    <definedName name="BExY2GTSZ3VA9TXLY7KW1LIAKJ61" hidden="1">#REF!</definedName>
    <definedName name="BExY2IXBR1SGYZH08T7QHKEFS8HA" localSheetId="6" hidden="1">#REF!</definedName>
    <definedName name="BExY2IXBR1SGYZH08T7QHKEFS8HA" hidden="1">#REF!</definedName>
    <definedName name="BExY2Q4B5FUDA5VU4VRUHX327QN0" localSheetId="6" hidden="1">#REF!</definedName>
    <definedName name="BExY2Q4B5FUDA5VU4VRUHX327QN0" hidden="1">#REF!</definedName>
    <definedName name="BExY2S7TM2NG7A1NFYPWIFAIKUCO" localSheetId="6" hidden="1">#REF!</definedName>
    <definedName name="BExY2S7TM2NG7A1NFYPWIFAIKUCO" hidden="1">#REF!</definedName>
    <definedName name="BExY2Z3ZGRGD12RWANJZ8DFQO776" localSheetId="6" hidden="1">#REF!</definedName>
    <definedName name="BExY2Z3ZGRGD12RWANJZ8DFQO776" hidden="1">#REF!</definedName>
    <definedName name="BExY30WPXLJ01P42XKBSUF8KNOOK" localSheetId="6" hidden="1">#REF!</definedName>
    <definedName name="BExY30WPXLJ01P42XKBSUF8KNOOK" hidden="1">#REF!</definedName>
    <definedName name="BExY3297KIB0C8Z1G99OS1MCEGTO" localSheetId="6" hidden="1">#REF!</definedName>
    <definedName name="BExY3297KIB0C8Z1G99OS1MCEGTO" hidden="1">#REF!</definedName>
    <definedName name="BExY3HOSK7YI364K15OX70AVR6F1" localSheetId="6" hidden="1">#REF!</definedName>
    <definedName name="BExY3HOSK7YI364K15OX70AVR6F1" hidden="1">#REF!</definedName>
    <definedName name="BExY3I526B4VA8JBTKXWE3FGVT0D" localSheetId="6" hidden="1">#REF!</definedName>
    <definedName name="BExY3I526B4VA8JBTKXWE3FGVT0D" hidden="1">#REF!</definedName>
    <definedName name="BExY3I52TZR3GXQ9HDVDNIYLIGEH" localSheetId="6" hidden="1">#REF!</definedName>
    <definedName name="BExY3I52TZR3GXQ9HDVDNIYLIGEH" hidden="1">#REF!</definedName>
    <definedName name="BExY3T89AUR83SOAZZ3OMDEJDQ39" localSheetId="6" hidden="1">#REF!</definedName>
    <definedName name="BExY3T89AUR83SOAZZ3OMDEJDQ39" hidden="1">#REF!</definedName>
    <definedName name="BExY3WZ7VO2K6TYCHDY754FY24AA" localSheetId="6" hidden="1">#REF!</definedName>
    <definedName name="BExY3WZ7VO2K6TYCHDY754FY24AA" hidden="1">#REF!</definedName>
    <definedName name="BExY4BIG95HDDO6MY6WBUSWJIOLR" localSheetId="6" hidden="1">#REF!</definedName>
    <definedName name="BExY4BIG95HDDO6MY6WBUSWJIOLR" hidden="1">#REF!</definedName>
    <definedName name="BExY4MG771JQ84EMIVB6HQGGHZY7" localSheetId="6" hidden="1">#REF!</definedName>
    <definedName name="BExY4MG771JQ84EMIVB6HQGGHZY7" hidden="1">#REF!</definedName>
    <definedName name="BExY4PWCSFB8P3J3TBQB2MD67263" localSheetId="6" hidden="1">#REF!</definedName>
    <definedName name="BExY4PWCSFB8P3J3TBQB2MD67263" hidden="1">#REF!</definedName>
    <definedName name="BExY4RP3BE6KYZDIKQZO4U4DIT33" localSheetId="6" hidden="1">#REF!</definedName>
    <definedName name="BExY4RP3BE6KYZDIKQZO4U4DIT33" hidden="1">#REF!</definedName>
    <definedName name="BExY4RZW3KK11JLYBA4DWZ92M6LQ" localSheetId="6" hidden="1">#REF!</definedName>
    <definedName name="BExY4RZW3KK11JLYBA4DWZ92M6LQ" hidden="1">#REF!</definedName>
    <definedName name="BExY4XOVTTNVZ577RLIEC7NZQFIX" localSheetId="6" hidden="1">#REF!</definedName>
    <definedName name="BExY4XOVTTNVZ577RLIEC7NZQFIX" hidden="1">#REF!</definedName>
    <definedName name="BExY50JAF5CG01GTHAUS7I4ZLUDC" localSheetId="6" hidden="1">#REF!</definedName>
    <definedName name="BExY50JAF5CG01GTHAUS7I4ZLUDC" hidden="1">#REF!</definedName>
    <definedName name="BExY53J7EXFEOFTRNAHLK7IH3ACB" localSheetId="6" hidden="1">#REF!</definedName>
    <definedName name="BExY53J7EXFEOFTRNAHLK7IH3ACB" hidden="1">#REF!</definedName>
    <definedName name="BExY5515SJTJS3VM80M3YYR0WF37" localSheetId="6" hidden="1">#REF!</definedName>
    <definedName name="BExY5515SJTJS3VM80M3YYR0WF37" hidden="1">#REF!</definedName>
    <definedName name="BExY5515WE39FQ3EG5QHG67V9C0O" localSheetId="6" hidden="1">#REF!</definedName>
    <definedName name="BExY5515WE39FQ3EG5QHG67V9C0O" hidden="1">#REF!</definedName>
    <definedName name="BExY5986WNAD8NFCPXC9TVLBU4FG" localSheetId="6" hidden="1">#REF!</definedName>
    <definedName name="BExY5986WNAD8NFCPXC9TVLBU4FG" hidden="1">#REF!</definedName>
    <definedName name="BExY5DF9MS25IFNWGJ1YAS5MDN8R" localSheetId="6" hidden="1">#REF!</definedName>
    <definedName name="BExY5DF9MS25IFNWGJ1YAS5MDN8R" hidden="1">#REF!</definedName>
    <definedName name="BExY5ERVGL3UM2MGT8LJ0XPKTZEK" localSheetId="6" hidden="1">#REF!</definedName>
    <definedName name="BExY5ERVGL3UM2MGT8LJ0XPKTZEK" hidden="1">#REF!</definedName>
    <definedName name="BExY5EX6NJFK8W754ZVZDN5DS04K" localSheetId="6" hidden="1">#REF!</definedName>
    <definedName name="BExY5EX6NJFK8W754ZVZDN5DS04K" hidden="1">#REF!</definedName>
    <definedName name="BExY5S3XD1NJT109CV54IFOHVLQ6" localSheetId="6" hidden="1">#REF!</definedName>
    <definedName name="BExY5S3XD1NJT109CV54IFOHVLQ6" hidden="1">#REF!</definedName>
    <definedName name="BExY5W088PPAPLSMR2P7FV2CRDCT" localSheetId="6" hidden="1">#REF!</definedName>
    <definedName name="BExY5W088PPAPLSMR2P7FV2CRDCT" hidden="1">#REF!</definedName>
    <definedName name="BExY6KA6BQ6H4SH5EMJBVF8UR4ZY" localSheetId="6" hidden="1">#REF!</definedName>
    <definedName name="BExY6KA6BQ6H4SH5EMJBVF8UR4ZY" hidden="1">#REF!</definedName>
    <definedName name="BExY6KVS1MMZ2R34PGEFR2BMTU9W" localSheetId="6" hidden="1">#REF!</definedName>
    <definedName name="BExY6KVS1MMZ2R34PGEFR2BMTU9W" hidden="1">#REF!</definedName>
    <definedName name="BExY6Q9YY7LW745GP7CYOGGSPHGE" localSheetId="6" hidden="1">#REF!</definedName>
    <definedName name="BExY6Q9YY7LW745GP7CYOGGSPHGE" hidden="1">#REF!</definedName>
    <definedName name="BExY6R6BYIQZ4OR1E7YI0OVOC08W" localSheetId="6" hidden="1">#REF!</definedName>
    <definedName name="BExY6R6BYIQZ4OR1E7YI0OVOC08W" hidden="1">#REF!</definedName>
    <definedName name="BExZIA3C8LKJTEH3MKQ57KJH5TA2" localSheetId="6" hidden="1">#REF!</definedName>
    <definedName name="BExZIA3C8LKJTEH3MKQ57KJH5TA2" hidden="1">#REF!</definedName>
    <definedName name="BExZIGDWFIOPMMVCRWX45OIJ5AP3" localSheetId="6" hidden="1">#REF!</definedName>
    <definedName name="BExZIGDWFIOPMMVCRWX45OIJ5AP3" hidden="1">#REF!</definedName>
    <definedName name="BExZIIHH3QNQE3GFMHEE4UMHY6WQ" localSheetId="6" hidden="1">#REF!</definedName>
    <definedName name="BExZIIHH3QNQE3GFMHEE4UMHY6WQ" hidden="1">#REF!</definedName>
    <definedName name="BExZIYO22G5UXOB42GDLYGVRJ6U7" localSheetId="6" hidden="1">#REF!</definedName>
    <definedName name="BExZIYO22G5UXOB42GDLYGVRJ6U7" hidden="1">#REF!</definedName>
    <definedName name="BExZJ7I9T8XU4MZRKJ1VVU76V2LZ" localSheetId="6" hidden="1">#REF!</definedName>
    <definedName name="BExZJ7I9T8XU4MZRKJ1VVU76V2LZ" hidden="1">#REF!</definedName>
    <definedName name="BExZJMY170JCUU1RWASNZ1HJPRTA" localSheetId="6" hidden="1">#REF!</definedName>
    <definedName name="BExZJMY170JCUU1RWASNZ1HJPRTA" hidden="1">#REF!</definedName>
    <definedName name="BExZJOQR77H0P4SUKVYACDCFBBXO" localSheetId="6" hidden="1">#REF!</definedName>
    <definedName name="BExZJOQR77H0P4SUKVYACDCFBBXO" hidden="1">#REF!</definedName>
    <definedName name="BExZJS6RG34ODDY9HMZ0O34MEMSB" localSheetId="6" hidden="1">#REF!</definedName>
    <definedName name="BExZJS6RG34ODDY9HMZ0O34MEMSB" hidden="1">#REF!</definedName>
    <definedName name="BExZK34NR4BAD7HJAP7SQ926UQP3" localSheetId="6" hidden="1">#REF!</definedName>
    <definedName name="BExZK34NR4BAD7HJAP7SQ926UQP3" hidden="1">#REF!</definedName>
    <definedName name="BExZK3FGPHH5H771U7D5XY7XBS6E" localSheetId="6" hidden="1">#REF!</definedName>
    <definedName name="BExZK3FGPHH5H771U7D5XY7XBS6E" hidden="1">#REF!</definedName>
    <definedName name="BExZK46CVVS9X1BZ6LLL71016ENT" localSheetId="6" hidden="1">#REF!</definedName>
    <definedName name="BExZK46CVVS9X1BZ6LLL71016ENT" hidden="1">#REF!</definedName>
    <definedName name="BExZK52PZLTP1F04T09MP30BVT7H" localSheetId="6" hidden="1">#REF!</definedName>
    <definedName name="BExZK52PZLTP1F04T09MP30BVT7H" hidden="1">#REF!</definedName>
    <definedName name="BExZKHYORG3O8C772XPFHM1N8T80" localSheetId="6" hidden="1">#REF!</definedName>
    <definedName name="BExZKHYORG3O8C772XPFHM1N8T80" hidden="1">#REF!</definedName>
    <definedName name="BExZKJRF2IRR57DG9CLC7MSHWNNN" localSheetId="6" hidden="1">#REF!</definedName>
    <definedName name="BExZKJRF2IRR57DG9CLC7MSHWNNN" hidden="1">#REF!</definedName>
    <definedName name="BExZKV5GYXO0X760SBD9TWTIQHGI" localSheetId="6" hidden="1">#REF!</definedName>
    <definedName name="BExZKV5GYXO0X760SBD9TWTIQHGI" hidden="1">#REF!</definedName>
    <definedName name="BExZKZCGNEA9IPON37A91L4H4H17" localSheetId="6" hidden="1">#REF!</definedName>
    <definedName name="BExZKZCGNEA9IPON37A91L4H4H17" hidden="1">#REF!</definedName>
    <definedName name="BExZL6E4YVXRUN7ZGF2BIGIXFR8K" localSheetId="6" hidden="1">#REF!</definedName>
    <definedName name="BExZL6E4YVXRUN7ZGF2BIGIXFR8K" hidden="1">#REF!</definedName>
    <definedName name="BExZLF2ZTA4EPN0GHO7C5O8DZ1SN" localSheetId="6" hidden="1">#REF!</definedName>
    <definedName name="BExZLF2ZTA4EPN0GHO7C5O8DZ1SN" hidden="1">#REF!</definedName>
    <definedName name="BExZLGVLMKTPFXG42QYT0PO81G7F" localSheetId="6" hidden="1">#REF!</definedName>
    <definedName name="BExZLGVLMKTPFXG42QYT0PO81G7F" hidden="1">#REF!</definedName>
    <definedName name="BExZLHRYQQ7BYD3VQWHVTZGYGRCT" localSheetId="6" hidden="1">#REF!</definedName>
    <definedName name="BExZLHRYQQ7BYD3VQWHVTZGYGRCT" hidden="1">#REF!</definedName>
    <definedName name="BExZLKMK7LRK14S09WLMH7MXSQXM" localSheetId="6" hidden="1">#REF!</definedName>
    <definedName name="BExZLKMK7LRK14S09WLMH7MXSQXM" hidden="1">#REF!</definedName>
    <definedName name="BExZM503X0NZBS0FF22LK2RGG6GP" localSheetId="6" hidden="1">#REF!</definedName>
    <definedName name="BExZM503X0NZBS0FF22LK2RGG6GP" hidden="1">#REF!</definedName>
    <definedName name="BExZM7JVLG0W8EG5RBU915U3SKBY" localSheetId="6" hidden="1">#REF!</definedName>
    <definedName name="BExZM7JVLG0W8EG5RBU915U3SKBY" hidden="1">#REF!</definedName>
    <definedName name="BExZM85FOVUFF110XMQ9O2ODSJUK" localSheetId="6" hidden="1">#REF!</definedName>
    <definedName name="BExZM85FOVUFF110XMQ9O2ODSJUK" hidden="1">#REF!</definedName>
    <definedName name="BExZMF1MMTZ1TA14PZ8ASSU2CBSP" localSheetId="6" hidden="1">#REF!</definedName>
    <definedName name="BExZMF1MMTZ1TA14PZ8ASSU2CBSP" hidden="1">#REF!</definedName>
    <definedName name="BExZMH54ZU6X4KM0375X9K5VJDZN" localSheetId="6" hidden="1">#REF!</definedName>
    <definedName name="BExZMH54ZU6X4KM0375X9K5VJDZN" hidden="1">#REF!</definedName>
    <definedName name="BExZMKL5YQZD7F0FUCSVFGLPFK52" localSheetId="6" hidden="1">#REF!</definedName>
    <definedName name="BExZMKL5YQZD7F0FUCSVFGLPFK52" hidden="1">#REF!</definedName>
    <definedName name="BExZMOC3VNZALJM71X2T6FV91GTB" localSheetId="6" hidden="1">#REF!</definedName>
    <definedName name="BExZMOC3VNZALJM71X2T6FV91GTB" hidden="1">#REF!</definedName>
    <definedName name="BExZMRHA7TTR9QKJOMONHRVY3YOF" localSheetId="6" hidden="1">#REF!</definedName>
    <definedName name="BExZMRHA7TTR9QKJOMONHRVY3YOF" hidden="1">#REF!</definedName>
    <definedName name="BExZMXH39OB0I43XEL3K11U3G9PM" localSheetId="6" hidden="1">#REF!</definedName>
    <definedName name="BExZMXH39OB0I43XEL3K11U3G9PM" hidden="1">#REF!</definedName>
    <definedName name="BExZMZQ3RBKDHT5GLFNLS52OSJA0" localSheetId="6" hidden="1">#REF!</definedName>
    <definedName name="BExZMZQ3RBKDHT5GLFNLS52OSJA0" hidden="1">#REF!</definedName>
    <definedName name="BExZN2F7Y2J2L2LN5WZRG949MS4A" localSheetId="6" hidden="1">#REF!</definedName>
    <definedName name="BExZN2F7Y2J2L2LN5WZRG949MS4A" hidden="1">#REF!</definedName>
    <definedName name="BExZN847WUWKRYTZWG9TCQZJS3OL" localSheetId="6" hidden="1">#REF!</definedName>
    <definedName name="BExZN847WUWKRYTZWG9TCQZJS3OL" hidden="1">#REF!</definedName>
    <definedName name="BExZNA2ALK6RDWFAXZQCL9TWRDCF" localSheetId="6" hidden="1">#REF!</definedName>
    <definedName name="BExZNA2ALK6RDWFAXZQCL9TWRDCF" hidden="1">#REF!</definedName>
    <definedName name="BExZNH3VISFF4NQI11BZDP5IQ7VG" localSheetId="6" hidden="1">#REF!</definedName>
    <definedName name="BExZNH3VISFF4NQI11BZDP5IQ7VG" hidden="1">#REF!</definedName>
    <definedName name="BExZNJYCFYVMAOI62GB2BABK1ELE" localSheetId="6" hidden="1">#REF!</definedName>
    <definedName name="BExZNJYCFYVMAOI62GB2BABK1ELE" hidden="1">#REF!</definedName>
    <definedName name="BExZNLGAA6ATMJW0Y28J4OI5W27I" localSheetId="6" hidden="1">#REF!</definedName>
    <definedName name="BExZNLGAA6ATMJW0Y28J4OI5W27I" hidden="1">#REF!</definedName>
    <definedName name="BExZNP7916CH3QP4VCZEULUIKKS5" localSheetId="6" hidden="1">#REF!</definedName>
    <definedName name="BExZNP7916CH3QP4VCZEULUIKKS5" hidden="1">#REF!</definedName>
    <definedName name="BExZNV707LIU6Z5H6QI6H67LHTI1" localSheetId="6" hidden="1">#REF!</definedName>
    <definedName name="BExZNV707LIU6Z5H6QI6H67LHTI1" hidden="1">#REF!</definedName>
    <definedName name="BExZNVCBKB930QQ9QW7KSGOZ0V1M" localSheetId="6" hidden="1">#REF!</definedName>
    <definedName name="BExZNVCBKB930QQ9QW7KSGOZ0V1M" hidden="1">#REF!</definedName>
    <definedName name="BExZNW8QJ18X0RSGFDWAE9ZSDX39" localSheetId="6" hidden="1">#REF!</definedName>
    <definedName name="BExZNW8QJ18X0RSGFDWAE9ZSDX39" hidden="1">#REF!</definedName>
    <definedName name="BExZNZDWRS6Q40L8OCWFEIVI0A1O" localSheetId="6" hidden="1">#REF!</definedName>
    <definedName name="BExZNZDWRS6Q40L8OCWFEIVI0A1O" hidden="1">#REF!</definedName>
    <definedName name="BExZOBO9NYLGVJQ31LVQ9XS2ZT4N" localSheetId="6" hidden="1">#REF!</definedName>
    <definedName name="BExZOBO9NYLGVJQ31LVQ9XS2ZT4N" hidden="1">#REF!</definedName>
    <definedName name="BExZOETNB1CJ3Y2RKLI1ZK0S8Z6H" localSheetId="6" hidden="1">#REF!</definedName>
    <definedName name="BExZOETNB1CJ3Y2RKLI1ZK0S8Z6H" hidden="1">#REF!</definedName>
    <definedName name="BExZOREMVSK4E5VSWM838KHUB8AI" localSheetId="6" hidden="1">#REF!</definedName>
    <definedName name="BExZOREMVSK4E5VSWM838KHUB8AI" hidden="1">#REF!</definedName>
    <definedName name="BExZOVR745T5P1KS9NV2PXZPZVRG" localSheetId="6" hidden="1">#REF!</definedName>
    <definedName name="BExZOVR745T5P1KS9NV2PXZPZVRG" hidden="1">#REF!</definedName>
    <definedName name="BExZOZSWGLSY2XYVRIS6VSNJDSGD" localSheetId="6" hidden="1">#REF!</definedName>
    <definedName name="BExZOZSWGLSY2XYVRIS6VSNJDSGD" hidden="1">#REF!</definedName>
    <definedName name="BExZP7AIJKLM6C6CSUIIFAHFBNX2" localSheetId="6" hidden="1">#REF!</definedName>
    <definedName name="BExZP7AIJKLM6C6CSUIIFAHFBNX2" hidden="1">#REF!</definedName>
    <definedName name="BExZPALCPOH27L4MUPX2RFT3F8OM" localSheetId="6" hidden="1">#REF!</definedName>
    <definedName name="BExZPALCPOH27L4MUPX2RFT3F8OM" hidden="1">#REF!</definedName>
    <definedName name="BExZPQ0XY507N8FJMVPKCTK8HC9H" localSheetId="6" hidden="1">#REF!</definedName>
    <definedName name="BExZPQ0XY507N8FJMVPKCTK8HC9H" hidden="1">#REF!</definedName>
    <definedName name="BExZPXTHEWEN48J9E5ARSA8IGRBI" localSheetId="6" hidden="1">#REF!</definedName>
    <definedName name="BExZPXTHEWEN48J9E5ARSA8IGRBI" hidden="1">#REF!</definedName>
    <definedName name="BExZQ37OVBR25U32CO2YYVPZOMR5" localSheetId="6" hidden="1">#REF!</definedName>
    <definedName name="BExZQ37OVBR25U32CO2YYVPZOMR5" hidden="1">#REF!</definedName>
    <definedName name="BExZQ3NT7H06VO0AR48WHZULZB93" localSheetId="6" hidden="1">#REF!</definedName>
    <definedName name="BExZQ3NT7H06VO0AR48WHZULZB93" hidden="1">#REF!</definedName>
    <definedName name="BExZQ5RCYU1R0DUT1MFN99S1C408" localSheetId="6" hidden="1">#REF!</definedName>
    <definedName name="BExZQ5RCYU1R0DUT1MFN99S1C408" hidden="1">#REF!</definedName>
    <definedName name="BExZQ7PJU07SEJMDX18U9YVDC2GU" localSheetId="6" hidden="1">#REF!</definedName>
    <definedName name="BExZQ7PJU07SEJMDX18U9YVDC2GU" hidden="1">#REF!</definedName>
    <definedName name="BExZQAJXQ5IJ5RB71EDSPGTRO5HC" localSheetId="6" hidden="1">#REF!</definedName>
    <definedName name="BExZQAJXQ5IJ5RB71EDSPGTRO5HC" hidden="1">#REF!</definedName>
    <definedName name="BExZQBLTKPF3O4MCH6L4LE544FQB" localSheetId="6" hidden="1">#REF!</definedName>
    <definedName name="BExZQBLTKPF3O4MCH6L4LE544FQB" hidden="1">#REF!</definedName>
    <definedName name="BExZQIHTGHK7OOI2Y2PN3JYBY82I" localSheetId="6" hidden="1">#REF!</definedName>
    <definedName name="BExZQIHTGHK7OOI2Y2PN3JYBY82I" hidden="1">#REF!</definedName>
    <definedName name="BExZQJJMGU5MHQOILGXGJPAQI5XI" localSheetId="6" hidden="1">#REF!</definedName>
    <definedName name="BExZQJJMGU5MHQOILGXGJPAQI5XI" hidden="1">#REF!</definedName>
    <definedName name="BExZQL1M2EX5YEQBMNQKVD747N3I" localSheetId="6" hidden="1">#REF!</definedName>
    <definedName name="BExZQL1M2EX5YEQBMNQKVD747N3I" hidden="1">#REF!</definedName>
    <definedName name="BExZQPDYUBJL0C1OME996KHU23N5" localSheetId="6" hidden="1">#REF!</definedName>
    <definedName name="BExZQPDYUBJL0C1OME996KHU23N5" hidden="1">#REF!</definedName>
    <definedName name="BExZQXBYEBN28QUH1KOVW6KKA5UM" localSheetId="6" hidden="1">#REF!</definedName>
    <definedName name="BExZQXBYEBN28QUH1KOVW6KKA5UM" hidden="1">#REF!</definedName>
    <definedName name="BExZQZKT146WEN8FTVZ7Y5TSB8L5" localSheetId="6" hidden="1">#REF!</definedName>
    <definedName name="BExZQZKT146WEN8FTVZ7Y5TSB8L5" hidden="1">#REF!</definedName>
    <definedName name="BExZR485AKBH93YZ08CMUC3WROED" localSheetId="6" hidden="1">#REF!</definedName>
    <definedName name="BExZR485AKBH93YZ08CMUC3WROED" hidden="1">#REF!</definedName>
    <definedName name="BExZR7TL98P2PPUVGIZYR5873DWW" localSheetId="6" hidden="1">#REF!</definedName>
    <definedName name="BExZR7TL98P2PPUVGIZYR5873DWW" hidden="1">#REF!</definedName>
    <definedName name="BExZRAYSYOXAM1PBW1EF6YAZ9RU3" localSheetId="6" hidden="1">#REF!</definedName>
    <definedName name="BExZRAYSYOXAM1PBW1EF6YAZ9RU3" hidden="1">#REF!</definedName>
    <definedName name="BExZRGD1603X5ACFALUUDKCD7X48" localSheetId="6" hidden="1">#REF!</definedName>
    <definedName name="BExZRGD1603X5ACFALUUDKCD7X48" hidden="1">#REF!</definedName>
    <definedName name="BExZRMSYHFOP8FFWKKUSBHU85J81" localSheetId="6" hidden="1">#REF!</definedName>
    <definedName name="BExZRMSYHFOP8FFWKKUSBHU85J81" hidden="1">#REF!</definedName>
    <definedName name="BExZRP1X6UVLN1UOLHH5VF4STP1O" localSheetId="6" hidden="1">#REF!</definedName>
    <definedName name="BExZRP1X6UVLN1UOLHH5VF4STP1O" hidden="1">#REF!</definedName>
    <definedName name="BExZRQ930U6OCYNV00CH5I0Q4LPE" localSheetId="6" hidden="1">#REF!</definedName>
    <definedName name="BExZRQ930U6OCYNV00CH5I0Q4LPE" hidden="1">#REF!</definedName>
    <definedName name="BExZRQP7JLKS45QOGATXS7MK5GUZ" localSheetId="6" hidden="1">#REF!</definedName>
    <definedName name="BExZRQP7JLKS45QOGATXS7MK5GUZ" hidden="1">#REF!</definedName>
    <definedName name="BExZRW8W514W8OZ72YBONYJ64GXF" localSheetId="6" hidden="1">#REF!</definedName>
    <definedName name="BExZRW8W514W8OZ72YBONYJ64GXF" hidden="1">#REF!</definedName>
    <definedName name="BExZRWJP2BUVFJPO8U8ATQEP0LZU" localSheetId="6" hidden="1">#REF!</definedName>
    <definedName name="BExZRWJP2BUVFJPO8U8ATQEP0LZU" hidden="1">#REF!</definedName>
    <definedName name="BExZSI9USDLZAN8LI8M4YYQL24GZ" localSheetId="6" hidden="1">#REF!</definedName>
    <definedName name="BExZSI9USDLZAN8LI8M4YYQL24GZ" hidden="1">#REF!</definedName>
    <definedName name="BExZSLKO175YAM0RMMZH1FPXL4V2" localSheetId="6" hidden="1">#REF!</definedName>
    <definedName name="BExZSLKO175YAM0RMMZH1FPXL4V2" hidden="1">#REF!</definedName>
    <definedName name="BExZSS0LA2JY4ZLJ1Z5YCMLJJZCH" localSheetId="6" hidden="1">#REF!</definedName>
    <definedName name="BExZSS0LA2JY4ZLJ1Z5YCMLJJZCH" hidden="1">#REF!</definedName>
    <definedName name="BExZSTNUWCRNCL22SMKXKFSLCJ0O" localSheetId="6" hidden="1">#REF!</definedName>
    <definedName name="BExZSTNUWCRNCL22SMKXKFSLCJ0O" hidden="1">#REF!</definedName>
    <definedName name="BExZSYRA4NR7K6RLC3I81QSG5SQR" localSheetId="6" hidden="1">#REF!</definedName>
    <definedName name="BExZSYRA4NR7K6RLC3I81QSG5SQR" hidden="1">#REF!</definedName>
    <definedName name="BExZT6JSZ8CBS0SB3T07N3LMAX7M" localSheetId="6" hidden="1">#REF!</definedName>
    <definedName name="BExZT6JSZ8CBS0SB3T07N3LMAX7M" hidden="1">#REF!</definedName>
    <definedName name="BExZTAQV2QVSZY5Y3VCCWUBSBW9P" localSheetId="6" hidden="1">#REF!</definedName>
    <definedName name="BExZTAQV2QVSZY5Y3VCCWUBSBW9P" hidden="1">#REF!</definedName>
    <definedName name="BExZTHSI2FX56PWRSNX9H5EWTZFO" localSheetId="6" hidden="1">#REF!</definedName>
    <definedName name="BExZTHSI2FX56PWRSNX9H5EWTZFO" hidden="1">#REF!</definedName>
    <definedName name="BExZTJL3HVBFY139H6CJHEQCT1EL" localSheetId="6" hidden="1">#REF!</definedName>
    <definedName name="BExZTJL3HVBFY139H6CJHEQCT1EL" hidden="1">#REF!</definedName>
    <definedName name="BExZTLOL8OPABZI453E0KVNA1GJS" localSheetId="6" hidden="1">#REF!</definedName>
    <definedName name="BExZTLOL8OPABZI453E0KVNA1GJS" hidden="1">#REF!</definedName>
    <definedName name="BExZTOTZ9F2ZI18DZM8GW39VDF1N" localSheetId="6" hidden="1">#REF!</definedName>
    <definedName name="BExZTOTZ9F2ZI18DZM8GW39VDF1N" hidden="1">#REF!</definedName>
    <definedName name="BExZTT6J3X0TOX0ZY6YPLUVMCW9X" localSheetId="6" hidden="1">#REF!</definedName>
    <definedName name="BExZTT6J3X0TOX0ZY6YPLUVMCW9X" hidden="1">#REF!</definedName>
    <definedName name="BExZTW6ECBRA0BBITWBQ8R93RMCL" localSheetId="6" hidden="1">#REF!</definedName>
    <definedName name="BExZTW6ECBRA0BBITWBQ8R93RMCL" hidden="1">#REF!</definedName>
    <definedName name="BExZU2BHYAOKSCBM3C5014ZF6IXS" localSheetId="6" hidden="1">#REF!</definedName>
    <definedName name="BExZU2BHYAOKSCBM3C5014ZF6IXS" hidden="1">#REF!</definedName>
    <definedName name="BExZU2RMJTXOCS0ROPMYPE6WTD87" localSheetId="6" hidden="1">#REF!</definedName>
    <definedName name="BExZU2RMJTXOCS0ROPMYPE6WTD87" hidden="1">#REF!</definedName>
    <definedName name="BExZUBRAHA9DNEGONEZEB2TDVFC2" localSheetId="6" hidden="1">#REF!</definedName>
    <definedName name="BExZUBRAHA9DNEGONEZEB2TDVFC2" hidden="1">#REF!</definedName>
    <definedName name="BExZUF7G8FENTJKH9R1XUWXM6CWD" localSheetId="6" hidden="1">#REF!</definedName>
    <definedName name="BExZUF7G8FENTJKH9R1XUWXM6CWD" hidden="1">#REF!</definedName>
    <definedName name="BExZUNARUJBIZ08VCAV3GEVBIR3D" localSheetId="6" hidden="1">#REF!</definedName>
    <definedName name="BExZUNARUJBIZ08VCAV3GEVBIR3D" hidden="1">#REF!</definedName>
    <definedName name="BExZUSZT5496UMBP4LFSLTR1GVEW" localSheetId="6" hidden="1">#REF!</definedName>
    <definedName name="BExZUSZT5496UMBP4LFSLTR1GVEW" hidden="1">#REF!</definedName>
    <definedName name="BExZUT54340I38GVCV79EL116WR0" localSheetId="6" hidden="1">#REF!</definedName>
    <definedName name="BExZUT54340I38GVCV79EL116WR0" hidden="1">#REF!</definedName>
    <definedName name="BExZUXC66MK2SXPXCLD8ZSU0BMTY" localSheetId="6" hidden="1">#REF!</definedName>
    <definedName name="BExZUXC66MK2SXPXCLD8ZSU0BMTY" hidden="1">#REF!</definedName>
    <definedName name="BExZUYDULCX65H9OZ9JHPBNKF3MI" localSheetId="6" hidden="1">#REF!</definedName>
    <definedName name="BExZUYDULCX65H9OZ9JHPBNKF3MI" hidden="1">#REF!</definedName>
    <definedName name="BExZV2QD5ZDK3AGDRULLA7JB46C3" localSheetId="6" hidden="1">#REF!</definedName>
    <definedName name="BExZV2QD5ZDK3AGDRULLA7JB46C3" hidden="1">#REF!</definedName>
    <definedName name="BExZVBQ29OM0V8XAL3HL0JIM0MMU" localSheetId="6" hidden="1">#REF!</definedName>
    <definedName name="BExZVBQ29OM0V8XAL3HL0JIM0MMU" hidden="1">#REF!</definedName>
    <definedName name="BExZVKV2XCPCINW1KP8Q1FI6KDNG" localSheetId="6" hidden="1">#REF!</definedName>
    <definedName name="BExZVKV2XCPCINW1KP8Q1FI6KDNG" hidden="1">#REF!</definedName>
    <definedName name="BExZVLM4T9ORS4ZWHME46U4Q103C" localSheetId="6" hidden="1">#REF!</definedName>
    <definedName name="BExZVLM4T9ORS4ZWHME46U4Q103C" hidden="1">#REF!</definedName>
    <definedName name="BExZVM7OZWPPRH5YQW50EYMMIW1A" localSheetId="6" hidden="1">#REF!</definedName>
    <definedName name="BExZVM7OZWPPRH5YQW50EYMMIW1A" hidden="1">#REF!</definedName>
    <definedName name="BExZVMYK7BAH6AGIAEXBE1NXDZ5Z" localSheetId="6" hidden="1">#REF!</definedName>
    <definedName name="BExZVMYK7BAH6AGIAEXBE1NXDZ5Z" hidden="1">#REF!</definedName>
    <definedName name="BExZVPYGX2C5OSHMZ6F0KBKZ6B1S" localSheetId="6" hidden="1">#REF!</definedName>
    <definedName name="BExZVPYGX2C5OSHMZ6F0KBKZ6B1S" hidden="1">#REF!</definedName>
    <definedName name="BExZW3LHTS7PFBNTYM95N8J5AFYQ" localSheetId="6" hidden="1">#REF!</definedName>
    <definedName name="BExZW3LHTS7PFBNTYM95N8J5AFYQ" hidden="1">#REF!</definedName>
    <definedName name="BExZW472V5ADKCFHIKAJ6D4R8MU4" localSheetId="6" hidden="1">#REF!</definedName>
    <definedName name="BExZW472V5ADKCFHIKAJ6D4R8MU4" hidden="1">#REF!</definedName>
    <definedName name="BExZW5UARC8W9AQNLJX2I5WQWS5F" localSheetId="6" hidden="1">#REF!</definedName>
    <definedName name="BExZW5UARC8W9AQNLJX2I5WQWS5F" hidden="1">#REF!</definedName>
    <definedName name="BExZW7HRGN6A9YS41KI2B2UUMJ7X" localSheetId="6" hidden="1">#REF!</definedName>
    <definedName name="BExZW7HRGN6A9YS41KI2B2UUMJ7X" hidden="1">#REF!</definedName>
    <definedName name="BExZW8ZPNV43UXGOT98FDNIBQHZY" localSheetId="6" hidden="1">#REF!</definedName>
    <definedName name="BExZW8ZPNV43UXGOT98FDNIBQHZY" hidden="1">#REF!</definedName>
    <definedName name="BExZWKZ5N3RDXU8MZ8HQVYYD8O0F" localSheetId="6" hidden="1">#REF!</definedName>
    <definedName name="BExZWKZ5N3RDXU8MZ8HQVYYD8O0F" hidden="1">#REF!</definedName>
    <definedName name="BExZWMBRUCPO6F4QT5FNX8JRFL7V" localSheetId="6" hidden="1">#REF!</definedName>
    <definedName name="BExZWMBRUCPO6F4QT5FNX8JRFL7V" hidden="1">#REF!</definedName>
    <definedName name="BExZWQO5171HT1OZ6D6JZBHEW4JG" localSheetId="6" hidden="1">#REF!</definedName>
    <definedName name="BExZWQO5171HT1OZ6D6JZBHEW4JG" hidden="1">#REF!</definedName>
    <definedName name="BExZWSMC9T48W74GFGQCIUJ8ZPP3" localSheetId="6" hidden="1">#REF!</definedName>
    <definedName name="BExZWSMC9T48W74GFGQCIUJ8ZPP3" hidden="1">#REF!</definedName>
    <definedName name="BExZWUF2V4HY3HI8JN9ZVPRWK1H3" localSheetId="6" hidden="1">#REF!</definedName>
    <definedName name="BExZWUF2V4HY3HI8JN9ZVPRWK1H3" hidden="1">#REF!</definedName>
    <definedName name="BExZWX45URTK9KYDJHEXL1OTZ833" localSheetId="6" hidden="1">#REF!</definedName>
    <definedName name="BExZWX45URTK9KYDJHEXL1OTZ833" hidden="1">#REF!</definedName>
    <definedName name="BExZX0EWQEZO86WDAD9A4EAEZ012" localSheetId="6" hidden="1">#REF!</definedName>
    <definedName name="BExZX0EWQEZO86WDAD9A4EAEZ012" hidden="1">#REF!</definedName>
    <definedName name="BExZX2T6ZT2DZLYSDJJBPVIT5OK2" localSheetId="6" hidden="1">#REF!</definedName>
    <definedName name="BExZX2T6ZT2DZLYSDJJBPVIT5OK2" hidden="1">#REF!</definedName>
    <definedName name="BExZXOJDELULNLEH7WG0OYJT0NJ4" localSheetId="6" hidden="1">#REF!</definedName>
    <definedName name="BExZXOJDELULNLEH7WG0OYJT0NJ4" hidden="1">#REF!</definedName>
    <definedName name="BExZXOOTRNUK8LGEAZ8ZCFW9KXQ1" localSheetId="6" hidden="1">#REF!</definedName>
    <definedName name="BExZXOOTRNUK8LGEAZ8ZCFW9KXQ1" hidden="1">#REF!</definedName>
    <definedName name="BExZXT6JOXNKEDU23DKL8XZAJZIH" localSheetId="6" hidden="1">#REF!</definedName>
    <definedName name="BExZXT6JOXNKEDU23DKL8XZAJZIH" hidden="1">#REF!</definedName>
    <definedName name="BExZXUTYW1HWEEZ1LIX4OQWC7HL1" localSheetId="6" hidden="1">#REF!</definedName>
    <definedName name="BExZXUTYW1HWEEZ1LIX4OQWC7HL1" hidden="1">#REF!</definedName>
    <definedName name="BExZXY4NKQL9QD76YMQJ15U1C2G8" localSheetId="6" hidden="1">#REF!</definedName>
    <definedName name="BExZXY4NKQL9QD76YMQJ15U1C2G8" hidden="1">#REF!</definedName>
    <definedName name="BExZXYQ7U5G08FQGUIGYT14QCBOF" localSheetId="6" hidden="1">#REF!</definedName>
    <definedName name="BExZXYQ7U5G08FQGUIGYT14QCBOF" hidden="1">#REF!</definedName>
    <definedName name="BExZY02V77YJBMODJSWZOYCMPS5X" localSheetId="6" hidden="1">#REF!</definedName>
    <definedName name="BExZY02V77YJBMODJSWZOYCMPS5X" hidden="1">#REF!</definedName>
    <definedName name="BExZY3DEOYNIHRV56IY5LJXZK8RU" localSheetId="6" hidden="1">#REF!</definedName>
    <definedName name="BExZY3DEOYNIHRV56IY5LJXZK8RU" hidden="1">#REF!</definedName>
    <definedName name="BExZY49QRZIR6CA41LFA9LM6EULU" localSheetId="6" hidden="1">#REF!</definedName>
    <definedName name="BExZY49QRZIR6CA41LFA9LM6EULU" hidden="1">#REF!</definedName>
    <definedName name="BExZYTG2G7W27YATTETFDDCZ0C4U" localSheetId="6" hidden="1">#REF!</definedName>
    <definedName name="BExZYTG2G7W27YATTETFDDCZ0C4U" hidden="1">#REF!</definedName>
    <definedName name="BExZYYOZMC36ROQDWLR5Z17WKHCR" localSheetId="6" hidden="1">#REF!</definedName>
    <definedName name="BExZYYOZMC36ROQDWLR5Z17WKHCR" hidden="1">#REF!</definedName>
    <definedName name="BExZZ2FQA9A8C7CJKMEFQ9VPSLCE" localSheetId="6" hidden="1">#REF!</definedName>
    <definedName name="BExZZ2FQA9A8C7CJKMEFQ9VPSLCE" hidden="1">#REF!</definedName>
    <definedName name="BExZZ7ZGXIMA3OVYAWY3YQSK64LF" localSheetId="6" hidden="1">#REF!</definedName>
    <definedName name="BExZZ7ZGXIMA3OVYAWY3YQSK64LF" hidden="1">#REF!</definedName>
    <definedName name="BExZZ8FKEIFG203MU6SEJ69MINCD" localSheetId="6" hidden="1">#REF!</definedName>
    <definedName name="BExZZ8FKEIFG203MU6SEJ69MINCD" hidden="1">#REF!</definedName>
    <definedName name="BExZZCHAVHW8C2H649KRGVQ0WVRT" localSheetId="6" hidden="1">#REF!</definedName>
    <definedName name="BExZZCHAVHW8C2H649KRGVQ0WVRT" hidden="1">#REF!</definedName>
    <definedName name="BExZZTK54OTLF2YB68BHGOS27GEN" localSheetId="6" hidden="1">#REF!</definedName>
    <definedName name="BExZZTK54OTLF2YB68BHGOS27GEN" hidden="1">#REF!</definedName>
    <definedName name="BExZZXB3JQQG4SIZS4MRU6NNW7HI" localSheetId="6" hidden="1">#REF!</definedName>
    <definedName name="BExZZXB3JQQG4SIZS4MRU6NNW7HI" hidden="1">#REF!</definedName>
    <definedName name="BExZZZEMIIFKMLLV4DJKX5TB9R5V" localSheetId="6" hidden="1">#REF!</definedName>
    <definedName name="BExZZZEMIIFKMLLV4DJKX5TB9R5V" hidden="1">#REF!</definedName>
    <definedName name="BOOK_LIFE">'[24]Lvl FCR'!$G$10</definedName>
    <definedName name="BottomRight">#REF!</definedName>
    <definedName name="bpatoggle">#REF!</definedName>
    <definedName name="BPAX">[8]EXTERNAL!$A$121:$IV$123</definedName>
    <definedName name="BRI">#REF!</definedName>
    <definedName name="BS_Accounts">#REF!</definedName>
    <definedName name="Bum" hidden="1">#REF!</definedName>
    <definedName name="Button_1">"TradeSummary_Ken_Finicle_List"</definedName>
    <definedName name="C_">'[1]Sched 46'!#REF!</definedName>
    <definedName name="CAE.T">[8]INTERNAL!$A$34:$IV$36</definedName>
    <definedName name="CAES1.T">[8]INTERNAL!$A$37:$IV$39</definedName>
    <definedName name="Capacity">#REF!</definedName>
    <definedName name="capfact">#REF!</definedName>
    <definedName name="CASE">[25]INPUTS!$C$8</definedName>
    <definedName name="CaseDescription">'[16]Dispatch Cases'!$C$11</definedName>
    <definedName name="CBWorkbookPriority" hidden="1">-2060790043</definedName>
    <definedName name="CCGT_HeatRate">[16]Assumptions!$H$23</definedName>
    <definedName name="CCGTPrice">[16]Assumptions!$H$22</definedName>
    <definedName name="cep_test">'[26]External Allocators'!#REF!</definedName>
    <definedName name="cerarvm">#REF!</definedName>
    <definedName name="CL_RT">#REF!</definedName>
    <definedName name="CL_RT2">'[27]Transp Data'!$A$6:$C$81</definedName>
    <definedName name="Classification">'[28]Unbundled Costs'!#REF!</definedName>
    <definedName name="clawback">#REF!</definedName>
    <definedName name="close">#REF!</definedName>
    <definedName name="cod">#REF!</definedName>
    <definedName name="COLHOUSE">[12]model!#REF!</definedName>
    <definedName name="COLXFER">[12]model!#REF!</definedName>
    <definedName name="CombWC_LineItem">#REF!</definedName>
    <definedName name="COMMON_ADMIN_ALLOCATED">#REF!</definedName>
    <definedName name="COMPINSR">#REF!</definedName>
    <definedName name="CONSERV">#REF!</definedName>
    <definedName name="constructcont">#REF!</definedName>
    <definedName name="Construction_OH">'[29]Virtual 49 Back-Up'!$E$54</definedName>
    <definedName name="Consv_Rdr_Rt">[30]Sch_120!#REF!</definedName>
    <definedName name="cont">[15]Sheet2!#REF!</definedName>
    <definedName name="ContractDate">'[31]Dispatch Cases'!#REF!</definedName>
    <definedName name="Conv_Factor">[30]Sch_120!#REF!</definedName>
    <definedName name="ConversionFactor">[16]Assumptions!$I$65</definedName>
    <definedName name="CONVFACT">[12]model!#REF!</definedName>
    <definedName name="costofequit">#REF!</definedName>
    <definedName name="CPI">#REF!</definedName>
    <definedName name="cspe_wkly_vect_input">#REF!</definedName>
    <definedName name="CurrQtr">'[32]Inc Stmt'!$AJ$222</definedName>
    <definedName name="CUS">[8]CLASSIFIERS!$A$6:$IV$6</definedName>
    <definedName name="cust">#REF!</definedName>
    <definedName name="CUST_1">[8]EXTERNAL!$A$22:$IV$24</definedName>
    <definedName name="CUST_4">[8]EXTERNAL!$A$25:$IV$27</definedName>
    <definedName name="CUST_5">[8]EXTERNAL!$A$28:$IV$30</definedName>
    <definedName name="CUST_6">[8]EXTERNAL!$A$31:$IV$33</definedName>
    <definedName name="CUSTDEP">#REF!</definedName>
    <definedName name="D108.05.T">[8]INTERNAL!$A$22:$IV$24</definedName>
    <definedName name="D108.10.T">[8]INTERNAL!$A$25:$IV$27</definedName>
    <definedName name="D361.T">[8]INTERNAL!$A$4:$IV$6</definedName>
    <definedName name="D362.T">[8]INTERNAL!$A$7:$IV$9</definedName>
    <definedName name="D364.T">[8]INTERNAL!$A$10:$IV$12</definedName>
    <definedName name="D366.T">[8]INTERNAL!$A$13:$IV$15</definedName>
    <definedName name="D368.T">[8]INTERNAL!$A$16:$IV$18</definedName>
    <definedName name="D370.T">[8]INTERNAL!$A$19:$IV$21</definedName>
    <definedName name="D372.T">[8]INTERNAL!$A$28:$IV$30</definedName>
    <definedName name="Data">#REF!</definedName>
    <definedName name="Data.Avg">'[32]Avg Amts'!$A$5:$BP$34</definedName>
    <definedName name="Data.Qtrs.Avg">'[32]Avg Amts'!$A$5:$IV$5</definedName>
    <definedName name="DATA1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veisroyescal">#REF!</definedName>
    <definedName name="daviesroyprice">#REF!</definedName>
    <definedName name="dc_461">'[1]Sched 46'!#REF!</definedName>
    <definedName name="dc_462">'[1]Sched 46'!#REF!</definedName>
    <definedName name="dc_49">'[1]Sched 46'!#REF!</definedName>
    <definedName name="dc_491">'[1]Sched 46'!#REF!</definedName>
    <definedName name="dc_492">'[1]Sched 46'!#REF!</definedName>
    <definedName name="debtforce">#REF!</definedName>
    <definedName name="DebtPerc">[16]Assumptions!$I$58</definedName>
    <definedName name="Dec02AMA">[33]BS!#REF!</definedName>
    <definedName name="Dec03AMA">[6]BS!$AJ$7:$AJ$3582</definedName>
    <definedName name="Dec04AMA">[2]BS!$AO$7:$AO$3582</definedName>
    <definedName name="Dec05AMA">#REF!</definedName>
    <definedName name="Dec08AMA">[4]BS!$AJ$7:$AJ$1726</definedName>
    <definedName name="Dec09AMA">[4]BS!$AV$7:$AV$1726</definedName>
    <definedName name="Degree_Days">#REF!</definedName>
    <definedName name="DELETE01" localSheetId="3" hidden="1">{#N/A,#N/A,FALSE,"Coversheet";#N/A,#N/A,FALSE,"QA"}</definedName>
    <definedName name="DELETE01" localSheetId="2" hidden="1">{#N/A,#N/A,FALSE,"Coversheet";#N/A,#N/A,FALSE,"QA"}</definedName>
    <definedName name="DELETE01" localSheetId="1" hidden="1">{#N/A,#N/A,FALSE,"Coversheet";#N/A,#N/A,FALSE,"QA"}</definedName>
    <definedName name="DELETE01" localSheetId="6" hidden="1">{#N/A,#N/A,FALSE,"Coversheet";#N/A,#N/A,FALSE,"QA"}</definedName>
    <definedName name="DELETE01" localSheetId="9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2" hidden="1">{#N/A,#N/A,FALSE,"Schedule F";#N/A,#N/A,FALSE,"Schedule G"}</definedName>
    <definedName name="DELETE02" localSheetId="1" hidden="1">{#N/A,#N/A,FALSE,"Schedule F";#N/A,#N/A,FALSE,"Schedule G"}</definedName>
    <definedName name="DELETE02" localSheetId="6" hidden="1">{#N/A,#N/A,FALSE,"Schedule F";#N/A,#N/A,FALSE,"Schedule G"}</definedName>
    <definedName name="DELETE02" localSheetId="9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2" hidden="1">{#N/A,#N/A,FALSE,"Coversheet";#N/A,#N/A,FALSE,"QA"}</definedName>
    <definedName name="Delete06" localSheetId="1" hidden="1">{#N/A,#N/A,FALSE,"Coversheet";#N/A,#N/A,FALSE,"QA"}</definedName>
    <definedName name="Delete06" localSheetId="6" hidden="1">{#N/A,#N/A,FALSE,"Coversheet";#N/A,#N/A,FALSE,"QA"}</definedName>
    <definedName name="Delete06" localSheetId="9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2" hidden="1">{#N/A,#N/A,FALSE,"Coversheet";#N/A,#N/A,FALSE,"QA"}</definedName>
    <definedName name="Delete09" localSheetId="1" hidden="1">{#N/A,#N/A,FALSE,"Coversheet";#N/A,#N/A,FALSE,"QA"}</definedName>
    <definedName name="Delete09" localSheetId="6" hidden="1">{#N/A,#N/A,FALSE,"Coversheet";#N/A,#N/A,FALSE,"QA"}</definedName>
    <definedName name="Delete09" localSheetId="9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2" hidden="1">{#N/A,#N/A,FALSE,"Coversheet";#N/A,#N/A,FALSE,"QA"}</definedName>
    <definedName name="Delete1" localSheetId="1" hidden="1">{#N/A,#N/A,FALSE,"Coversheet";#N/A,#N/A,FALSE,"QA"}</definedName>
    <definedName name="Delete1" localSheetId="6" hidden="1">{#N/A,#N/A,FALSE,"Coversheet";#N/A,#N/A,FALSE,"QA"}</definedName>
    <definedName name="Delete1" localSheetId="9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2" hidden="1">{#N/A,#N/A,FALSE,"Schedule F";#N/A,#N/A,FALSE,"Schedule G"}</definedName>
    <definedName name="Delete10" localSheetId="1" hidden="1">{#N/A,#N/A,FALSE,"Schedule F";#N/A,#N/A,FALSE,"Schedule G"}</definedName>
    <definedName name="Delete10" localSheetId="6" hidden="1">{#N/A,#N/A,FALSE,"Schedule F";#N/A,#N/A,FALSE,"Schedule G"}</definedName>
    <definedName name="Delete10" localSheetId="9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2" hidden="1">{#N/A,#N/A,FALSE,"Coversheet";#N/A,#N/A,FALSE,"QA"}</definedName>
    <definedName name="Delete21" localSheetId="1" hidden="1">{#N/A,#N/A,FALSE,"Coversheet";#N/A,#N/A,FALSE,"QA"}</definedName>
    <definedName name="Delete21" localSheetId="6" hidden="1">{#N/A,#N/A,FALSE,"Coversheet";#N/A,#N/A,FALSE,"QA"}</definedName>
    <definedName name="Delete21" localSheetId="9" hidden="1">{#N/A,#N/A,FALSE,"Coversheet";#N/A,#N/A,FALSE,"QA"}</definedName>
    <definedName name="Delete21" hidden="1">{#N/A,#N/A,FALSE,"Coversheet";#N/A,#N/A,FALSE,"QA"}</definedName>
    <definedName name="DEM">[8]CLASSIFIERS!$A$4:$IV$4</definedName>
    <definedName name="DEM_1">[8]EXTERNAL!$A$7:$IV$9</definedName>
    <definedName name="DEM_12CP">[8]EXTERNAL!$A$118:$IV$120</definedName>
    <definedName name="DEM_12NCP_P">[8]EXTERNAL!$A$187:$IV$189</definedName>
    <definedName name="DEM_12NCP_S">[8]EXTERNAL!$A$190:$IV$192</definedName>
    <definedName name="DEM_12NCP1">[8]EXTERNAL!$A$139:$IV$141</definedName>
    <definedName name="DEM_12NCP2">[8]EXTERNAL!$A$130:$IV$132</definedName>
    <definedName name="DEM_1A">[8]EXTERNAL!$A$115:$IV$117</definedName>
    <definedName name="DEM_2A">[8]EXTERNAL!$A$148:$IV$150</definedName>
    <definedName name="DEM_3A">[8]EXTERNAL!$A$199:$IV$201</definedName>
    <definedName name="DEM_3B">[8]EXTERNAL!$A$196:$IV$198</definedName>
    <definedName name="DEMAND">'[1]Sched 46'!#REF!</definedName>
    <definedName name="Demands">#REF!</definedName>
    <definedName name="DEPRECIATION">#REF!</definedName>
    <definedName name="DES1.T">[8]INTERNAL!$A$40:$IV$42</definedName>
    <definedName name="DES2.T">[8]INTERNAL!$A$43:$IV$45</definedName>
    <definedName name="devfee">#REF!</definedName>
    <definedName name="DF_HeatRate">[16]Assumptions!$L$23</definedName>
    <definedName name="DFIT" localSheetId="3" hidden="1">{#N/A,#N/A,FALSE,"Coversheet";#N/A,#N/A,FALSE,"QA"}</definedName>
    <definedName name="DFIT" localSheetId="6" hidden="1">{#N/A,#N/A,FALSE,"Coversheet";#N/A,#N/A,FALSE,"QA"}</definedName>
    <definedName name="DFIT" hidden="1">{#N/A,#N/A,FALSE,"Coversheet";#N/A,#N/A,FALSE,"QA"}</definedName>
    <definedName name="DIR_40">[8]EXTERNAL!$A$193:$IV$195</definedName>
    <definedName name="DIR_449">[8]EXTERNAL!$A$127:$IV$129</definedName>
    <definedName name="DIR_449_ENERGY">[8]EXTERNAL!$A$160:$IV$162</definedName>
    <definedName name="DIR_449_HV">[8]EXTERNAL!$A$157:$IV$159</definedName>
    <definedName name="DIR_449_OATT">[8]EXTERNAL!$A$166:$IV$168</definedName>
    <definedName name="DIR_RESALE">[8]EXTERNAL!$A$124:$IV$126</definedName>
    <definedName name="DIR_RESALE_LARGE">[8]EXTERNAL!$A$154:$IV$156</definedName>
    <definedName name="DIR_RESALE_SMALL">[8]EXTERNAL!$A$151:$IV$153</definedName>
    <definedName name="DIR108.09">[8]EXTERNAL!$A$106:$IV$108</definedName>
    <definedName name="DIR235.00">[8]EXTERNAL!$A$85:$IV$87</definedName>
    <definedName name="DIR360.01">[8]EXTERNAL!$A$37:$IV$39</definedName>
    <definedName name="DIR361.01">[8]EXTERNAL!$A$40:$IV$42</definedName>
    <definedName name="DIR362.01">[8]EXTERNAL!$A$43:$IV$45</definedName>
    <definedName name="DIR364.01">[8]EXTERNAL!$A$46:$IV$48</definedName>
    <definedName name="DIR366.01">[8]EXTERNAL!$A$49:$IV$51</definedName>
    <definedName name="DIR368.03">[8]EXTERNAL!$A$55:$IV$57</definedName>
    <definedName name="DIR368.03C">[8]EXTERNAL!$A$52:$IV$54</definedName>
    <definedName name="DIR372.00">[8]EXTERNAL!$A$58:$IV$60</definedName>
    <definedName name="DIR373.00">[8]EXTERNAL!$A$61:$IV$63</definedName>
    <definedName name="DIR450.01">[8]EXTERNAL!$A$10:$IV$12</definedName>
    <definedName name="DIR450.02">[8]EXTERNAL!$A$184:$IV$186</definedName>
    <definedName name="DIR451.02">[8]EXTERNAL!$A$70:$IV$72</definedName>
    <definedName name="DIR451.03">[8]EXTERNAL!$A$136:$IV$138</definedName>
    <definedName name="DIR451.05">[8]EXTERNAL!$A$76:$IV$78</definedName>
    <definedName name="DIR451.06">[8]EXTERNAL!$A$109:$IV$111</definedName>
    <definedName name="DIR451.07">[8]EXTERNAL!$A$133:$IV$135</definedName>
    <definedName name="DIR454.04">[8]EXTERNAL!$A$73:$IV$75</definedName>
    <definedName name="DIR556.01">[8]EXTERNAL!$A$175:$IV$177</definedName>
    <definedName name="DIR565.02">[8]EXTERNAL!$A$178:$IV$180</definedName>
    <definedName name="DIR908.01">[8]EXTERNAL!$A$172:$IV$174</definedName>
    <definedName name="DIR920.01">[8]EXTERNAL!$A$181:$IV$183</definedName>
    <definedName name="Disc">'[31]Debt Amortization'!#REF!</definedName>
    <definedName name="Discount_for_Revenue_Reqmt">'[34]Assumptions of Purchase'!$B$45</definedName>
    <definedName name="DOCKET">#REF!</definedName>
    <definedName name="DocketNumber">'[35]JHS-19'!$AR$2</definedName>
    <definedName name="DP.T">[8]INTERNAL!$A$46:$IV$48</definedName>
    <definedName name="DurPTC">#REF!</definedName>
    <definedName name="EBFIT.T">[8]INTERNAL!$A$88:$IV$90</definedName>
    <definedName name="ec_46s1">'[1]Sched 46'!#REF!</definedName>
    <definedName name="ec_46s2">'[1]Sched 46'!#REF!</definedName>
    <definedName name="ec_46w1">'[1]Sched 46'!#REF!</definedName>
    <definedName name="ec_46w2">'[1]Sched 46'!#REF!</definedName>
    <definedName name="ec_49s1">'[1]Sched 46'!#REF!</definedName>
    <definedName name="ec_49s2">'[1]Sched 46'!#REF!</definedName>
    <definedName name="ec_49w1">'[1]Sched 46'!#REF!</definedName>
    <definedName name="ec_49w2">'[1]Sched 46'!#REF!</definedName>
    <definedName name="ee" localSheetId="6" hidden="1">{#N/A,#N/A,FALSE,"Month ";#N/A,#N/A,FALSE,"YTD";#N/A,#N/A,FALSE,"12 mo ended"}</definedName>
    <definedName name="ee" hidden="1">{#N/A,#N/A,FALSE,"Month ";#N/A,#N/A,FALSE,"YTD";#N/A,#N/A,FALSE,"12 mo ended"}</definedName>
    <definedName name="EffTax">[8]INPUTS!$F$31</definedName>
    <definedName name="Electp1">#REF!</definedName>
    <definedName name="Electp2">#REF!</definedName>
    <definedName name="Electric_Prices">'[36]Monthly Price Summary'!$B$4:$E$27</definedName>
    <definedName name="ElecWC_LineItems">[13]BS!$AO$7:$AO$3420</definedName>
    <definedName name="ElRBLine">[13]BS!$AP$7:$AP$3141</definedName>
    <definedName name="EMPLBENE">#REF!</definedName>
    <definedName name="EndDate">[16]Assumptions!$C$11</definedName>
    <definedName name="endptcyr">#REF!</definedName>
    <definedName name="energy">'[1]Sched 46'!#REF!</definedName>
    <definedName name="ENERGY_1">[8]EXTERNAL!$A$4:$IV$6</definedName>
    <definedName name="ENERGY_2">[8]EXTERNAL!$A$145:$IV$147</definedName>
    <definedName name="enxco2005">#REF!</definedName>
    <definedName name="enxcoescal">#REF!</definedName>
    <definedName name="enxcoownperc">#REF!</definedName>
    <definedName name="epcfee">#REF!</definedName>
    <definedName name="EPIS.T">[8]INTERNAL!$A$49:$IV$51</definedName>
    <definedName name="equitperc">#REF!</definedName>
    <definedName name="error" localSheetId="6" hidden="1">{#N/A,#N/A,FALSE,"Coversheet";#N/A,#N/A,FALSE,"QA"}</definedName>
    <definedName name="error" hidden="1">{#N/A,#N/A,FALSE,"Coversheet";#N/A,#N/A,FALSE,"QA"}</definedName>
    <definedName name="Estimate" localSheetId="6" hidden="1">{#N/A,#N/A,FALSE,"Summ";#N/A,#N/A,FALSE,"General"}</definedName>
    <definedName name="Estimate" hidden="1">{#N/A,#N/A,FALSE,"Summ";#N/A,#N/A,FALSE,"General"}</definedName>
    <definedName name="estrateRES">#REF!</definedName>
    <definedName name="ex" localSheetId="6" hidden="1">{#N/A,#N/A,FALSE,"Summ";#N/A,#N/A,FALSE,"General"}</definedName>
    <definedName name="ex" hidden="1">{#N/A,#N/A,FALSE,"Summ";#N/A,#N/A,FALSE,"General"}</definedName>
    <definedName name="Expected_Life">#REF!</definedName>
    <definedName name="F" hidden="1">#REF!</definedName>
    <definedName name="FACTORS">#REF!</definedName>
    <definedName name="FCR">'[29]Virtual 49 Back-Up'!$B$20</definedName>
    <definedName name="fdasfdas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6" hidden="1">{#N/A,#N/A,FALSE,"Month ";#N/A,#N/A,FALSE,"YTD";#N/A,#N/A,FALSE,"12 mo ended"}</definedName>
    <definedName name="fdsafdasfdsa" hidden="1">{#N/A,#N/A,FALSE,"Month ";#N/A,#N/A,FALSE,"YTD";#N/A,#N/A,FALSE,"12 mo ended"}</definedName>
    <definedName name="Feb03AMA">'[18]BS C&amp;L'!#REF!</definedName>
    <definedName name="Feb04AMA">[2]BS!$AE$7:$AE$3582</definedName>
    <definedName name="Feb05AMA">#REF!</definedName>
    <definedName name="Feb09AMA">[4]BS!$AL$7:$AL$1725</definedName>
    <definedName name="Feb10AMA">[4]BS!$AX$7:$AX$1726</definedName>
    <definedName name="Fed_Cap_Tax">[37]Inputs!$E$112</definedName>
    <definedName name="FEDERAL_INCOME_TAX">#REF!</definedName>
    <definedName name="FedTaxRate">[16]Assumptions!$C$33</definedName>
    <definedName name="FERC_Lookup">'[38]Map Table'!$E$2:$F$58</definedName>
    <definedName name="FERCRATE">#REF!</definedName>
    <definedName name="FF">#REF!</definedName>
    <definedName name="ffff" localSheetId="6" hidden="1">{#N/A,#N/A,FALSE,"Coversheet";#N/A,#N/A,FALSE,"QA"}</definedName>
    <definedName name="ffff" hidden="1">{#N/A,#N/A,FALSE,"Coversheet";#N/A,#N/A,FALSE,"QA"}</definedName>
    <definedName name="fffgf" localSheetId="6" hidden="1">{#N/A,#N/A,FALSE,"Coversheet";#N/A,#N/A,FALSE,"QA"}</definedName>
    <definedName name="fffgf" hidden="1">{#N/A,#N/A,FALSE,"Coversheet";#N/A,#N/A,FALSE,"QA"}</definedName>
    <definedName name="FIELDCHRG">[12]model!#REF!</definedName>
    <definedName name="Final">#REF!</definedName>
    <definedName name="firstptcyr">#REF!</definedName>
    <definedName name="firstyearmonths">#REF!</definedName>
    <definedName name="FIT">#REF!</definedName>
    <definedName name="fixedtrans">#REF!</definedName>
    <definedName name="fpldebt">#REF!</definedName>
    <definedName name="FPLequit">#REF!</definedName>
    <definedName name="FTAX">[8]INPUTS!$F$30</definedName>
    <definedName name="Fuel">#REF!</definedName>
    <definedName name="GasRBLine">[2]BS!$AS$7:$AS$3631</definedName>
    <definedName name="GasWC_LineItem">[2]BS!$AR$7:$AR$3631</definedName>
    <definedName name="GDPIP">#REF!</definedName>
    <definedName name="GeoDate">'[31]Dispatch Cases'!#REF!</definedName>
    <definedName name="GP.T">[8]INTERNAL!$A$52:$IV$54</definedName>
    <definedName name="gpdip">#REF!</definedName>
    <definedName name="graph">#REF!</definedName>
    <definedName name="helllo" localSheetId="6" hidden="1">{#N/A,#N/A,FALSE,"Pg 6b CustCount_Gas";#N/A,#N/A,FALSE,"QA";#N/A,#N/A,FALSE,"Report";#N/A,#N/A,FALSE,"forecast"}</definedName>
    <definedName name="helllo" hidden="1">{#N/A,#N/A,FALSE,"Pg 6b CustCount_Gas";#N/A,#N/A,FALSE,"QA";#N/A,#N/A,FALSE,"Report";#N/A,#N/A,FALSE,"forecast"}</definedName>
    <definedName name="Hello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localSheetId="6" hidden="1">{#N/A,#N/A,FALSE,"Coversheet";#N/A,#N/A,FALSE,"QA"}</definedName>
    <definedName name="HELP" hidden="1">{#N/A,#N/A,FALSE,"Coversheet";#N/A,#N/A,FALSE,"QA"}</definedName>
    <definedName name="howToChange">#REF!</definedName>
    <definedName name="howToCheck">#REF!</definedName>
    <definedName name="HRAccumDep">'[39]JHS-10 Adjstmts'!#REF!</definedName>
    <definedName name="HRDepExp">'[39]JHS-10 Adjstmts'!#REF!</definedName>
    <definedName name="HRDFIT">'[39]JHS-10 Adjstmts'!#REF!</definedName>
    <definedName name="HRGrossPlant">'[39]JHS-10 Adjstmts'!#REF!</definedName>
    <definedName name="HRPrdctnOM">'[39]JHS-10 Adjstmts'!#REF!</definedName>
    <definedName name="HRPropIns">'[39]JHS-10 Adjstmts'!#REF!</definedName>
    <definedName name="HRPropTax">'[39]JHS-10 Adjstmts'!#REF!</definedName>
    <definedName name="HRPwrCsts">'[39]JHS-10 Adjstmts'!#REF!</definedName>
    <definedName name="HTML_CodePage" hidden="1">1252</definedName>
    <definedName name="HTML_Control" localSheetId="6" hidden="1">{"'Sheet1'!$A$1:$J$121"}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>#REF!</definedName>
    <definedName name="HydroGen">[31]Dispatch!#REF!</definedName>
    <definedName name="IBFIT.T">[8]INTERNAL!$A$85:$IV$87</definedName>
    <definedName name="IDCRATE">#REF!</definedName>
    <definedName name="inact">#REF!</definedName>
    <definedName name="income_satement_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>#REF!</definedName>
    <definedName name="INCSTMT">#REF!</definedName>
    <definedName name="inflat">#REF!</definedName>
    <definedName name="inflatCERA">#REF!</definedName>
    <definedName name="InfoPane">#REF!</definedName>
    <definedName name="InformationPane">#REF!</definedName>
    <definedName name="InfpPane">#REF!</definedName>
    <definedName name="Inputs">'[40]Daily Calc'!#REF!</definedName>
    <definedName name="INTRESEXCH">[41]Sheet1!$AG$1</definedName>
    <definedName name="INVPLAN">#REF!</definedName>
    <definedName name="ISytd" localSheetId="6" hidden="1">{#N/A,#N/A,FALSE,"monthly";#N/A,#N/A,FALSE,"year to date";#N/A,#N/A,FALSE,"12_months_IS";#N/A,#N/A,FALSE,"balance sheet";#N/A,#N/A,FALSE,"op_revenues_12m";#N/A,#N/A,FALSE,"op_revenues_ytd";#N/A,#N/A,FALSE,"op_revenues_cm"}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>'[18]BS C&amp;L'!#REF!</definedName>
    <definedName name="Jan04AMA">[2]BS!$AD$7:$AD$3582</definedName>
    <definedName name="Jan05AMA">#REF!</definedName>
    <definedName name="Jan06AMA">[7]BS!#REF!</definedName>
    <definedName name="Jan09AMA">[4]BS!$AK$7:$AK$1743</definedName>
    <definedName name="Jan10AMA">[4]BS!$AW$7:$AW$1726</definedName>
    <definedName name="Jane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localSheetId="6" hidden="1">{#N/A,#N/A,FALSE,"Summ";#N/A,#N/A,FALSE,"General"}</definedName>
    <definedName name="jfkljsdkljiejgr" hidden="1">{#N/A,#N/A,FALSE,"Summ";#N/A,#N/A,FALSE,"General"}</definedName>
    <definedName name="Jul03AMA">'[18]BS C&amp;L'!#REF!</definedName>
    <definedName name="Jul04AMA">[2]BS!$AJ$7:$AJ$3582</definedName>
    <definedName name="Jul05AMA">#REF!</definedName>
    <definedName name="Jul09AMA">[4]BS!$AQ$7:$AQ$1726</definedName>
    <definedName name="julcf">#REF!</definedName>
    <definedName name="julcost">#REF!</definedName>
    <definedName name="Jun03AMA">'[18]BS C&amp;L'!#REF!</definedName>
    <definedName name="Jun04AMA">[2]BS!$AI$7:$AI$3582</definedName>
    <definedName name="Jun05AMA">#REF!</definedName>
    <definedName name="Jun09AMA">[4]BS!$AP$7:$AP$1726</definedName>
    <definedName name="Jun10AMA">[4]BS!$BB$7:$BB$1726</definedName>
    <definedName name="k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wh_grc06_tye0905">#REF!</definedName>
    <definedName name="l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st_Row">IF([0]!Values_Entered,Header_Row+[0]!Number_of_Payments,Header_Row)</definedName>
    <definedName name="LATEPAY">[41]Sheet1!$E$3:$E$25</definedName>
    <definedName name="Lease_total">#REF!</definedName>
    <definedName name="LINE.T">[8]INTERNAL!$A$55:$IV$57</definedName>
    <definedName name="Line_10">#REF!</definedName>
    <definedName name="Line_11">#REF!</definedName>
    <definedName name="Line_12">#REF!</definedName>
    <definedName name="line_14">#REF!</definedName>
    <definedName name="Line_15">#REF!</definedName>
    <definedName name="Line_19">#REF!</definedName>
    <definedName name="Line_22">#REF!</definedName>
    <definedName name="Line_23">#REF!</definedName>
    <definedName name="Line_25">#REF!</definedName>
    <definedName name="Line_OH">#REF!</definedName>
    <definedName name="LoadArray">'[42]Load Source Data'!$C$78:$X$89</definedName>
    <definedName name="LoadGrowthAdder">#REF!</definedName>
    <definedName name="LOLD">1</definedName>
    <definedName name="LOLD_Table">10</definedName>
    <definedName name="LOLD_ZZCOOM_M03_Q001">10</definedName>
    <definedName name="LOLD_ZZCOOM_M03_Q001SKF">13</definedName>
    <definedName name="LOLD_ZZCOOM_M03_Q004">10</definedName>
    <definedName name="LOLD_ZZCOOM_M03_Q004ORDERS">13</definedName>
    <definedName name="LOLD_ZZCOOM_M03_Q004SKF">13</definedName>
    <definedName name="lookup" localSheetId="6" hidden="1">{#N/A,#N/A,FALSE,"Coversheet";#N/A,#N/A,FALSE,"QA"}</definedName>
    <definedName name="lookup" hidden="1">{#N/A,#N/A,FALSE,"Coversheet";#N/A,#N/A,FALSE,"QA"}</definedName>
    <definedName name="M">'[1]Sched 46'!#REF!</definedName>
    <definedName name="M9100F4">#REF!</definedName>
    <definedName name="M9100F4_v4">[43]M9100F4!$A$1:$V$99</definedName>
    <definedName name="manutaxfit">#REF!</definedName>
    <definedName name="Mar03AMA">'[18]BS C&amp;L'!#REF!</definedName>
    <definedName name="Mar04AMA">[2]BS!$AF$7:$AF$3582</definedName>
    <definedName name="Mar05AMA">#REF!</definedName>
    <definedName name="MAR09AMA">[4]BS!$AM$7:$AM$1725</definedName>
    <definedName name="Mar10AMA">[4]BS!$AY$7:$AY$1726</definedName>
    <definedName name="May03AMA">'[18]BS C&amp;L'!#REF!</definedName>
    <definedName name="May04AMA">[2]BS!$AH$7:$AH$3582</definedName>
    <definedName name="May05AMA">#REF!</definedName>
    <definedName name="MAY09AMA">[4]BS!$AO$7:$AO$1726</definedName>
    <definedName name="May10AMA">[4]BS!$BA$7:$BA$1726</definedName>
    <definedName name="mcnarycost">#REF!</definedName>
    <definedName name="mcnarytoggle">#REF!</definedName>
    <definedName name="median_energy">#REF!</definedName>
    <definedName name="menu1_Button5_Click">[44]!menu1_Button5_Click</definedName>
    <definedName name="menu1_Button6_Click">[44]!menu1_Button6_Click</definedName>
    <definedName name="MERGER_COST">[41]Sheet1!$AF$3:$AJ$28</definedName>
    <definedName name="MERGERCOSTS">[45]model!#REF!</definedName>
    <definedName name="METER">'[1]Sched 46'!#REF!</definedName>
    <definedName name="Miller" localSheetId="6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MISCELLANEOUS">#REF!</definedName>
    <definedName name="MonTotalDispatch">[31]Dispatch!#REF!</definedName>
    <definedName name="MT">#REF!</definedName>
    <definedName name="MTD_Format">[46]Mthly!$B$11:$D$11,[46]Mthly!$B$31:$D$31</definedName>
    <definedName name="MustRunGen">[31]Dispatch!#REF!</definedName>
    <definedName name="Mwh">#REF!</definedName>
    <definedName name="name">[10]DT_A_DOL93!#REF!</definedName>
    <definedName name="nameplate">#REF!</definedName>
    <definedName name="NavPane">#REF!</definedName>
    <definedName name="NCP_360">[8]EXTERNAL!$A$13:$IV$15</definedName>
    <definedName name="NCP_361">[8]EXTERNAL!$A$16:$IV$18</definedName>
    <definedName name="NCP_362">[8]EXTERNAL!$A$19:$IV$21</definedName>
    <definedName name="new" localSheetId="6" hidden="1">{#N/A,#N/A,FALSE,"Summ";#N/A,#N/A,FALSE,"General"}</definedName>
    <definedName name="new" hidden="1">{#N/A,#N/A,FALSE,"Summ";#N/A,#N/A,FALSE,"General"}</definedName>
    <definedName name="newname">[10]DT_A_DOL93!#REF!</definedName>
    <definedName name="non_AURORA_lookup">#REF!</definedName>
    <definedName name="non_core_lookup">#REF!</definedName>
    <definedName name="nonrefundtrans">#REF!</definedName>
    <definedName name="Nov03AMA">[6]BS!$AI$7:$AI$3582</definedName>
    <definedName name="Nov04AMA">[2]BS!$AN$7:$AN$3582</definedName>
    <definedName name="Nov05AMA">#REF!</definedName>
    <definedName name="Nov09AMA">[4]BS!$AU$7:$AU$1726</definedName>
    <definedName name="novcf">#REF!</definedName>
    <definedName name="novcost">#REF!</definedName>
    <definedName name="NRG">[8]CLASSIFIERS!$A$5:$IV$5</definedName>
    <definedName name="Number_of_Payments">MATCH(0.01,End_Bal,-1)+1</definedName>
    <definedName name="numturbines">#REF!</definedName>
    <definedName name="numturbptc">#REF!</definedName>
    <definedName name="NvsASD">"V2005-12-31"</definedName>
    <definedName name="NvsAutoDrillOk">"VN"</definedName>
    <definedName name="NvsElapsedTime">0.00881805555400206</definedName>
    <definedName name="NvsEndTime">38831.5955224537</definedName>
    <definedName name="NvsInstSpec">"%"</definedName>
    <definedName name="NvsLayoutType">"M3"</definedName>
    <definedName name="NvsNplSpec">"%,X,RZF..,CZF.."</definedName>
    <definedName name="NvsPanelEffdt">"V2020-12-31"</definedName>
    <definedName name="NvsPanelSetid">"VCPSTD"</definedName>
    <definedName name="NvsReqBU">"VCPSTD"</definedName>
    <definedName name="NvsReqBUOnly">"VN"</definedName>
    <definedName name="NvsTransLed">"VN"</definedName>
    <definedName name="NvsTreeASD">"V2005-12-31"</definedName>
    <definedName name="NvsValTbl.ACCOUNT">"GL_ACCOUNT_TBL"</definedName>
    <definedName name="NvsValTbl.BUSINESS_UNIT">"BUS_UNIT_TBL_GL"</definedName>
    <definedName name="NvsValTbl.DEPTID">"DEPARTMENT_TBL"</definedName>
    <definedName name="NvsValTbl.PROJECT_ID">"PROJECT_TBL_VW"</definedName>
    <definedName name="NvsValTbl.STATISTICS_CODE">"STAT_TBL"</definedName>
    <definedName name="NWSales_MWH">[10]DT_A_AMW93!#REF!</definedName>
    <definedName name="O_M_Rate">'[29]Virtual 49 Back-Up'!$B$21</definedName>
    <definedName name="OBCLEASE">[41]Sheet1!$AF$4:$AI$23</definedName>
    <definedName name="Oct03AMA">[6]BS!$AH$7:$AH$3582</definedName>
    <definedName name="Oct04AMA">[2]BS!$AM$7:$AM$3582</definedName>
    <definedName name="Oct05AMA">#REF!</definedName>
    <definedName name="Oct09AMA">[4]BS!$AT$7:$AT$1726</definedName>
    <definedName name="octcf">#REF!</definedName>
    <definedName name="octcost">#REF!</definedName>
    <definedName name="OH">[8]CLASSIFIERS!$A$8:$IV$8</definedName>
    <definedName name="OH_NCP">[8]EXTERNAL!$A$79:$IV$81</definedName>
    <definedName name="OH_SVC">[8]EXTERNAL!$A$142:$IV$144</definedName>
    <definedName name="OH_TFMR">[8]EXTERNAL!$A$97:$IV$99</definedName>
    <definedName name="OH_TFMRC">[8]EXTERNAL!$A$94:$IV$96</definedName>
    <definedName name="OMtoggle">#REF!</definedName>
    <definedName name="OP_Mo_Year1">#REF!</definedName>
    <definedName name="OPCONT">#REF!</definedName>
    <definedName name="OPEXPPF">[47]model!#REF!</definedName>
    <definedName name="OPEXPRS">[12]model!#REF!</definedName>
    <definedName name="OthRCF">[25]INPUTS!$F$41</definedName>
    <definedName name="OthUnc">[8]INPUTS!$F$36</definedName>
    <definedName name="outlookdata">'[48]pivoted data'!$D$3:$Q$90</definedName>
    <definedName name="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>#REF!</definedName>
    <definedName name="Page2">#REF!</definedName>
    <definedName name="parasitic">#REF!</definedName>
    <definedName name="parasiticprice">#REF!</definedName>
    <definedName name="peak_new_table">'[49]2008 Extreme Peaks - 080403'!$E$5:$AD$8</definedName>
    <definedName name="peak_table">'[49]Peaks-F01'!$C$5:$E$243</definedName>
    <definedName name="PEBBLE">[12]model!#REF!</definedName>
    <definedName name="percdebtcov">#REF!</definedName>
    <definedName name="Percent_debt">[37]Inputs!$E$129</definedName>
    <definedName name="PERCENTAGES_CALCULATED">#REF!</definedName>
    <definedName name="percpersonal">#REF!</definedName>
    <definedName name="percreal">#REF!</definedName>
    <definedName name="personalproptaxadjust">#REF!</definedName>
    <definedName name="postclawdev">#REF!</definedName>
    <definedName name="postclawdevshar">#REF!</definedName>
    <definedName name="postclawtaxshar">#REF!</definedName>
    <definedName name="postclawtaxshare">#REF!</definedName>
    <definedName name="postpreftaxshar">#REF!</definedName>
    <definedName name="POWER.T">[8]INTERNAL!$A$58:$IV$60</definedName>
    <definedName name="PP.T">[8]INTERNAL!$A$61:$IV$63</definedName>
    <definedName name="ppl_wkly_vect_input">#REF!</definedName>
    <definedName name="preferredreturn">#REF!</definedName>
    <definedName name="presentvaluedate">#REF!</definedName>
    <definedName name="pretaxdebt">#REF!</definedName>
    <definedName name="PreTaxDebtCost">[16]Assumptions!$I$56</definedName>
    <definedName name="pretaxequit">#REF!</definedName>
    <definedName name="PreTaxWACC">[16]Assumptions!$I$62</definedName>
    <definedName name="PriceCaseTable">#REF!</definedName>
    <definedName name="Prices_Aurora">'[36]Monthly Price Summary'!$C$4:$H$63</definedName>
    <definedName name="PRINT">'[1]Sched 46'!#REF!</definedName>
    <definedName name="PRINT_ADJUSTMENTS">'[50]2009 GRC Elec Prop Tax'!#REF!</definedName>
    <definedName name="_xlnm.Print_Area" localSheetId="3">'Estimated Proforma Net Revenue'!$A$1:$O$42</definedName>
    <definedName name="_xlnm.Print_Area" localSheetId="0">'Lead Sheet'!$A$1:$A$15</definedName>
    <definedName name="_xlnm.Print_Area" localSheetId="4">'Light Rates'!$A$1:$M$146</definedName>
    <definedName name="_xlnm.Print_Area" localSheetId="2">'Peak Credit Spread'!$A$1:$L$33</definedName>
    <definedName name="_xlnm.Print_Area" localSheetId="1">'Rate Impacts'!$A$1:$K$42</definedName>
    <definedName name="_xlnm.Print_Area" localSheetId="6">'Rev Req 2018'!#REF!</definedName>
    <definedName name="_xlnm.Print_Area" localSheetId="9">'Sch 95A Eff 1-1-18'!$A$1:$K$40</definedName>
    <definedName name="_xlnm.Print_Area" localSheetId="5">'Typical Res'!$A$1:$S$61</definedName>
    <definedName name="_xlnm.Print_Area" localSheetId="8">'UE-141368 Final PC Alloc'!$A$1:$G$55</definedName>
    <definedName name="Print_Area1">#REF!</definedName>
    <definedName name="_xlnm.Print_Titles" localSheetId="4">'Light Rates'!$1:$4</definedName>
    <definedName name="_xlnm.Print_Titles">#REF!</definedName>
    <definedName name="Prior_Month">[21]Sch_120!$I$21</definedName>
    <definedName name="PRO_FORMA">#REF!</definedName>
    <definedName name="PRODADJ">[12]model!#REF!</definedName>
    <definedName name="Prodprop">#REF!</definedName>
    <definedName name="Production_Factor">#REF!</definedName>
    <definedName name="PROFORMA">[8]EXTERNAL!$A$67:$IV$69</definedName>
    <definedName name="PROFORMA_RETAIL">[8]EXTERNAL!$A$91:$IV$93</definedName>
    <definedName name="PROFORMA_RETAIL_TAX">[8]EXTERNAL!$A$169:$IV$171</definedName>
    <definedName name="ProformaPrint">[51]Bremerton!#REF!</definedName>
    <definedName name="Projects">[52]Sheet1!$A$1147:$B$1887</definedName>
    <definedName name="ProposedPrint">[51]Bremerton!#REF!</definedName>
    <definedName name="PROPSALES">[12]model!#REF!</definedName>
    <definedName name="proptaxdiscfactor">#REF!</definedName>
    <definedName name="proptaxrate">#REF!</definedName>
    <definedName name="Prov_Cap_Tax">[37]Inputs!$E$111</definedName>
    <definedName name="PSE">'[53]4.04'!$A$6</definedName>
    <definedName name="PSE_Pre_Tax_Equity_Rate">'[34]Assumptions of Purchase'!$B$42</definedName>
    <definedName name="PSEBPAshare">#REF!</definedName>
    <definedName name="pseownperc">#REF!</definedName>
    <definedName name="PSEWACC">#REF!</definedName>
    <definedName name="PSPL">#REF!</definedName>
    <definedName name="PTC">#REF!</definedName>
    <definedName name="ptceffective">#REF!</definedName>
    <definedName name="PTCescal">#REF!</definedName>
    <definedName name="ptcescalstart">#REF!</definedName>
    <definedName name="PTDGP.T">[8]INTERNAL!$A$64:$IV$66</definedName>
    <definedName name="PTDP.T">[8]INTERNAL!$A$67:$IV$69</definedName>
    <definedName name="PWRCSTPF">[12]model!#REF!</definedName>
    <definedName name="PWRCSTRS">#REF!</definedName>
    <definedName name="PWRCSTWP">[47]model!#REF!</definedName>
    <definedName name="PWRCSTWR">[12]model!#REF!</definedName>
    <definedName name="PXPACC1_ALL_MERGE">#REF!</definedName>
    <definedName name="q" localSheetId="6" hidden="1">{#N/A,#N/A,FALSE,"Coversheet";#N/A,#N/A,FALSE,"QA"}</definedName>
    <definedName name="q" hidden="1">{#N/A,#N/A,FALSE,"Coversheet";#N/A,#N/A,FALSE,"QA"}</definedName>
    <definedName name="QA">[54]IPOA2002!#REF!</definedName>
    <definedName name="qqq" localSheetId="6" hidden="1">{#N/A,#N/A,FALSE,"schA"}</definedName>
    <definedName name="qqq" hidden="1">{#N/A,#N/A,FALSE,"schA"}</definedName>
    <definedName name="QTD_Format">[55]QTD!$B$11:$D$11,[55]QTD!$B$35:$D$35</definedName>
    <definedName name="RATE">#REF!</definedName>
    <definedName name="RATE2">'[27]Transp Data'!$A$8:$I$112</definedName>
    <definedName name="RATEBASE">#REF!</definedName>
    <definedName name="RATEBASE_U95">#REF!</definedName>
    <definedName name="RATECASE">[12]model!#REF!</definedName>
    <definedName name="RB.T">[8]INTERNAL!$A$70:$IV$72</definedName>
    <definedName name="RdSch_CY">'[56]INPUT TAB'!#REF!</definedName>
    <definedName name="RdSch_PY">'[56]INPUT TAB'!#REF!</definedName>
    <definedName name="RdSch_PY2">'[56]INPUT TAB'!#REF!</definedName>
    <definedName name="reaccrual">[15]Sheet2!#REF!</definedName>
    <definedName name="Realization">#REF!</definedName>
    <definedName name="realproptaxadjust">#REF!</definedName>
    <definedName name="REC">#REF!</definedName>
    <definedName name="regasset">#REF!</definedName>
    <definedName name="resdebt">#REF!</definedName>
    <definedName name="resepcdevcost">#REF!</definedName>
    <definedName name="RESequit">#REF!</definedName>
    <definedName name="ResExchCrRate">[21]Sch_194!$M$31</definedName>
    <definedName name="RESID">[8]EXTERNAL!$A$88:$IV$90</definedName>
    <definedName name="resource_lookup">'[57]#REF'!$B$3:$C$112</definedName>
    <definedName name="ResRCF">[25]INPUTS!$F$39</definedName>
    <definedName name="RESTATING">#REF!</definedName>
    <definedName name="Results">#REF!</definedName>
    <definedName name="ResUnc">[8]INPUTS!$F$34</definedName>
    <definedName name="retain">#REF!</definedName>
    <definedName name="RETIREPLAN">[12]model!#REF!</definedName>
    <definedName name="REV">#REF!</definedName>
    <definedName name="REVADJ">#REF!</definedName>
    <definedName name="Revenue">#REF!</definedName>
    <definedName name="REVFAC1.T">[8]INTERNAL!$A$73:$IV$75</definedName>
    <definedName name="REVREQ">#REF!</definedName>
    <definedName name="ROD">[8]INPUTS!$F$25</definedName>
    <definedName name="ROE">[12]model!#REF!</definedName>
    <definedName name="ROR">[25]INPUTS!$F$24</definedName>
    <definedName name="royalty">#REF!</definedName>
    <definedName name="royenergyprice">#REF!</definedName>
    <definedName name="royescal">#REF!</definedName>
    <definedName name="roysched1perc">#REF!</definedName>
    <definedName name="roysched2perc">#REF!</definedName>
    <definedName name="SALESRESALEP">[47]model!#REF!</definedName>
    <definedName name="SALESRESALER">[47]model!#REF!</definedName>
    <definedName name="salestax">#REF!</definedName>
    <definedName name="SAPBEXhrIndnt" hidden="1">"Wide"</definedName>
    <definedName name="SAPsysID" hidden="1">"708C5W7SBKP804JT78WJ0JNKI"</definedName>
    <definedName name="SAPwbID" hidden="1">"ARS"</definedName>
    <definedName name="SBRCF">[25]INPUTS!$F$40</definedName>
    <definedName name="SbUnc">[8]INPUTS!$F$35</definedName>
    <definedName name="Sch194Rlfwd">'[58]Sch94 Rlfwd'!$B$11</definedName>
    <definedName name="schedtoggle">#REF!</definedName>
    <definedName name="sdlfhsdlhfkl" localSheetId="6" hidden="1">{#N/A,#N/A,FALSE,"Summ";#N/A,#N/A,FALSE,"General"}</definedName>
    <definedName name="sdlfhsdlhfkl" hidden="1">{#N/A,#N/A,FALSE,"Summ";#N/A,#N/A,FALSE,"General"}</definedName>
    <definedName name="SEATAC_TEMP">#REF!</definedName>
    <definedName name="SeatacPrint">[51]Bremerton!#REF!</definedName>
    <definedName name="SecSSW_MWH">[10]DT_A_AMW93!#REF!</definedName>
    <definedName name="Sep03AMA">[13]BS!$AN$7:$AN$3420</definedName>
    <definedName name="Sep04AMA">[2]BS!$AL$7:$AL$3582</definedName>
    <definedName name="Sep05AMA">#REF!</definedName>
    <definedName name="Sep09AMA">[4]BS!$AS$7:$AS$1726</definedName>
    <definedName name="sepcf">#REF!</definedName>
    <definedName name="sepcost">#REF!</definedName>
    <definedName name="seven" localSheetId="6" hidden="1">{#N/A,#N/A,FALSE,"CRPT";#N/A,#N/A,FALSE,"TREND";#N/A,#N/A,FALSE,"%Curve"}</definedName>
    <definedName name="seven" hidden="1">{#N/A,#N/A,FALSE,"CRPT";#N/A,#N/A,FALSE,"TREND";#N/A,#N/A,FALSE,"%Curve"}</definedName>
    <definedName name="six" localSheetId="6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SKAGIT">[12]model!#REF!</definedName>
    <definedName name="SLFINSURANCE">#REF!</definedName>
    <definedName name="SolarDate">'[31]Dispatch Cases'!#REF!</definedName>
    <definedName name="solver_eval" hidden="1">0</definedName>
    <definedName name="solver_ntri" hidden="1">1000</definedName>
    <definedName name="solver_rsmp" hidden="1">1</definedName>
    <definedName name="solver_seed" hidden="1">0</definedName>
    <definedName name="SPREAD">#REF!</definedName>
    <definedName name="STAFFREDUC">[47]model!#REF!</definedName>
    <definedName name="StartDate">[16]Assumptions!$C$9</definedName>
    <definedName name="stationserv">#REF!</definedName>
    <definedName name="STAX">[8]INPUTS!$F$29</definedName>
    <definedName name="STORM">#REF!</definedName>
    <definedName name="SUMMARY">#REF!</definedName>
    <definedName name="SummaryPrint">[51]Bremerton!#REF!</definedName>
    <definedName name="SUMMER">[51]Bremerton!#REF!</definedName>
    <definedName name="supentit_in_wkly_vect_input">#REF!</definedName>
    <definedName name="supentit_out_wkly_vect_input">#REF!</definedName>
    <definedName name="SW.T">[8]INTERNAL!$A$76:$IV$78</definedName>
    <definedName name="SWPTD.T">[8]INTERNAL!$A$79:$IV$81</definedName>
    <definedName name="SWSales_MWH">[10]DT_A_AMW93!#REF!</definedName>
    <definedName name="t" localSheetId="6" hidden="1">{#N/A,#N/A,FALSE,"CESTSUM";#N/A,#N/A,FALSE,"est sum A";#N/A,#N/A,FALSE,"est detail A"}</definedName>
    <definedName name="t" hidden="1">{#N/A,#N/A,FALSE,"CESTSUM";#N/A,#N/A,FALSE,"est sum A";#N/A,#N/A,FALSE,"est detail A"}</definedName>
    <definedName name="TAXCORPLIC">#REF!</definedName>
    <definedName name="TAXENERGYP">[12]model!#REF!</definedName>
    <definedName name="TAXENERGYR">[12]model!#REF!</definedName>
    <definedName name="TAXEXCISE">#REF!</definedName>
    <definedName name="TAXFICA">[12]model!#REF!</definedName>
    <definedName name="TAXFUT">[12]model!#REF!</definedName>
    <definedName name="TAXINCOME">#REF!</definedName>
    <definedName name="TAXMEDICARE">[12]model!#REF!</definedName>
    <definedName name="taxown">#REF!</definedName>
    <definedName name="TAXPFINT">[12]model!#REF!</definedName>
    <definedName name="TAXPROPERTY">#REF!</definedName>
    <definedName name="TAXSUT">[12]model!#REF!</definedName>
    <definedName name="tbl_Master">#REF!</definedName>
    <definedName name="TDP.T">[8]INTERNAL!$A$82:$IV$84</definedName>
    <definedName name="tem" localSheetId="6" hidden="1">{#N/A,#N/A,FALSE,"Summ";#N/A,#N/A,FALSE,"General"}</definedName>
    <definedName name="tem" hidden="1">{#N/A,#N/A,FALSE,"Summ";#N/A,#N/A,FALSE,"General"}</definedName>
    <definedName name="temp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Temp1" localSheetId="6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emp2" localSheetId="6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>[41]Sheet1!$A$4:$E$40</definedName>
    <definedName name="TenaskaShare">[31]Dispatch!#REF!</definedName>
    <definedName name="Test">#REF!</definedName>
    <definedName name="TEST0">#REF!</definedName>
    <definedName name="TESTHKEY">#REF!</definedName>
    <definedName name="TESTKEYS">#REF!</definedName>
    <definedName name="TESTVKEY">#REF!</definedName>
    <definedName name="TESTYEAR">#REF!</definedName>
    <definedName name="TFR">[8]CLASSIFIERS!$A$11:$IV$11</definedName>
    <definedName name="Therm_upload">#REF!</definedName>
    <definedName name="ThermalBookLife">[16]Assumptions!$C$25</definedName>
    <definedName name="therms">#REF!</definedName>
    <definedName name="thirdpartyIRR">#REF!</definedName>
    <definedName name="THM_ALL_YEARS">#REF!</definedName>
    <definedName name="Title">[16]Assumptions!$A$1</definedName>
    <definedName name="today">#REF!</definedName>
    <definedName name="TopLeft">#REF!</definedName>
    <definedName name="totaldebt">#REF!</definedName>
    <definedName name="totalequit">#REF!</definedName>
    <definedName name="TP.T">[8]INTERNAL!$A$91:$IV$93</definedName>
    <definedName name="tr" localSheetId="6" hidden="1">{#N/A,#N/A,FALSE,"CESTSUM";#N/A,#N/A,FALSE,"est sum A";#N/A,#N/A,FALSE,"est detail A"}</definedName>
    <definedName name="tr" hidden="1">{#N/A,#N/A,FALSE,"CESTSUM";#N/A,#N/A,FALSE,"est sum A";#N/A,#N/A,FALSE,"est detail A"}</definedName>
    <definedName name="TRADING_NET">[10]DT_A_DOL93!#REF!</definedName>
    <definedName name="tran_revenue">#REF!</definedName>
    <definedName name="trans_constraint_y_n">#REF!</definedName>
    <definedName name="transdb">#REF!</definedName>
    <definedName name="Transfer" localSheetId="6" hidden="1">#REF!</definedName>
    <definedName name="Transfer" hidden="1">#REF!</definedName>
    <definedName name="Transfers" localSheetId="6" hidden="1">#REF!</definedName>
    <definedName name="Transfers" hidden="1">#REF!</definedName>
    <definedName name="turbinesize">#REF!</definedName>
    <definedName name="twoyrswarranty">#REF!</definedName>
    <definedName name="u" localSheetId="6" hidden="1">{#N/A,#N/A,FALSE,"Summ";#N/A,#N/A,FALSE,"General"}</definedName>
    <definedName name="u" hidden="1">{#N/A,#N/A,FALSE,"Summ";#N/A,#N/A,FALSE,"General"}</definedName>
    <definedName name="UBakerAvail">#REF!</definedName>
    <definedName name="UG">[8]CLASSIFIERS!$A$9:$IV$9</definedName>
    <definedName name="UG_NCP">[8]EXTERNAL!$A$82:$IV$84</definedName>
    <definedName name="UG_TFMR">[8]EXTERNAL!$A$103:$IV$105</definedName>
    <definedName name="UG_TFMRC">[8]EXTERNAL!$A$100:$IV$102</definedName>
    <definedName name="UNBILLED">[8]EXTERNAL!$A$64:$IV$66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>#REF!</definedName>
    <definedName name="UNITCOSTS">#REF!</definedName>
    <definedName name="UTG">#REF!</definedName>
    <definedName name="UTN">#REF!</definedName>
    <definedName name="v" localSheetId="6" hidden="1">{#N/A,#N/A,FALSE,"Coversheet";#N/A,#N/A,FALSE,"QA"}</definedName>
    <definedName name="v" hidden="1">{#N/A,#N/A,FALSE,"Coversheet";#N/A,#N/A,FALSE,"QA"}</definedName>
    <definedName name="Value" localSheetId="6" hidden="1">{#N/A,#N/A,FALSE,"Summ";#N/A,#N/A,FALSE,"General"}</definedName>
    <definedName name="Value" hidden="1">{#N/A,#N/A,FALSE,"Summ";#N/A,#N/A,FALSE,"General"}</definedName>
    <definedName name="Values_Entered">IF(Loan_Amount*Interest_Rate*Loan_Years*Loan_Start&gt;0,1,0)</definedName>
    <definedName name="vartrans">#REF!</definedName>
    <definedName name="VOMEsc">[16]Assumptions!$C$21</definedName>
    <definedName name="w" localSheetId="6" hidden="1">{#N/A,#N/A,FALSE,"Schedule F";#N/A,#N/A,FALSE,"Schedule G"}</definedName>
    <definedName name="w" hidden="1">{#N/A,#N/A,FALSE,"Schedule F";#N/A,#N/A,FALSE,"Schedule G"}</definedName>
    <definedName name="WACC">[16]Assumptions!$I$61</definedName>
    <definedName name="WAGES">[12]model!#REF!</definedName>
    <definedName name="warrantyOM">#REF!</definedName>
    <definedName name="we" localSheetId="6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H" localSheetId="6" hidden="1">{#N/A,#N/A,FALSE,"Coversheet";#N/A,#N/A,FALSE,"QA"}</definedName>
    <definedName name="WH" hidden="1">{#N/A,#N/A,FALSE,"Coversheet";#N/A,#N/A,FALSE,"QA"}</definedName>
    <definedName name="whorn_db">#REF!</definedName>
    <definedName name="WindDate">'[31]Dispatch Cases'!#REF!</definedName>
    <definedName name="WINTER">[51]Bremerton!#REF!</definedName>
    <definedName name="WORKSHTS">'[1]Sched 46'!#REF!</definedName>
    <definedName name="WRKCAP">[12]model!#REF!</definedName>
    <definedName name="wrn.1._.Bi._.Monthly._.CR." localSheetId="6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localSheetId="6" hidden="1">{#N/A,#N/A,FALSE,"Balance_Sheet";#N/A,#N/A,FALSE,"income_statement_monthly";#N/A,#N/A,FALSE,"income_statement_Quarter";#N/A,#N/A,FALSE,"income_statement_ytd";#N/A,#N/A,FALSE,"income_statement_12Months"}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localSheetId="6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6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6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2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6" hidden="1">{#N/A,#N/A,FALSE,"schA"}</definedName>
    <definedName name="wrn.ECR." hidden="1">{#N/A,#N/A,FALSE,"schA"}</definedName>
    <definedName name="wrn.ESTIMATE." localSheetId="6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2" hidden="1">{#N/A,#N/A,TRUE,"CoverPage";#N/A,#N/A,TRUE,"Gas";#N/A,#N/A,TRUE,"Power";#N/A,#N/A,TRUE,"Historical DJ Mthly Prices"}</definedName>
    <definedName name="wrn.Fundamental." localSheetId="1" hidden="1">{#N/A,#N/A,TRUE,"CoverPage";#N/A,#N/A,TRUE,"Gas";#N/A,#N/A,TRUE,"Power";#N/A,#N/A,TRUE,"Historical DJ Mthly Prices"}</definedName>
    <definedName name="wrn.Fundamental." localSheetId="6" hidden="1">{#N/A,#N/A,TRUE,"CoverPage";#N/A,#N/A,TRUE,"Gas";#N/A,#N/A,TRUE,"Power";#N/A,#N/A,TRUE,"Historical DJ Mthly Prices"}</definedName>
    <definedName name="wrn.Fundamental." localSheetId="9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Fundamental2" localSheetId="6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localSheetId="6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2" hidden="1">{#N/A,#N/A,FALSE,"Coversheet";#N/A,#N/A,FALSE,"QA"}</definedName>
    <definedName name="wrn.Incentive._.Overhead." localSheetId="1" hidden="1">{#N/A,#N/A,FALSE,"Coversheet";#N/A,#N/A,FALSE,"QA"}</definedName>
    <definedName name="wrn.Incentive._.Overhead." localSheetId="6" hidden="1">{#N/A,#N/A,FALSE,"Coversheet";#N/A,#N/A,FALSE,"QA"}</definedName>
    <definedName name="wrn.Incentive._.Overhead." localSheetId="9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2" hidden="1">{#N/A,#N/A,FALSE,"Schedule F";#N/A,#N/A,FALSE,"Schedule G"}</definedName>
    <definedName name="wrn.limit_reports." localSheetId="1" hidden="1">{#N/A,#N/A,FALSE,"Schedule F";#N/A,#N/A,FALSE,"Schedule G"}</definedName>
    <definedName name="wrn.limit_reports." localSheetId="6" hidden="1">{#N/A,#N/A,FALSE,"Schedule F";#N/A,#N/A,FALSE,"Schedule G"}</definedName>
    <definedName name="wrn.limit_reports." localSheetId="9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2" hidden="1">{#N/A,#N/A,FALSE,"Month ";#N/A,#N/A,FALSE,"YTD";#N/A,#N/A,FALSE,"12 mo ended"}</definedName>
    <definedName name="wrn.MARGIN_WO_QTR." localSheetId="1" hidden="1">{#N/A,#N/A,FALSE,"Month ";#N/A,#N/A,FALSE,"YTD";#N/A,#N/A,FALSE,"12 mo ended"}</definedName>
    <definedName name="wrn.MARGIN_WO_QTR." localSheetId="6" hidden="1">{#N/A,#N/A,FALSE,"Month ";#N/A,#N/A,FALSE,"YTD";#N/A,#N/A,FALSE,"12 mo ended"}</definedName>
    <definedName name="wrn.MARGIN_WO_QTR." localSheetId="9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2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1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6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9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6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6" hidden="1">{#N/A,#N/A,FALSE,"7617 Fab";#N/A,#N/A,FALSE,"7617 NSK"}</definedName>
    <definedName name="wrn.SCHEDULE." hidden="1">{#N/A,#N/A,FALSE,"7617 Fab";#N/A,#N/A,FALSE,"7617 NSK"}</definedName>
    <definedName name="wrn.SLB." localSheetId="6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6" hidden="1">{#N/A,#N/A,FALSE,"2002 Small Tool OH";#N/A,#N/A,FALSE,"QA"}</definedName>
    <definedName name="wrn.Small._.Tools._.Overhead." hidden="1">{#N/A,#N/A,FALSE,"2002 Small Tool OH";#N/A,#N/A,FALSE,"QA"}</definedName>
    <definedName name="wrn.Summary." localSheetId="6" hidden="1">{#N/A,#N/A,FALSE,"Summ";#N/A,#N/A,FALSE,"General"}</definedName>
    <definedName name="wrn.Summary." hidden="1">{#N/A,#N/A,FALSE,"Summ";#N/A,#N/A,FALSE,"General"}</definedName>
    <definedName name="wrn.USIM_Data." localSheetId="6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6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6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rn.VERIFY." localSheetId="6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p_wkly_vect_input">#REF!</definedName>
    <definedName name="www" localSheetId="6" hidden="1">{#N/A,#N/A,FALSE,"schA"}</definedName>
    <definedName name="www" hidden="1">{#N/A,#N/A,FALSE,"schA"}</definedName>
    <definedName name="x" localSheetId="6" hidden="1">{#N/A,#N/A,FALSE,"Coversheet";#N/A,#N/A,FALSE,"QA"}</definedName>
    <definedName name="x" hidden="1">{#N/A,#N/A,FALSE,"Coversheet";#N/A,#N/A,FALSE,"QA"}</definedName>
    <definedName name="xx" localSheetId="6" hidden="1">{#N/A,#N/A,FALSE,"Balance_Sheet";#N/A,#N/A,FALSE,"income_statement_monthly";#N/A,#N/A,FALSE,"income_statement_Quarter";#N/A,#N/A,FALSE,"income_statement_ytd";#N/A,#N/A,FALSE,"income_statement_12Months"}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xxx">#REF!</definedName>
    <definedName name="y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'[59]Revison Inputs'!$B$6</definedName>
    <definedName name="YTD_Format">[46]YTD!$B$13:$D$13,[46]YTD!$B$32:$D$32</definedName>
    <definedName name="yuf" localSheetId="6" hidden="1">{#N/A,#N/A,FALSE,"Summ";#N/A,#N/A,FALSE,"General"}</definedName>
    <definedName name="yuf" hidden="1">{#N/A,#N/A,FALSE,"Summ";#N/A,#N/A,FALSE,"General"}</definedName>
    <definedName name="z" localSheetId="6" hidden="1">{#N/A,#N/A,FALSE,"Coversheet";#N/A,#N/A,FALSE,"QA"}</definedName>
    <definedName name="z" hidden="1">{#N/A,#N/A,FALSE,"Coversheet";#N/A,#N/A,FALSE,"QA"}</definedName>
    <definedName name="zilfpldebtperc">#REF!</definedName>
    <definedName name="zilkhaepcdevcost">#REF!</definedName>
    <definedName name="zilkhaownperc">#REF!</definedName>
  </definedNames>
  <calcPr calcId="152511"/>
</workbook>
</file>

<file path=xl/calcChain.xml><?xml version="1.0" encoding="utf-8"?>
<calcChain xmlns="http://schemas.openxmlformats.org/spreadsheetml/2006/main">
  <c r="F130" i="80" l="1"/>
  <c r="F131" i="80" s="1"/>
  <c r="A131" i="80" l="1"/>
  <c r="A132" i="80"/>
  <c r="A133" i="80"/>
  <c r="A134" i="80"/>
  <c r="A135" i="80"/>
  <c r="A136" i="80"/>
  <c r="A137" i="80"/>
  <c r="A138" i="80"/>
  <c r="A139" i="80"/>
  <c r="A140" i="80"/>
  <c r="A141" i="80"/>
  <c r="A142" i="80"/>
  <c r="F132" i="80"/>
  <c r="F133" i="80" s="1"/>
  <c r="F134" i="80" s="1"/>
  <c r="F135" i="80" s="1"/>
  <c r="I27" i="72" l="1"/>
  <c r="K25" i="72" l="1"/>
  <c r="D37" i="33"/>
  <c r="D30" i="33"/>
  <c r="K21" i="72"/>
  <c r="D25" i="33"/>
  <c r="K18" i="72"/>
  <c r="D19" i="33"/>
  <c r="K15" i="72"/>
  <c r="K14" i="72"/>
  <c r="D13" i="33"/>
  <c r="D12" i="33"/>
  <c r="K9" i="72"/>
  <c r="K10" i="72"/>
  <c r="A10" i="83"/>
  <c r="A11" i="83" s="1"/>
  <c r="A12" i="83" s="1"/>
  <c r="A13" i="83" s="1"/>
  <c r="A14" i="83" s="1"/>
  <c r="A15" i="83" s="1"/>
  <c r="A16" i="83" s="1"/>
  <c r="A17" i="83" s="1"/>
  <c r="A18" i="83" s="1"/>
  <c r="A19" i="83" s="1"/>
  <c r="A20" i="83" s="1"/>
  <c r="A21" i="83" s="1"/>
  <c r="A22" i="83" s="1"/>
  <c r="A23" i="83" s="1"/>
  <c r="A24" i="83" s="1"/>
  <c r="A25" i="83" s="1"/>
  <c r="A26" i="83" s="1"/>
  <c r="A27" i="83" s="1"/>
  <c r="A28" i="83" s="1"/>
  <c r="A29" i="83" s="1"/>
  <c r="A30" i="83" s="1"/>
  <c r="A31" i="83" s="1"/>
  <c r="A32" i="83" s="1"/>
  <c r="A33" i="83" s="1"/>
  <c r="A34" i="83" s="1"/>
  <c r="A35" i="83" s="1"/>
  <c r="A36" i="83" s="1"/>
  <c r="A37" i="83" s="1"/>
  <c r="A38" i="83" s="1"/>
  <c r="A39" i="83" s="1"/>
  <c r="A40" i="83" s="1"/>
  <c r="A41" i="83" s="1"/>
  <c r="A42" i="83" s="1"/>
  <c r="D8" i="33"/>
  <c r="D11" i="33" l="1"/>
  <c r="K11" i="72"/>
  <c r="K23" i="72"/>
  <c r="D10" i="33"/>
  <c r="D23" i="33"/>
  <c r="D32" i="33"/>
  <c r="K16" i="72"/>
  <c r="D9" i="83"/>
  <c r="E8" i="33" s="1"/>
  <c r="D15" i="83"/>
  <c r="D19" i="83"/>
  <c r="E13" i="33" s="1"/>
  <c r="D25" i="83"/>
  <c r="E19" i="33" s="1"/>
  <c r="D34" i="83"/>
  <c r="E30" i="33" s="1"/>
  <c r="K7" i="72"/>
  <c r="K12" i="72"/>
  <c r="K29" i="72"/>
  <c r="D17" i="33"/>
  <c r="D10" i="83"/>
  <c r="D13" i="83"/>
  <c r="D14" i="83"/>
  <c r="D16" i="83"/>
  <c r="D17" i="83"/>
  <c r="D18" i="83"/>
  <c r="D22" i="83"/>
  <c r="D23" i="83"/>
  <c r="D24" i="83"/>
  <c r="E18" i="33" s="1"/>
  <c r="D28" i="83"/>
  <c r="E23" i="33" s="1"/>
  <c r="D30" i="83"/>
  <c r="D31" i="83"/>
  <c r="E26" i="33" s="1"/>
  <c r="D36" i="83"/>
  <c r="E37" i="33" s="1"/>
  <c r="D40" i="83"/>
  <c r="E32" i="33" s="1"/>
  <c r="K20" i="72"/>
  <c r="D18" i="33"/>
  <c r="D26" i="33"/>
  <c r="N32" i="83"/>
  <c r="C11" i="83"/>
  <c r="K11" i="83"/>
  <c r="O11" i="83"/>
  <c r="C32" i="83"/>
  <c r="O32" i="83"/>
  <c r="N20" i="83"/>
  <c r="H26" i="83"/>
  <c r="L26" i="83"/>
  <c r="F26" i="83"/>
  <c r="J20" i="83"/>
  <c r="I20" i="83"/>
  <c r="C26" i="83"/>
  <c r="G26" i="83"/>
  <c r="K26" i="83"/>
  <c r="O26" i="83"/>
  <c r="J26" i="83"/>
  <c r="E26" i="83"/>
  <c r="I26" i="83"/>
  <c r="N26" i="83"/>
  <c r="F32" i="83"/>
  <c r="I32" i="83"/>
  <c r="M32" i="83"/>
  <c r="G32" i="83"/>
  <c r="K32" i="83"/>
  <c r="E11" i="83"/>
  <c r="F11" i="83"/>
  <c r="I11" i="83"/>
  <c r="M11" i="83"/>
  <c r="E20" i="83"/>
  <c r="H20" i="83"/>
  <c r="L20" i="83"/>
  <c r="M26" i="83"/>
  <c r="J11" i="83"/>
  <c r="N11" i="83"/>
  <c r="F20" i="83"/>
  <c r="M20" i="83"/>
  <c r="C20" i="83"/>
  <c r="O20" i="83"/>
  <c r="E32" i="83"/>
  <c r="H32" i="83"/>
  <c r="L32" i="83"/>
  <c r="J32" i="83"/>
  <c r="G11" i="83"/>
  <c r="G20" i="83"/>
  <c r="K20" i="83"/>
  <c r="L11" i="83"/>
  <c r="H11" i="83"/>
  <c r="D11" i="83" l="1"/>
  <c r="D32" i="83"/>
  <c r="E25" i="33"/>
  <c r="E28" i="33" s="1"/>
  <c r="D26" i="83"/>
  <c r="E17" i="33"/>
  <c r="E21" i="33" s="1"/>
  <c r="D20" i="83"/>
  <c r="E10" i="33"/>
  <c r="E12" i="33"/>
  <c r="E11" i="33"/>
  <c r="E38" i="83"/>
  <c r="E42" i="83" s="1"/>
  <c r="N38" i="83"/>
  <c r="N42" i="83" s="1"/>
  <c r="L38" i="83"/>
  <c r="L42" i="83" s="1"/>
  <c r="C38" i="83"/>
  <c r="C42" i="83" s="1"/>
  <c r="J40" i="97" s="1"/>
  <c r="M38" i="83"/>
  <c r="M42" i="83" s="1"/>
  <c r="K38" i="83"/>
  <c r="K42" i="83" s="1"/>
  <c r="I38" i="83"/>
  <c r="I42" i="83" s="1"/>
  <c r="O38" i="83"/>
  <c r="O42" i="83" s="1"/>
  <c r="J38" i="83"/>
  <c r="J42" i="83" s="1"/>
  <c r="F38" i="83"/>
  <c r="F42" i="83" s="1"/>
  <c r="H38" i="83"/>
  <c r="H42" i="83" s="1"/>
  <c r="G38" i="83"/>
  <c r="G42" i="83" s="1"/>
  <c r="D38" i="83" l="1"/>
  <c r="D42" i="83" s="1"/>
  <c r="E15" i="33"/>
  <c r="E34" i="33" s="1"/>
  <c r="E39" i="33" s="1"/>
  <c r="T34" i="97" l="1"/>
  <c r="T32" i="97"/>
  <c r="T30" i="97"/>
  <c r="T28" i="97"/>
  <c r="T26" i="97"/>
  <c r="T24" i="97"/>
  <c r="J37" i="97"/>
  <c r="J39" i="97" s="1"/>
  <c r="T25" i="97" l="1"/>
  <c r="T27" i="97"/>
  <c r="T29" i="97"/>
  <c r="T31" i="97"/>
  <c r="T33" i="97"/>
  <c r="T35" i="97"/>
  <c r="C78" i="81" l="1"/>
  <c r="C77" i="81"/>
  <c r="C76" i="81"/>
  <c r="C75" i="81"/>
  <c r="C74" i="81"/>
  <c r="C73" i="81"/>
  <c r="C72" i="81"/>
  <c r="C71" i="81"/>
  <c r="C70" i="81"/>
  <c r="C69" i="81"/>
  <c r="C68" i="81"/>
  <c r="C67" i="81"/>
  <c r="B78" i="81"/>
  <c r="B77" i="81"/>
  <c r="B76" i="81"/>
  <c r="B75" i="81"/>
  <c r="B74" i="81"/>
  <c r="B73" i="81"/>
  <c r="B72" i="81"/>
  <c r="B71" i="81"/>
  <c r="B70" i="81"/>
  <c r="B69" i="81"/>
  <c r="B68" i="81"/>
  <c r="B67" i="81"/>
  <c r="F32" i="33" l="1"/>
  <c r="F30" i="33"/>
  <c r="F26" i="33"/>
  <c r="F25" i="33"/>
  <c r="F23" i="33"/>
  <c r="F19" i="33"/>
  <c r="F18" i="33"/>
  <c r="F17" i="33"/>
  <c r="F13" i="33"/>
  <c r="F12" i="33"/>
  <c r="F11" i="33"/>
  <c r="F10" i="33"/>
  <c r="F8" i="33"/>
  <c r="F54" i="81" s="1"/>
  <c r="A130" i="80" l="1"/>
  <c r="A129" i="80"/>
  <c r="A128" i="80"/>
  <c r="A127" i="80"/>
  <c r="A126" i="80"/>
  <c r="A125" i="80"/>
  <c r="A124" i="80"/>
  <c r="A123" i="80"/>
  <c r="A122" i="80"/>
  <c r="A121" i="80"/>
  <c r="A120" i="80"/>
  <c r="A119" i="80"/>
  <c r="A118" i="80"/>
  <c r="A117" i="80"/>
  <c r="A116" i="80"/>
  <c r="A115" i="80"/>
  <c r="A114" i="80"/>
  <c r="A113" i="80"/>
  <c r="A112" i="80"/>
  <c r="A111" i="80"/>
  <c r="A110" i="80"/>
  <c r="A109" i="80"/>
  <c r="A108" i="80"/>
  <c r="A107" i="80"/>
  <c r="A106" i="80"/>
  <c r="A105" i="80"/>
  <c r="A104" i="80"/>
  <c r="A103" i="80"/>
  <c r="A102" i="80"/>
  <c r="A101" i="80"/>
  <c r="A100" i="80"/>
  <c r="A99" i="80"/>
  <c r="A98" i="80"/>
  <c r="A97" i="80"/>
  <c r="A96" i="80"/>
  <c r="A95" i="80"/>
  <c r="A94" i="80"/>
  <c r="A93" i="80"/>
  <c r="A92" i="80"/>
  <c r="A91" i="80"/>
  <c r="A90" i="80"/>
  <c r="A89" i="80"/>
  <c r="A88" i="80"/>
  <c r="A87" i="80"/>
  <c r="A86" i="80"/>
  <c r="A85" i="80"/>
  <c r="A84" i="80"/>
  <c r="A83" i="80"/>
  <c r="A82" i="80"/>
  <c r="A81" i="80"/>
  <c r="A80" i="80"/>
  <c r="A79" i="80"/>
  <c r="A78" i="80"/>
  <c r="A77" i="80"/>
  <c r="A76" i="80"/>
  <c r="A75" i="80"/>
  <c r="A74" i="80"/>
  <c r="A73" i="80"/>
  <c r="A72" i="80"/>
  <c r="A71" i="80"/>
  <c r="A70" i="80"/>
  <c r="A69" i="80"/>
  <c r="A68" i="80"/>
  <c r="A67" i="80"/>
  <c r="A66" i="80"/>
  <c r="A65" i="80"/>
  <c r="A64" i="80"/>
  <c r="A63" i="80"/>
  <c r="A62" i="80"/>
  <c r="A61" i="80"/>
  <c r="A60" i="80"/>
  <c r="A59" i="80"/>
  <c r="A58" i="80"/>
  <c r="A57" i="80"/>
  <c r="A56" i="80"/>
  <c r="A55" i="80"/>
  <c r="A54" i="80"/>
  <c r="A53" i="80"/>
  <c r="A52" i="80"/>
  <c r="A51" i="80"/>
  <c r="A50" i="80"/>
  <c r="A49" i="80"/>
  <c r="A48" i="80"/>
  <c r="A47" i="80"/>
  <c r="A46" i="80"/>
  <c r="A45" i="80"/>
  <c r="A44" i="80"/>
  <c r="A43" i="80"/>
  <c r="A42" i="80"/>
  <c r="A41" i="80"/>
  <c r="A40" i="80"/>
  <c r="A39" i="80"/>
  <c r="A38" i="80"/>
  <c r="A37" i="80"/>
  <c r="A36" i="80"/>
  <c r="A35" i="80"/>
  <c r="A34" i="80"/>
  <c r="A33" i="80"/>
  <c r="A32" i="80"/>
  <c r="A31" i="80"/>
  <c r="A30" i="80"/>
  <c r="A29" i="80"/>
  <c r="A28" i="80"/>
  <c r="A27" i="80"/>
  <c r="A26" i="80"/>
  <c r="A25" i="80"/>
  <c r="A24" i="80"/>
  <c r="A23" i="80"/>
  <c r="A22" i="80"/>
  <c r="A21" i="80"/>
  <c r="A20" i="80"/>
  <c r="A19" i="80"/>
  <c r="A18" i="80"/>
  <c r="A17" i="80"/>
  <c r="A16" i="80"/>
  <c r="A15" i="80"/>
  <c r="A14" i="80"/>
  <c r="A13" i="80"/>
  <c r="A12" i="80"/>
  <c r="A11" i="80"/>
  <c r="A10" i="80"/>
  <c r="A9" i="80"/>
  <c r="A8" i="80"/>
  <c r="A7" i="80"/>
  <c r="C79" i="81" l="1"/>
  <c r="G36" i="81"/>
  <c r="G43" i="81" s="1"/>
  <c r="A78" i="81"/>
  <c r="D77" i="81"/>
  <c r="B17" i="81" s="1"/>
  <c r="I17" i="81" s="1"/>
  <c r="A77" i="81"/>
  <c r="A76" i="81"/>
  <c r="A75" i="81"/>
  <c r="A74" i="81"/>
  <c r="D73" i="81"/>
  <c r="B13" i="81" s="1"/>
  <c r="H13" i="81" s="1"/>
  <c r="A73" i="81"/>
  <c r="A72" i="81"/>
  <c r="A71" i="81"/>
  <c r="A70" i="81"/>
  <c r="D69" i="81"/>
  <c r="B9" i="81" s="1"/>
  <c r="D9" i="81" s="1"/>
  <c r="A69" i="81"/>
  <c r="B79" i="81"/>
  <c r="A68" i="81"/>
  <c r="A67" i="81"/>
  <c r="G57" i="81"/>
  <c r="G56" i="81"/>
  <c r="G55" i="81"/>
  <c r="G53" i="81"/>
  <c r="G50" i="81"/>
  <c r="G49" i="81"/>
  <c r="G46" i="81"/>
  <c r="G45" i="81"/>
  <c r="F61" i="81"/>
  <c r="G42" i="81"/>
  <c r="G39" i="81"/>
  <c r="G38" i="81"/>
  <c r="G37" i="81"/>
  <c r="F60" i="81"/>
  <c r="G32" i="81"/>
  <c r="G31" i="81"/>
  <c r="L137" i="80"/>
  <c r="L141" i="80" s="1"/>
  <c r="J135" i="80"/>
  <c r="J134" i="80"/>
  <c r="J133" i="80"/>
  <c r="J132" i="80"/>
  <c r="J131" i="80"/>
  <c r="J130" i="80"/>
  <c r="J129" i="80"/>
  <c r="G131" i="80"/>
  <c r="I131" i="80" s="1"/>
  <c r="G130" i="80"/>
  <c r="I130" i="80" s="1"/>
  <c r="G129" i="80"/>
  <c r="I129" i="80" s="1"/>
  <c r="G128" i="80"/>
  <c r="I128" i="80" s="1"/>
  <c r="L9" i="81" l="1"/>
  <c r="M17" i="81"/>
  <c r="H17" i="81"/>
  <c r="J17" i="81"/>
  <c r="E17" i="81"/>
  <c r="O17" i="81" s="1"/>
  <c r="I13" i="81"/>
  <c r="D13" i="81"/>
  <c r="L13" i="81"/>
  <c r="F17" i="81"/>
  <c r="L17" i="81"/>
  <c r="E13" i="81"/>
  <c r="O13" i="81" s="1"/>
  <c r="M13" i="81"/>
  <c r="D17" i="81"/>
  <c r="K9" i="81"/>
  <c r="G9" i="81"/>
  <c r="C9" i="81"/>
  <c r="J9" i="81"/>
  <c r="F9" i="81"/>
  <c r="E9" i="81"/>
  <c r="O9" i="81" s="1"/>
  <c r="M9" i="81"/>
  <c r="H9" i="81"/>
  <c r="I9" i="81"/>
  <c r="F13" i="81"/>
  <c r="J13" i="81"/>
  <c r="C13" i="81"/>
  <c r="G13" i="81"/>
  <c r="K13" i="81"/>
  <c r="C17" i="81"/>
  <c r="G17" i="81"/>
  <c r="K17" i="81"/>
  <c r="G35" i="81"/>
  <c r="G40" i="81" s="1"/>
  <c r="D68" i="81"/>
  <c r="B8" i="81" s="1"/>
  <c r="D72" i="81"/>
  <c r="B12" i="81" s="1"/>
  <c r="D76" i="81"/>
  <c r="B16" i="81" s="1"/>
  <c r="G33" i="81"/>
  <c r="D71" i="81"/>
  <c r="B11" i="81" s="1"/>
  <c r="D75" i="81"/>
  <c r="B15" i="81" s="1"/>
  <c r="D70" i="81"/>
  <c r="B10" i="81" s="1"/>
  <c r="D74" i="81"/>
  <c r="B14" i="81" s="1"/>
  <c r="D78" i="81"/>
  <c r="B18" i="81" s="1"/>
  <c r="D67" i="81"/>
  <c r="G44" i="81"/>
  <c r="G47" i="81" s="1"/>
  <c r="K130" i="80"/>
  <c r="M130" i="80" s="1"/>
  <c r="K131" i="80"/>
  <c r="M131" i="80" s="1"/>
  <c r="K129" i="80"/>
  <c r="M129" i="80" s="1"/>
  <c r="J18" i="81" l="1"/>
  <c r="F18" i="81"/>
  <c r="M18" i="81"/>
  <c r="E18" i="81"/>
  <c r="O18" i="81" s="1"/>
  <c r="H18" i="81"/>
  <c r="K18" i="81"/>
  <c r="G18" i="81"/>
  <c r="C18" i="81"/>
  <c r="I18" i="81"/>
  <c r="L18" i="81"/>
  <c r="D18" i="81"/>
  <c r="N17" i="81"/>
  <c r="N9" i="81"/>
  <c r="N13" i="81"/>
  <c r="J12" i="81"/>
  <c r="F12" i="81"/>
  <c r="M12" i="81"/>
  <c r="I12" i="81"/>
  <c r="E12" i="81"/>
  <c r="O12" i="81" s="1"/>
  <c r="H12" i="81"/>
  <c r="G12" i="81"/>
  <c r="L12" i="81"/>
  <c r="D12" i="81"/>
  <c r="K12" i="81"/>
  <c r="C12" i="81"/>
  <c r="L14" i="81"/>
  <c r="H14" i="81"/>
  <c r="D14" i="81"/>
  <c r="K14" i="81"/>
  <c r="G14" i="81"/>
  <c r="C14" i="81"/>
  <c r="J14" i="81"/>
  <c r="I14" i="81"/>
  <c r="F14" i="81"/>
  <c r="M14" i="81"/>
  <c r="E14" i="81"/>
  <c r="O14" i="81" s="1"/>
  <c r="M11" i="81"/>
  <c r="I11" i="81"/>
  <c r="E11" i="81"/>
  <c r="L11" i="81"/>
  <c r="H11" i="81"/>
  <c r="D11" i="81"/>
  <c r="K11" i="81"/>
  <c r="C11" i="81"/>
  <c r="J11" i="81"/>
  <c r="G11" i="81"/>
  <c r="F11" i="81"/>
  <c r="J8" i="81"/>
  <c r="F8" i="81"/>
  <c r="M8" i="81"/>
  <c r="I8" i="81"/>
  <c r="E8" i="81"/>
  <c r="O8" i="81" s="1"/>
  <c r="L8" i="81"/>
  <c r="D8" i="81"/>
  <c r="K8" i="81"/>
  <c r="C8" i="81"/>
  <c r="H8" i="81"/>
  <c r="G8" i="81"/>
  <c r="J16" i="81"/>
  <c r="F16" i="81"/>
  <c r="M16" i="81"/>
  <c r="I16" i="81"/>
  <c r="E16" i="81"/>
  <c r="O16" i="81" s="1"/>
  <c r="L16" i="81"/>
  <c r="D16" i="81"/>
  <c r="K16" i="81"/>
  <c r="C16" i="81"/>
  <c r="H16" i="81"/>
  <c r="G16" i="81"/>
  <c r="M15" i="81"/>
  <c r="I15" i="81"/>
  <c r="E15" i="81"/>
  <c r="L15" i="81"/>
  <c r="H15" i="81"/>
  <c r="D15" i="81"/>
  <c r="G15" i="81"/>
  <c r="F15" i="81"/>
  <c r="K15" i="81"/>
  <c r="C15" i="81"/>
  <c r="J15" i="81"/>
  <c r="L10" i="81"/>
  <c r="H10" i="81"/>
  <c r="D10" i="81"/>
  <c r="K10" i="81"/>
  <c r="G10" i="81"/>
  <c r="C10" i="81"/>
  <c r="F10" i="81"/>
  <c r="M10" i="81"/>
  <c r="E10" i="81"/>
  <c r="O10" i="81" s="1"/>
  <c r="J10" i="81"/>
  <c r="I10" i="81"/>
  <c r="D81" i="81"/>
  <c r="B7" i="81"/>
  <c r="D79" i="81"/>
  <c r="G132" i="80"/>
  <c r="I132" i="80" s="1"/>
  <c r="K132" i="80" s="1"/>
  <c r="M132" i="80" s="1"/>
  <c r="N18" i="81" l="1"/>
  <c r="N10" i="81"/>
  <c r="N16" i="81"/>
  <c r="N14" i="81"/>
  <c r="N11" i="81"/>
  <c r="O11" i="81"/>
  <c r="N15" i="81"/>
  <c r="O15" i="81"/>
  <c r="B20" i="81"/>
  <c r="B22" i="81" s="1"/>
  <c r="B26" i="81" s="1"/>
  <c r="M7" i="81"/>
  <c r="M20" i="81" s="1"/>
  <c r="I7" i="81"/>
  <c r="I20" i="81" s="1"/>
  <c r="E7" i="81"/>
  <c r="L7" i="81"/>
  <c r="L20" i="81" s="1"/>
  <c r="H7" i="81"/>
  <c r="H20" i="81" s="1"/>
  <c r="D7" i="81"/>
  <c r="D20" i="81" s="1"/>
  <c r="G7" i="81"/>
  <c r="G20" i="81" s="1"/>
  <c r="F7" i="81"/>
  <c r="F20" i="81" s="1"/>
  <c r="K7" i="81"/>
  <c r="K20" i="81" s="1"/>
  <c r="C7" i="81"/>
  <c r="J7" i="81"/>
  <c r="J20" i="81" s="1"/>
  <c r="N8" i="81"/>
  <c r="N12" i="81"/>
  <c r="G133" i="80"/>
  <c r="I133" i="80" s="1"/>
  <c r="K133" i="80" s="1"/>
  <c r="M133" i="80" s="1"/>
  <c r="K26" i="81" l="1"/>
  <c r="G26" i="81"/>
  <c r="C26" i="81"/>
  <c r="L26" i="81"/>
  <c r="D26" i="81"/>
  <c r="J26" i="81"/>
  <c r="F26" i="81"/>
  <c r="H26" i="81"/>
  <c r="M26" i="81"/>
  <c r="I26" i="81"/>
  <c r="E26" i="81"/>
  <c r="O26" i="81" s="1"/>
  <c r="L24" i="81"/>
  <c r="L22" i="81"/>
  <c r="M24" i="81"/>
  <c r="M22" i="81"/>
  <c r="K24" i="81"/>
  <c r="K22" i="81"/>
  <c r="H24" i="81"/>
  <c r="H22" i="81"/>
  <c r="F24" i="81"/>
  <c r="F22" i="81"/>
  <c r="J24" i="81"/>
  <c r="J22" i="81"/>
  <c r="G24" i="81"/>
  <c r="G22" i="81"/>
  <c r="E20" i="81"/>
  <c r="O7" i="81"/>
  <c r="C20" i="81"/>
  <c r="N7" i="81"/>
  <c r="D24" i="81"/>
  <c r="D22" i="81"/>
  <c r="I24" i="81"/>
  <c r="I22" i="81"/>
  <c r="G134" i="80"/>
  <c r="I134" i="80" s="1"/>
  <c r="K134" i="80" s="1"/>
  <c r="M134" i="80" s="1"/>
  <c r="G135" i="80"/>
  <c r="I135" i="80" s="1"/>
  <c r="K135" i="80" s="1"/>
  <c r="M135" i="80" s="1"/>
  <c r="N26" i="81" l="1"/>
  <c r="C24" i="81"/>
  <c r="C22" i="81"/>
  <c r="O20" i="81"/>
  <c r="E24" i="81"/>
  <c r="E22" i="81"/>
  <c r="N20" i="81"/>
  <c r="N24" i="81" l="1"/>
  <c r="N22" i="81"/>
  <c r="O24" i="81"/>
  <c r="O22" i="81"/>
  <c r="K5" i="72" l="1"/>
  <c r="F25" i="72"/>
  <c r="F23" i="72"/>
  <c r="F21" i="72"/>
  <c r="F20" i="72"/>
  <c r="F18" i="72"/>
  <c r="F16" i="72"/>
  <c r="F15" i="72"/>
  <c r="F14" i="72"/>
  <c r="F12" i="72"/>
  <c r="F11" i="72"/>
  <c r="F10" i="72"/>
  <c r="F9" i="72"/>
  <c r="F7" i="72"/>
  <c r="D25" i="72"/>
  <c r="D23" i="72"/>
  <c r="D21" i="72"/>
  <c r="D20" i="72"/>
  <c r="D18" i="72"/>
  <c r="D16" i="72"/>
  <c r="D15" i="72"/>
  <c r="D14" i="72"/>
  <c r="D12" i="72"/>
  <c r="D11" i="72"/>
  <c r="D10" i="72"/>
  <c r="D9" i="72"/>
  <c r="D7" i="72"/>
  <c r="F27" i="93"/>
  <c r="E27" i="93"/>
  <c r="E30" i="93" s="1"/>
  <c r="D27" i="93"/>
  <c r="C27" i="93"/>
  <c r="C30" i="93" s="1"/>
  <c r="G25" i="93"/>
  <c r="G23" i="93"/>
  <c r="G21" i="93"/>
  <c r="G20" i="93"/>
  <c r="G17" i="93"/>
  <c r="G15" i="93"/>
  <c r="G14" i="93"/>
  <c r="G13" i="93"/>
  <c r="G12" i="93"/>
  <c r="G11" i="93"/>
  <c r="G10" i="93"/>
  <c r="G9" i="93"/>
  <c r="G8" i="93"/>
  <c r="G27" i="93" l="1"/>
  <c r="H32" i="33"/>
  <c r="H8" i="33"/>
  <c r="H18" i="33" l="1"/>
  <c r="H26" i="33"/>
  <c r="H19" i="33"/>
  <c r="H13" i="33"/>
  <c r="H17" i="33" l="1"/>
  <c r="H30" i="33"/>
  <c r="H11" i="33"/>
  <c r="H12" i="33"/>
  <c r="H23" i="33"/>
  <c r="H25" i="33" l="1"/>
  <c r="H10" i="33" l="1"/>
  <c r="J41" i="97" l="1"/>
  <c r="H37" i="33" l="1"/>
  <c r="I37" i="33"/>
  <c r="J128" i="80" l="1"/>
  <c r="J127" i="80"/>
  <c r="G127" i="80"/>
  <c r="I127" i="80" s="1"/>
  <c r="J126" i="80"/>
  <c r="G126" i="80"/>
  <c r="I126" i="80" s="1"/>
  <c r="J125" i="80"/>
  <c r="G125" i="80"/>
  <c r="I125" i="80" s="1"/>
  <c r="J124" i="80"/>
  <c r="G124" i="80"/>
  <c r="I124" i="80" s="1"/>
  <c r="J123" i="80"/>
  <c r="G123" i="80"/>
  <c r="I123" i="80" s="1"/>
  <c r="J122" i="80"/>
  <c r="G122" i="80"/>
  <c r="I122" i="80" s="1"/>
  <c r="J121" i="80"/>
  <c r="G121" i="80"/>
  <c r="I121" i="80" s="1"/>
  <c r="J120" i="80"/>
  <c r="G120" i="80"/>
  <c r="I120" i="80" s="1"/>
  <c r="J119" i="80"/>
  <c r="G119" i="80"/>
  <c r="I119" i="80" s="1"/>
  <c r="J118" i="80"/>
  <c r="G118" i="80"/>
  <c r="I118" i="80" s="1"/>
  <c r="J117" i="80"/>
  <c r="G117" i="80"/>
  <c r="I117" i="80" s="1"/>
  <c r="J116" i="80"/>
  <c r="G116" i="80"/>
  <c r="I116" i="80" s="1"/>
  <c r="J115" i="80"/>
  <c r="G115" i="80"/>
  <c r="I115" i="80" s="1"/>
  <c r="J114" i="80"/>
  <c r="G114" i="80"/>
  <c r="I114" i="80" s="1"/>
  <c r="J113" i="80"/>
  <c r="G113" i="80"/>
  <c r="I113" i="80" s="1"/>
  <c r="J112" i="80"/>
  <c r="G112" i="80"/>
  <c r="I112" i="80" s="1"/>
  <c r="J111" i="80"/>
  <c r="G111" i="80"/>
  <c r="I111" i="80" s="1"/>
  <c r="J110" i="80"/>
  <c r="G110" i="80"/>
  <c r="I110" i="80" s="1"/>
  <c r="J109" i="80"/>
  <c r="G109" i="80"/>
  <c r="I109" i="80" s="1"/>
  <c r="J108" i="80"/>
  <c r="G108" i="80"/>
  <c r="I108" i="80" s="1"/>
  <c r="J107" i="80"/>
  <c r="G107" i="80"/>
  <c r="I107" i="80" s="1"/>
  <c r="J106" i="80"/>
  <c r="G106" i="80"/>
  <c r="I106" i="80" s="1"/>
  <c r="J105" i="80"/>
  <c r="G105" i="80"/>
  <c r="I105" i="80" s="1"/>
  <c r="J104" i="80"/>
  <c r="G104" i="80"/>
  <c r="I104" i="80" s="1"/>
  <c r="J103" i="80"/>
  <c r="G103" i="80"/>
  <c r="I103" i="80" s="1"/>
  <c r="J102" i="80"/>
  <c r="G102" i="80"/>
  <c r="I102" i="80" s="1"/>
  <c r="J101" i="80"/>
  <c r="G101" i="80"/>
  <c r="I101" i="80" s="1"/>
  <c r="J100" i="80"/>
  <c r="G100" i="80"/>
  <c r="I100" i="80" s="1"/>
  <c r="J99" i="80"/>
  <c r="G99" i="80"/>
  <c r="I99" i="80" s="1"/>
  <c r="J98" i="80"/>
  <c r="G98" i="80"/>
  <c r="I98" i="80" s="1"/>
  <c r="J97" i="80"/>
  <c r="G97" i="80"/>
  <c r="I97" i="80" s="1"/>
  <c r="J96" i="80"/>
  <c r="G96" i="80"/>
  <c r="I96" i="80" s="1"/>
  <c r="J95" i="80"/>
  <c r="G95" i="80"/>
  <c r="I95" i="80" s="1"/>
  <c r="J94" i="80"/>
  <c r="G94" i="80"/>
  <c r="I94" i="80" s="1"/>
  <c r="J93" i="80"/>
  <c r="G93" i="80"/>
  <c r="I93" i="80" s="1"/>
  <c r="J92" i="80"/>
  <c r="G92" i="80"/>
  <c r="I92" i="80" s="1"/>
  <c r="J91" i="80"/>
  <c r="G91" i="80"/>
  <c r="I91" i="80" s="1"/>
  <c r="J90" i="80"/>
  <c r="G90" i="80"/>
  <c r="I90" i="80" s="1"/>
  <c r="J89" i="80"/>
  <c r="G89" i="80"/>
  <c r="I89" i="80" s="1"/>
  <c r="J88" i="80"/>
  <c r="G88" i="80"/>
  <c r="I88" i="80" s="1"/>
  <c r="J87" i="80"/>
  <c r="G87" i="80"/>
  <c r="I87" i="80" s="1"/>
  <c r="J86" i="80"/>
  <c r="G86" i="80"/>
  <c r="I86" i="80" s="1"/>
  <c r="J85" i="80"/>
  <c r="G85" i="80"/>
  <c r="I85" i="80" s="1"/>
  <c r="J84" i="80"/>
  <c r="G84" i="80"/>
  <c r="I84" i="80" s="1"/>
  <c r="J83" i="80"/>
  <c r="G83" i="80"/>
  <c r="I83" i="80" s="1"/>
  <c r="J82" i="80"/>
  <c r="G82" i="80"/>
  <c r="I82" i="80" s="1"/>
  <c r="J81" i="80"/>
  <c r="G81" i="80"/>
  <c r="I81" i="80" s="1"/>
  <c r="J80" i="80"/>
  <c r="G80" i="80"/>
  <c r="I80" i="80" s="1"/>
  <c r="J79" i="80"/>
  <c r="G79" i="80"/>
  <c r="I79" i="80" s="1"/>
  <c r="J78" i="80"/>
  <c r="G78" i="80"/>
  <c r="I78" i="80" s="1"/>
  <c r="J77" i="80"/>
  <c r="G77" i="80"/>
  <c r="I77" i="80" s="1"/>
  <c r="J76" i="80"/>
  <c r="G76" i="80"/>
  <c r="I76" i="80" s="1"/>
  <c r="J75" i="80"/>
  <c r="J74" i="80"/>
  <c r="J73" i="80"/>
  <c r="J72" i="80"/>
  <c r="J71" i="80"/>
  <c r="J70" i="80"/>
  <c r="J69" i="80"/>
  <c r="J68" i="80"/>
  <c r="G68" i="80"/>
  <c r="J67" i="80"/>
  <c r="G67" i="80"/>
  <c r="G75" i="80" s="1"/>
  <c r="F75" i="80" s="1"/>
  <c r="J66" i="80"/>
  <c r="G66" i="80"/>
  <c r="G74" i="80" s="1"/>
  <c r="J65" i="80"/>
  <c r="G65" i="80"/>
  <c r="I65" i="80" s="1"/>
  <c r="J64" i="80"/>
  <c r="J63" i="80"/>
  <c r="J62" i="80"/>
  <c r="J61" i="80"/>
  <c r="J60" i="80"/>
  <c r="J59" i="80"/>
  <c r="J58" i="80"/>
  <c r="K58" i="80" s="1"/>
  <c r="J57" i="80"/>
  <c r="G57" i="80"/>
  <c r="I57" i="80" s="1"/>
  <c r="J56" i="80"/>
  <c r="G56" i="80"/>
  <c r="G64" i="80" s="1"/>
  <c r="J55" i="80"/>
  <c r="G55" i="80"/>
  <c r="G63" i="80" s="1"/>
  <c r="J54" i="80"/>
  <c r="G54" i="80"/>
  <c r="G62" i="80" s="1"/>
  <c r="J53" i="80"/>
  <c r="G53" i="80"/>
  <c r="G61" i="80" s="1"/>
  <c r="J52" i="80"/>
  <c r="G52" i="80"/>
  <c r="G60" i="80" s="1"/>
  <c r="J51" i="80"/>
  <c r="G51" i="80"/>
  <c r="G59" i="80" s="1"/>
  <c r="J50" i="80"/>
  <c r="I50" i="80"/>
  <c r="F50" i="80"/>
  <c r="J49" i="80"/>
  <c r="I49" i="80"/>
  <c r="F49" i="80"/>
  <c r="J48" i="80"/>
  <c r="I48" i="80"/>
  <c r="F48" i="80"/>
  <c r="J47" i="80"/>
  <c r="I47" i="80"/>
  <c r="F47" i="80"/>
  <c r="J46" i="80"/>
  <c r="I46" i="80"/>
  <c r="F46" i="80"/>
  <c r="J45" i="80"/>
  <c r="I45" i="80"/>
  <c r="F45" i="80"/>
  <c r="J44" i="80"/>
  <c r="I44" i="80"/>
  <c r="F44" i="80"/>
  <c r="J43" i="80"/>
  <c r="I43" i="80"/>
  <c r="F43" i="80"/>
  <c r="J42" i="80"/>
  <c r="I42" i="80"/>
  <c r="F42" i="80"/>
  <c r="J41" i="80"/>
  <c r="G41" i="80"/>
  <c r="I41" i="80" s="1"/>
  <c r="E41" i="80"/>
  <c r="J40" i="80"/>
  <c r="G40" i="80"/>
  <c r="I40" i="80" s="1"/>
  <c r="E40" i="80"/>
  <c r="J39" i="80"/>
  <c r="G39" i="80"/>
  <c r="I39" i="80" s="1"/>
  <c r="E39" i="80"/>
  <c r="J38" i="80"/>
  <c r="G38" i="80"/>
  <c r="I38" i="80" s="1"/>
  <c r="E38" i="80"/>
  <c r="J37" i="80"/>
  <c r="G37" i="80"/>
  <c r="I37" i="80" s="1"/>
  <c r="E37" i="80"/>
  <c r="J36" i="80"/>
  <c r="G36" i="80"/>
  <c r="I36" i="80" s="1"/>
  <c r="E36" i="80"/>
  <c r="J35" i="80"/>
  <c r="I35" i="80"/>
  <c r="K35" i="80" s="1"/>
  <c r="F35" i="80"/>
  <c r="J34" i="80"/>
  <c r="I34" i="80"/>
  <c r="F34" i="80"/>
  <c r="J33" i="80"/>
  <c r="I33" i="80"/>
  <c r="F33" i="80"/>
  <c r="J32" i="80"/>
  <c r="I32" i="80"/>
  <c r="F32" i="80"/>
  <c r="J31" i="80"/>
  <c r="I31" i="80"/>
  <c r="F31" i="80"/>
  <c r="J30" i="80"/>
  <c r="I30" i="80"/>
  <c r="F30" i="80"/>
  <c r="J29" i="80"/>
  <c r="I29" i="80"/>
  <c r="F29" i="80"/>
  <c r="J28" i="80"/>
  <c r="I28" i="80"/>
  <c r="F28" i="80"/>
  <c r="J27" i="80"/>
  <c r="I27" i="80"/>
  <c r="F27" i="80"/>
  <c r="J26" i="80"/>
  <c r="I26" i="80"/>
  <c r="F26" i="80"/>
  <c r="J25" i="80"/>
  <c r="I25" i="80"/>
  <c r="F25" i="80"/>
  <c r="J24" i="80"/>
  <c r="I24" i="80"/>
  <c r="F24" i="80"/>
  <c r="J23" i="80"/>
  <c r="I23" i="80"/>
  <c r="F23" i="80"/>
  <c r="J22" i="80"/>
  <c r="I22" i="80"/>
  <c r="F22" i="80"/>
  <c r="J21" i="80"/>
  <c r="I21" i="80"/>
  <c r="F21" i="80"/>
  <c r="J20" i="80"/>
  <c r="I20" i="80"/>
  <c r="F20" i="80"/>
  <c r="J19" i="80"/>
  <c r="I19" i="80"/>
  <c r="F19" i="80"/>
  <c r="J18" i="80"/>
  <c r="I18" i="80"/>
  <c r="F18" i="80"/>
  <c r="J17" i="80"/>
  <c r="I17" i="80"/>
  <c r="F17" i="80"/>
  <c r="J16" i="80"/>
  <c r="I16" i="80"/>
  <c r="F16" i="80"/>
  <c r="J15" i="80"/>
  <c r="I15" i="80"/>
  <c r="F15" i="80"/>
  <c r="J14" i="80"/>
  <c r="I14" i="80"/>
  <c r="F14" i="80"/>
  <c r="J13" i="80"/>
  <c r="I13" i="80"/>
  <c r="F13" i="80"/>
  <c r="J12" i="80"/>
  <c r="I12" i="80"/>
  <c r="F12" i="80"/>
  <c r="J11" i="80"/>
  <c r="I11" i="80"/>
  <c r="F11" i="80"/>
  <c r="J10" i="80"/>
  <c r="I10" i="80"/>
  <c r="F10" i="80"/>
  <c r="J9" i="80"/>
  <c r="I9" i="80"/>
  <c r="F9" i="80"/>
  <c r="J8" i="80"/>
  <c r="I8" i="80"/>
  <c r="F8" i="80"/>
  <c r="I7" i="80"/>
  <c r="K7" i="80" s="1"/>
  <c r="M7" i="80" s="1"/>
  <c r="F7" i="80"/>
  <c r="F36" i="80" l="1"/>
  <c r="F37" i="80"/>
  <c r="F38" i="80"/>
  <c r="F39" i="80"/>
  <c r="F40" i="80"/>
  <c r="F41" i="80"/>
  <c r="F52" i="80"/>
  <c r="I52" i="80"/>
  <c r="F54" i="80"/>
  <c r="I54" i="80"/>
  <c r="F56" i="80"/>
  <c r="I56" i="80"/>
  <c r="F65" i="80"/>
  <c r="F67" i="80"/>
  <c r="I67" i="80"/>
  <c r="K76" i="80"/>
  <c r="M76" i="80" s="1"/>
  <c r="K77" i="80"/>
  <c r="M77" i="80" s="1"/>
  <c r="K78" i="80"/>
  <c r="M78" i="80" s="1"/>
  <c r="K79" i="80"/>
  <c r="M79" i="80" s="1"/>
  <c r="K80" i="80"/>
  <c r="M80" i="80" s="1"/>
  <c r="K81" i="80"/>
  <c r="M81" i="80" s="1"/>
  <c r="K82" i="80"/>
  <c r="M82" i="80" s="1"/>
  <c r="K83" i="80"/>
  <c r="M83" i="80" s="1"/>
  <c r="K84" i="80"/>
  <c r="M84" i="80" s="1"/>
  <c r="K85" i="80"/>
  <c r="M85" i="80" s="1"/>
  <c r="K86" i="80"/>
  <c r="M86" i="80" s="1"/>
  <c r="K87" i="80"/>
  <c r="M87" i="80" s="1"/>
  <c r="K88" i="80"/>
  <c r="M88" i="80" s="1"/>
  <c r="K89" i="80"/>
  <c r="M89" i="80" s="1"/>
  <c r="K90" i="80"/>
  <c r="M90" i="80" s="1"/>
  <c r="K91" i="80"/>
  <c r="M91" i="80" s="1"/>
  <c r="K92" i="80"/>
  <c r="M92" i="80" s="1"/>
  <c r="K93" i="80"/>
  <c r="M93" i="80" s="1"/>
  <c r="K94" i="80"/>
  <c r="M94" i="80" s="1"/>
  <c r="K95" i="80"/>
  <c r="M95" i="80" s="1"/>
  <c r="K96" i="80"/>
  <c r="M96" i="80" s="1"/>
  <c r="K97" i="80"/>
  <c r="M97" i="80" s="1"/>
  <c r="K98" i="80"/>
  <c r="M98" i="80" s="1"/>
  <c r="K99" i="80"/>
  <c r="M99" i="80" s="1"/>
  <c r="K100" i="80"/>
  <c r="M100" i="80" s="1"/>
  <c r="K101" i="80"/>
  <c r="M101" i="80" s="1"/>
  <c r="K102" i="80"/>
  <c r="M102" i="80" s="1"/>
  <c r="K103" i="80"/>
  <c r="M103" i="80" s="1"/>
  <c r="K104" i="80"/>
  <c r="M104" i="80" s="1"/>
  <c r="K105" i="80"/>
  <c r="M105" i="80" s="1"/>
  <c r="K106" i="80"/>
  <c r="M106" i="80" s="1"/>
  <c r="K107" i="80"/>
  <c r="M107" i="80" s="1"/>
  <c r="K108" i="80"/>
  <c r="M108" i="80" s="1"/>
  <c r="K109" i="80"/>
  <c r="M109" i="80" s="1"/>
  <c r="K110" i="80"/>
  <c r="M110" i="80" s="1"/>
  <c r="K111" i="80"/>
  <c r="M111" i="80" s="1"/>
  <c r="K112" i="80"/>
  <c r="M112" i="80" s="1"/>
  <c r="K113" i="80"/>
  <c r="M113" i="80" s="1"/>
  <c r="K114" i="80"/>
  <c r="M114" i="80" s="1"/>
  <c r="K115" i="80"/>
  <c r="M115" i="80" s="1"/>
  <c r="K116" i="80"/>
  <c r="M116" i="80" s="1"/>
  <c r="K117" i="80"/>
  <c r="M117" i="80" s="1"/>
  <c r="K118" i="80"/>
  <c r="M118" i="80" s="1"/>
  <c r="K119" i="80"/>
  <c r="M119" i="80" s="1"/>
  <c r="K120" i="80"/>
  <c r="M120" i="80" s="1"/>
  <c r="K121" i="80"/>
  <c r="M121" i="80" s="1"/>
  <c r="K122" i="80"/>
  <c r="M122" i="80" s="1"/>
  <c r="K123" i="80"/>
  <c r="M123" i="80" s="1"/>
  <c r="K124" i="80"/>
  <c r="M124" i="80" s="1"/>
  <c r="K125" i="80"/>
  <c r="M125" i="80" s="1"/>
  <c r="K126" i="80"/>
  <c r="M126" i="80" s="1"/>
  <c r="K127" i="80"/>
  <c r="M127" i="80" s="1"/>
  <c r="K128" i="80"/>
  <c r="M128" i="80" s="1"/>
  <c r="K8" i="80"/>
  <c r="M8" i="80" s="1"/>
  <c r="K9" i="80"/>
  <c r="M9" i="80" s="1"/>
  <c r="K10" i="80"/>
  <c r="M10" i="80" s="1"/>
  <c r="K11" i="80"/>
  <c r="M11" i="80" s="1"/>
  <c r="K12" i="80"/>
  <c r="K36" i="80" s="1"/>
  <c r="M36" i="80" s="1"/>
  <c r="K13" i="80"/>
  <c r="K37" i="80" s="1"/>
  <c r="M37" i="80" s="1"/>
  <c r="K14" i="80"/>
  <c r="K38" i="80" s="1"/>
  <c r="M38" i="80" s="1"/>
  <c r="K15" i="80"/>
  <c r="K65" i="80" s="1"/>
  <c r="M65" i="80" s="1"/>
  <c r="K16" i="80"/>
  <c r="K66" i="80" s="1"/>
  <c r="M66" i="80" s="1"/>
  <c r="K17" i="80"/>
  <c r="K75" i="80" s="1"/>
  <c r="M75" i="80" s="1"/>
  <c r="K18" i="80"/>
  <c r="K68" i="80" s="1"/>
  <c r="M68" i="80" s="1"/>
  <c r="K19" i="80"/>
  <c r="K42" i="80" s="1"/>
  <c r="M42" i="80" s="1"/>
  <c r="K20" i="80"/>
  <c r="K59" i="80" s="1"/>
  <c r="M59" i="80" s="1"/>
  <c r="K21" i="80"/>
  <c r="K69" i="80" s="1"/>
  <c r="M69" i="80" s="1"/>
  <c r="K22" i="80"/>
  <c r="K70" i="80" s="1"/>
  <c r="M70" i="80" s="1"/>
  <c r="K23" i="80"/>
  <c r="K54" i="80" s="1"/>
  <c r="M54" i="80" s="1"/>
  <c r="K24" i="80"/>
  <c r="K72" i="80" s="1"/>
  <c r="M72" i="80" s="1"/>
  <c r="K25" i="80"/>
  <c r="K48" i="80" s="1"/>
  <c r="M48" i="80" s="1"/>
  <c r="K26" i="80"/>
  <c r="K64" i="80" s="1"/>
  <c r="M64" i="80" s="1"/>
  <c r="K50" i="80"/>
  <c r="M50" i="80" s="1"/>
  <c r="I59" i="80"/>
  <c r="F59" i="80"/>
  <c r="G69" i="80"/>
  <c r="I60" i="80"/>
  <c r="F60" i="80"/>
  <c r="G70" i="80"/>
  <c r="I61" i="80"/>
  <c r="F61" i="80"/>
  <c r="G71" i="80"/>
  <c r="I62" i="80"/>
  <c r="F62" i="80"/>
  <c r="I63" i="80"/>
  <c r="F63" i="80"/>
  <c r="G72" i="80"/>
  <c r="G73" i="80"/>
  <c r="I64" i="80"/>
  <c r="F64" i="80"/>
  <c r="F51" i="80"/>
  <c r="I51" i="80"/>
  <c r="F53" i="80"/>
  <c r="I53" i="80"/>
  <c r="F55" i="80"/>
  <c r="I55" i="80"/>
  <c r="F57" i="80"/>
  <c r="I66" i="80"/>
  <c r="F66" i="80"/>
  <c r="I68" i="80"/>
  <c r="F68" i="80"/>
  <c r="I75" i="80"/>
  <c r="I74" i="80"/>
  <c r="F74" i="80"/>
  <c r="M35" i="80" l="1"/>
  <c r="K74" i="80"/>
  <c r="M74" i="80" s="1"/>
  <c r="K60" i="80"/>
  <c r="M60" i="80" s="1"/>
  <c r="K49" i="80"/>
  <c r="M49" i="80" s="1"/>
  <c r="K43" i="80"/>
  <c r="M43" i="80" s="1"/>
  <c r="K63" i="80"/>
  <c r="M63" i="80" s="1"/>
  <c r="K34" i="80"/>
  <c r="M34" i="80" s="1"/>
  <c r="K73" i="80"/>
  <c r="M73" i="80" s="1"/>
  <c r="K28" i="80"/>
  <c r="M28" i="80" s="1"/>
  <c r="M16" i="80"/>
  <c r="K32" i="80"/>
  <c r="M32" i="80" s="1"/>
  <c r="K53" i="80"/>
  <c r="M53" i="80" s="1"/>
  <c r="K31" i="80"/>
  <c r="M31" i="80" s="1"/>
  <c r="K41" i="80"/>
  <c r="M41" i="80" s="1"/>
  <c r="K46" i="80"/>
  <c r="M46" i="80" s="1"/>
  <c r="M19" i="80"/>
  <c r="K39" i="80"/>
  <c r="M39" i="80" s="1"/>
  <c r="M25" i="80"/>
  <c r="K62" i="80"/>
  <c r="M62" i="80" s="1"/>
  <c r="K29" i="80"/>
  <c r="M29" i="80" s="1"/>
  <c r="K52" i="80"/>
  <c r="M52" i="80" s="1"/>
  <c r="K67" i="80"/>
  <c r="M67" i="80" s="1"/>
  <c r="M15" i="80"/>
  <c r="M13" i="80"/>
  <c r="M26" i="80"/>
  <c r="K56" i="80"/>
  <c r="M56" i="80" s="1"/>
  <c r="M20" i="80"/>
  <c r="K51" i="80"/>
  <c r="M51" i="80" s="1"/>
  <c r="M18" i="80"/>
  <c r="K40" i="80"/>
  <c r="M40" i="80" s="1"/>
  <c r="M14" i="80"/>
  <c r="M12" i="80"/>
  <c r="K55" i="80"/>
  <c r="M55" i="80" s="1"/>
  <c r="K30" i="80"/>
  <c r="M30" i="80" s="1"/>
  <c r="K61" i="80"/>
  <c r="M61" i="80" s="1"/>
  <c r="K33" i="80"/>
  <c r="M33" i="80" s="1"/>
  <c r="M23" i="80"/>
  <c r="K71" i="80"/>
  <c r="M71" i="80" s="1"/>
  <c r="M21" i="80"/>
  <c r="K44" i="80"/>
  <c r="M44" i="80" s="1"/>
  <c r="K27" i="80"/>
  <c r="M27" i="80" s="1"/>
  <c r="M17" i="80"/>
  <c r="K57" i="80"/>
  <c r="M57" i="80" s="1"/>
  <c r="M24" i="80"/>
  <c r="K47" i="80"/>
  <c r="M47" i="80" s="1"/>
  <c r="M22" i="80"/>
  <c r="K45" i="80"/>
  <c r="M45" i="80" s="1"/>
  <c r="I72" i="80"/>
  <c r="F72" i="80"/>
  <c r="I70" i="80"/>
  <c r="F70" i="80"/>
  <c r="I73" i="80"/>
  <c r="F73" i="80"/>
  <c r="F71" i="80"/>
  <c r="I71" i="80"/>
  <c r="I69" i="80"/>
  <c r="F69" i="80"/>
  <c r="F27" i="72" l="1"/>
  <c r="D27" i="72"/>
  <c r="A8" i="72"/>
  <c r="A9" i="72" s="1"/>
  <c r="A10" i="72" s="1"/>
  <c r="A11" i="72" s="1"/>
  <c r="A12" i="72" s="1"/>
  <c r="A13" i="72" s="1"/>
  <c r="A14" i="72" s="1"/>
  <c r="A15" i="72" s="1"/>
  <c r="A16" i="72" s="1"/>
  <c r="A17" i="72" s="1"/>
  <c r="A18" i="72" s="1"/>
  <c r="A19" i="72" s="1"/>
  <c r="A20" i="72" s="1"/>
  <c r="A21" i="72" s="1"/>
  <c r="A22" i="72" s="1"/>
  <c r="A23" i="72" s="1"/>
  <c r="A24" i="72" s="1"/>
  <c r="A25" i="72" s="1"/>
  <c r="A26" i="72" s="1"/>
  <c r="A27" i="72" s="1"/>
  <c r="A28" i="72" s="1"/>
  <c r="A29" i="72" s="1"/>
  <c r="A30" i="72" s="1"/>
  <c r="A31" i="72" s="1"/>
  <c r="A9" i="33"/>
  <c r="A10" i="33" s="1"/>
  <c r="A11" i="33" s="1"/>
  <c r="A12" i="33" s="1"/>
  <c r="A13" i="33" s="1"/>
  <c r="A14" i="33" s="1"/>
  <c r="A15" i="33" s="1"/>
  <c r="A16" i="33" s="1"/>
  <c r="A17" i="33" s="1"/>
  <c r="A18" i="33" s="1"/>
  <c r="A19" i="33" s="1"/>
  <c r="A20" i="33" s="1"/>
  <c r="A21" i="33" s="1"/>
  <c r="A22" i="33" s="1"/>
  <c r="A23" i="33" s="1"/>
  <c r="A24" i="33" s="1"/>
  <c r="A25" i="33" s="1"/>
  <c r="A26" i="33" s="1"/>
  <c r="A27" i="33" s="1"/>
  <c r="A28" i="33" s="1"/>
  <c r="A29" i="33" s="1"/>
  <c r="A30" i="33" s="1"/>
  <c r="A31" i="33" s="1"/>
  <c r="A32" i="33" s="1"/>
  <c r="A33" i="33" s="1"/>
  <c r="A34" i="33" s="1"/>
  <c r="A35" i="33" s="1"/>
  <c r="A36" i="33" s="1"/>
  <c r="A37" i="33" s="1"/>
  <c r="A38" i="33" s="1"/>
  <c r="A39" i="33" s="1"/>
  <c r="G25" i="72" l="1"/>
  <c r="G21" i="72"/>
  <c r="G18" i="72"/>
  <c r="G15" i="72"/>
  <c r="G12" i="72"/>
  <c r="G10" i="72"/>
  <c r="G23" i="72"/>
  <c r="G20" i="72"/>
  <c r="G16" i="72"/>
  <c r="G14" i="72"/>
  <c r="G11" i="72"/>
  <c r="G9" i="72"/>
  <c r="G7" i="72"/>
  <c r="E20" i="72"/>
  <c r="E25" i="72"/>
  <c r="E21" i="72"/>
  <c r="E18" i="72"/>
  <c r="E15" i="72"/>
  <c r="E12" i="72"/>
  <c r="E10" i="72"/>
  <c r="E7" i="72"/>
  <c r="E23" i="72"/>
  <c r="E16" i="72"/>
  <c r="E14" i="72"/>
  <c r="E11" i="72"/>
  <c r="E9" i="72"/>
  <c r="H9" i="72" l="1"/>
  <c r="J9" i="72" s="1"/>
  <c r="L9" i="72" s="1"/>
  <c r="G10" i="33" s="1"/>
  <c r="I10" i="33" s="1"/>
  <c r="H23" i="72"/>
  <c r="J23" i="72" s="1"/>
  <c r="H15" i="72"/>
  <c r="J15" i="72" s="1"/>
  <c r="L15" i="72" s="1"/>
  <c r="G18" i="33" s="1"/>
  <c r="I18" i="33" s="1"/>
  <c r="H20" i="72"/>
  <c r="J20" i="72" s="1"/>
  <c r="L20" i="72" s="1"/>
  <c r="G25" i="33" s="1"/>
  <c r="I25" i="33" s="1"/>
  <c r="H14" i="72"/>
  <c r="J14" i="72" s="1"/>
  <c r="L14" i="72" s="1"/>
  <c r="G17" i="33" s="1"/>
  <c r="I17" i="33" s="1"/>
  <c r="H10" i="72"/>
  <c r="J10" i="72" s="1"/>
  <c r="L10" i="72" s="1"/>
  <c r="G11" i="33" s="1"/>
  <c r="I11" i="33" s="1"/>
  <c r="H21" i="72"/>
  <c r="J21" i="72" s="1"/>
  <c r="L21" i="72" s="1"/>
  <c r="G26" i="33" s="1"/>
  <c r="I26" i="33" s="1"/>
  <c r="H11" i="72"/>
  <c r="J11" i="72" s="1"/>
  <c r="L11" i="72" s="1"/>
  <c r="G12" i="33" s="1"/>
  <c r="I12" i="33" s="1"/>
  <c r="H16" i="72"/>
  <c r="J16" i="72" s="1"/>
  <c r="L16" i="72" s="1"/>
  <c r="G19" i="33" s="1"/>
  <c r="I19" i="33" s="1"/>
  <c r="H12" i="72"/>
  <c r="J12" i="72" s="1"/>
  <c r="L12" i="72" s="1"/>
  <c r="G13" i="33" s="1"/>
  <c r="I13" i="33" s="1"/>
  <c r="H18" i="72"/>
  <c r="J18" i="72" s="1"/>
  <c r="L18" i="72" s="1"/>
  <c r="G23" i="33" s="1"/>
  <c r="I23" i="33" s="1"/>
  <c r="H25" i="72"/>
  <c r="J25" i="72" s="1"/>
  <c r="L25" i="72" s="1"/>
  <c r="G32" i="33" s="1"/>
  <c r="I32" i="33" s="1"/>
  <c r="E27" i="72"/>
  <c r="M139" i="80"/>
  <c r="L23" i="72"/>
  <c r="G30" i="33" s="1"/>
  <c r="I30" i="33" s="1"/>
  <c r="I58" i="80"/>
  <c r="M58" i="80" s="1"/>
  <c r="M137" i="80" s="1"/>
  <c r="G27" i="72"/>
  <c r="H7" i="72"/>
  <c r="M141" i="80" l="1"/>
  <c r="M142" i="80" s="1"/>
  <c r="J37" i="33"/>
  <c r="J7" i="72"/>
  <c r="L7" i="72" s="1"/>
  <c r="G8" i="33" s="1"/>
  <c r="H27" i="72"/>
  <c r="I8" i="33" l="1"/>
  <c r="G54" i="81"/>
  <c r="P7" i="81" s="1"/>
  <c r="J27" i="72"/>
  <c r="P26" i="81" l="1"/>
  <c r="Q26" i="81" s="1"/>
  <c r="P13" i="81"/>
  <c r="Q13" i="81" s="1"/>
  <c r="G58" i="81"/>
  <c r="P9" i="81"/>
  <c r="Q9" i="81" s="1"/>
  <c r="P17" i="81"/>
  <c r="Q17" i="81" s="1"/>
  <c r="P11" i="81"/>
  <c r="Q11" i="81" s="1"/>
  <c r="P15" i="81"/>
  <c r="Q15" i="81" s="1"/>
  <c r="P8" i="81"/>
  <c r="Q8" i="81" s="1"/>
  <c r="P16" i="81"/>
  <c r="Q16" i="81" s="1"/>
  <c r="P18" i="81"/>
  <c r="Q18" i="81" s="1"/>
  <c r="P14" i="81"/>
  <c r="Q14" i="81" s="1"/>
  <c r="P10" i="81"/>
  <c r="Q10" i="81" s="1"/>
  <c r="P12" i="81"/>
  <c r="Q12" i="81" s="1"/>
  <c r="J12" i="33"/>
  <c r="K12" i="33" s="1"/>
  <c r="D21" i="33"/>
  <c r="G21" i="33" s="1"/>
  <c r="J18" i="33"/>
  <c r="K18" i="33" s="1"/>
  <c r="D15" i="33"/>
  <c r="J23" i="33"/>
  <c r="K23" i="33" s="1"/>
  <c r="J32" i="33"/>
  <c r="K32" i="33" s="1"/>
  <c r="J26" i="33"/>
  <c r="K26" i="33" s="1"/>
  <c r="J30" i="33"/>
  <c r="S26" i="81" l="1"/>
  <c r="R26" i="81"/>
  <c r="S18" i="81"/>
  <c r="R18" i="81"/>
  <c r="R12" i="81"/>
  <c r="S12" i="81"/>
  <c r="S16" i="81"/>
  <c r="R16" i="81"/>
  <c r="R17" i="81"/>
  <c r="S17" i="81"/>
  <c r="R10" i="81"/>
  <c r="S10" i="81"/>
  <c r="R8" i="81"/>
  <c r="S8" i="81"/>
  <c r="S9" i="81"/>
  <c r="R9" i="81"/>
  <c r="S14" i="81"/>
  <c r="R14" i="81"/>
  <c r="R15" i="81"/>
  <c r="S15" i="81"/>
  <c r="R11" i="81"/>
  <c r="S11" i="81"/>
  <c r="S13" i="81"/>
  <c r="R13" i="81"/>
  <c r="P20" i="81"/>
  <c r="P22" i="81" s="1"/>
  <c r="Q7" i="81"/>
  <c r="G60" i="81"/>
  <c r="G61" i="81"/>
  <c r="J13" i="33"/>
  <c r="K13" i="33" s="1"/>
  <c r="J11" i="33"/>
  <c r="K11" i="33" s="1"/>
  <c r="D28" i="33"/>
  <c r="F28" i="33" s="1"/>
  <c r="J19" i="33"/>
  <c r="K19" i="33" s="1"/>
  <c r="G15" i="33"/>
  <c r="F21" i="33"/>
  <c r="H21" i="33"/>
  <c r="F15" i="33"/>
  <c r="K30" i="33"/>
  <c r="J8" i="33"/>
  <c r="K8" i="33" s="1"/>
  <c r="P24" i="81" l="1"/>
  <c r="R7" i="81"/>
  <c r="R20" i="81" s="1"/>
  <c r="S7" i="81"/>
  <c r="Q20" i="81"/>
  <c r="K27" i="72"/>
  <c r="K31" i="72" s="1"/>
  <c r="D34" i="33"/>
  <c r="D39" i="33" s="1"/>
  <c r="G28" i="33"/>
  <c r="H28" i="33"/>
  <c r="I21" i="33"/>
  <c r="J17" i="33"/>
  <c r="I15" i="33"/>
  <c r="H15" i="33"/>
  <c r="H34" i="33" l="1"/>
  <c r="H39" i="33" s="1"/>
  <c r="R24" i="81"/>
  <c r="R22" i="81"/>
  <c r="S20" i="81"/>
  <c r="Q24" i="81"/>
  <c r="Q22" i="81"/>
  <c r="S22" i="81" s="1"/>
  <c r="L27" i="72"/>
  <c r="G34" i="33" s="1"/>
  <c r="F34" i="33"/>
  <c r="J25" i="33"/>
  <c r="I28" i="33"/>
  <c r="I34" i="33" s="1"/>
  <c r="I39" i="33" s="1"/>
  <c r="J21" i="33"/>
  <c r="K21" i="33" s="1"/>
  <c r="K17" i="33"/>
  <c r="J10" i="33"/>
  <c r="K25" i="33" l="1"/>
  <c r="J28" i="33"/>
  <c r="K28" i="33" s="1"/>
  <c r="K10" i="33"/>
  <c r="J15" i="33"/>
  <c r="K15" i="33" l="1"/>
  <c r="J34" i="33"/>
  <c r="K34" i="33" l="1"/>
  <c r="J39" i="33"/>
</calcChain>
</file>

<file path=xl/comments1.xml><?xml version="1.0" encoding="utf-8"?>
<comments xmlns="http://schemas.openxmlformats.org/spreadsheetml/2006/main">
  <authors>
    <author>Pam Rasanen</author>
  </authors>
  <commentList>
    <comment ref="M141" authorId="0" shapeId="0">
      <text>
        <r>
          <rPr>
            <b/>
            <sz val="10"/>
            <color indexed="81"/>
            <rFont val="Tahoma"/>
            <family val="2"/>
          </rPr>
          <t>PSE:
Used MS Excel Goal Seek function to minimize the difference between the projected lighting rider revenue $ (Column:i,Line:153) and the amount to be spread (Column:i,Line:155), by changing $ / kWh (Column:f,Line:7) rounded to the nearest $0.000001</t>
        </r>
      </text>
    </comment>
  </commentList>
</comments>
</file>

<file path=xl/sharedStrings.xml><?xml version="1.0" encoding="utf-8"?>
<sst xmlns="http://schemas.openxmlformats.org/spreadsheetml/2006/main" count="800" uniqueCount="358">
  <si>
    <t>Line No.</t>
  </si>
  <si>
    <t>Residential</t>
  </si>
  <si>
    <t>Sec Gen Svc - Small</t>
  </si>
  <si>
    <t>Sec Gen Svc - Medium</t>
  </si>
  <si>
    <t>Sec Gen Svc - Large</t>
  </si>
  <si>
    <t>Sec Irrigation Svc</t>
  </si>
  <si>
    <t>Pri Gen Svc</t>
  </si>
  <si>
    <t>Pri Irrigation Svc</t>
  </si>
  <si>
    <t>Pri Interruptible Svc</t>
  </si>
  <si>
    <t>Lights</t>
  </si>
  <si>
    <t>Subtotal</t>
  </si>
  <si>
    <t>Transportation</t>
  </si>
  <si>
    <t>Total</t>
  </si>
  <si>
    <t>Puget Sound Energy</t>
  </si>
  <si>
    <t>a</t>
  </si>
  <si>
    <t>b</t>
  </si>
  <si>
    <t>c</t>
  </si>
  <si>
    <t>CUSTOMER CLASS</t>
  </si>
  <si>
    <t>SCHEDULE</t>
  </si>
  <si>
    <t>Increase / Decrease 
$</t>
  </si>
  <si>
    <t>Increase / Decrease
%</t>
  </si>
  <si>
    <t>Secondary Service Total</t>
  </si>
  <si>
    <t>Primary Service Total</t>
  </si>
  <si>
    <t>HV Interruptible Svc</t>
  </si>
  <si>
    <t>HV Gen Svc</t>
  </si>
  <si>
    <t>High Voltage Service Total</t>
  </si>
  <si>
    <t>Small Firm Resale</t>
  </si>
  <si>
    <t>005</t>
  </si>
  <si>
    <t>Excluded Schedules</t>
  </si>
  <si>
    <t>449 / 459</t>
  </si>
  <si>
    <t>Schedule</t>
  </si>
  <si>
    <t>Lighting Type</t>
  </si>
  <si>
    <t>Lamp Type</t>
  </si>
  <si>
    <t>Lamp Wattage</t>
  </si>
  <si>
    <t>Billable Watts</t>
  </si>
  <si>
    <t>kWh / Month</t>
  </si>
  <si>
    <t>$ / kWh</t>
  </si>
  <si>
    <t xml:space="preserve">a
</t>
  </si>
  <si>
    <t xml:space="preserve">b
</t>
  </si>
  <si>
    <t>c =
b - a</t>
  </si>
  <si>
    <t xml:space="preserve">d
</t>
  </si>
  <si>
    <t>e =
(b * d) / 1000</t>
  </si>
  <si>
    <t>g = 
e * f</t>
  </si>
  <si>
    <t xml:space="preserve">h
</t>
  </si>
  <si>
    <t>Street</t>
  </si>
  <si>
    <t>Flourescent</t>
  </si>
  <si>
    <t>Mercury Vapor</t>
  </si>
  <si>
    <t>Metal Hallide</t>
  </si>
  <si>
    <t>Sodium Vapor</t>
  </si>
  <si>
    <t>Area</t>
  </si>
  <si>
    <t>Continuous</t>
  </si>
  <si>
    <t>Traffic Signals</t>
  </si>
  <si>
    <t>kWh</t>
  </si>
  <si>
    <t>Flood</t>
  </si>
  <si>
    <t>A</t>
  </si>
  <si>
    <t>B</t>
  </si>
  <si>
    <t>C</t>
  </si>
  <si>
    <t>Residential Customer Impacts</t>
  </si>
  <si>
    <t>Customer Bill</t>
  </si>
  <si>
    <t>Month</t>
  </si>
  <si>
    <t>$ Difference</t>
  </si>
  <si>
    <t>% Difference</t>
  </si>
  <si>
    <t>January</t>
  </si>
  <si>
    <t>February</t>
  </si>
  <si>
    <t>March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</si>
  <si>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</si>
  <si>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</si>
  <si>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</si>
  <si>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</si>
  <si>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</si>
  <si>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</si>
  <si>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</si>
  <si>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</si>
  <si>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</si>
  <si>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Annual Total</t>
  </si>
  <si>
    <t>Monthly Average</t>
  </si>
  <si>
    <t>Average Cents</t>
  </si>
  <si>
    <t>Customer Monthly Charge:</t>
  </si>
  <si>
    <t>per Month</t>
  </si>
  <si>
    <t>Energy Charge:</t>
  </si>
  <si>
    <t>Schedule 7 first 600 kWh</t>
  </si>
  <si>
    <t>Schedule 7 over 600 kWh</t>
  </si>
  <si>
    <t>Schedule 95 - Power Cost Adjustment Clause</t>
  </si>
  <si>
    <t>Schedule 120 - Conservation Rider</t>
  </si>
  <si>
    <t>Schedule 129 - Low Income</t>
  </si>
  <si>
    <t>Schedule 194 - BPA Exchange Credit</t>
  </si>
  <si>
    <t>Rate Spread &amp; Rate Design</t>
  </si>
  <si>
    <t>Electronic Workpapers</t>
  </si>
  <si>
    <t>50-59</t>
  </si>
  <si>
    <t>Campus Rate</t>
  </si>
  <si>
    <t>Customer Class</t>
  </si>
  <si>
    <t>Campus</t>
  </si>
  <si>
    <t>Firm Resale - Small</t>
  </si>
  <si>
    <t>d</t>
  </si>
  <si>
    <t>g = f - e</t>
  </si>
  <si>
    <t>h = g / e</t>
  </si>
  <si>
    <t>Total Secondary Voltage</t>
  </si>
  <si>
    <t>Total Primary Voltage</t>
  </si>
  <si>
    <t>Total High Voltage</t>
  </si>
  <si>
    <t>LED</t>
  </si>
  <si>
    <t>Schedule No. 95A</t>
  </si>
  <si>
    <t>Federal Incentive Tracker</t>
  </si>
  <si>
    <t>Allocation of  Federal Incentive Tracker Revenue Requirement to Rate Schedule</t>
  </si>
  <si>
    <t>Statement of Proforma and Proposed Revenues for Federal Incentive Tracker Credit</t>
  </si>
  <si>
    <t>Year</t>
  </si>
  <si>
    <t>PUGET SOUND ENERGY</t>
  </si>
  <si>
    <t>30-35</t>
  </si>
  <si>
    <t>35.01-40</t>
  </si>
  <si>
    <t>40.01-45</t>
  </si>
  <si>
    <t>45.01-50</t>
  </si>
  <si>
    <t>50.01-55</t>
  </si>
  <si>
    <t>55.01-60</t>
  </si>
  <si>
    <t>60.01-65</t>
  </si>
  <si>
    <t>65.01-70</t>
  </si>
  <si>
    <t>70.01-75</t>
  </si>
  <si>
    <t>75.01-80</t>
  </si>
  <si>
    <t>80.01-85</t>
  </si>
  <si>
    <t>85.01-90</t>
  </si>
  <si>
    <t>90.01-95</t>
  </si>
  <si>
    <t>95.01-100</t>
  </si>
  <si>
    <t>100.01-105</t>
  </si>
  <si>
    <t>105.01-110</t>
  </si>
  <si>
    <t>110.01-115</t>
  </si>
  <si>
    <t>115.01-120</t>
  </si>
  <si>
    <t>120.01-125</t>
  </si>
  <si>
    <t>125.01-130</t>
  </si>
  <si>
    <t>130.01-135</t>
  </si>
  <si>
    <t>135.01-140</t>
  </si>
  <si>
    <t>140.01-145</t>
  </si>
  <si>
    <t>145-01-150</t>
  </si>
  <si>
    <t>150.01-155</t>
  </si>
  <si>
    <t>155.01-160</t>
  </si>
  <si>
    <t>160.01-165</t>
  </si>
  <si>
    <t>165.01-170</t>
  </si>
  <si>
    <t>170.01-175</t>
  </si>
  <si>
    <t>175.01-180</t>
  </si>
  <si>
    <t>180.01-185</t>
  </si>
  <si>
    <t>185.01-190</t>
  </si>
  <si>
    <t>190.01-195</t>
  </si>
  <si>
    <t>195.01-200</t>
  </si>
  <si>
    <t>200.01-205</t>
  </si>
  <si>
    <t>205.01-210</t>
  </si>
  <si>
    <t>210.01-215</t>
  </si>
  <si>
    <t>215.01-220</t>
  </si>
  <si>
    <t>220.01-225</t>
  </si>
  <si>
    <t>225.01-230</t>
  </si>
  <si>
    <t>230.01-235</t>
  </si>
  <si>
    <t>235.01-240</t>
  </si>
  <si>
    <t>240.01-245</t>
  </si>
  <si>
    <t>245.01-250</t>
  </si>
  <si>
    <t>250.01-255</t>
  </si>
  <si>
    <t>255.01-260</t>
  </si>
  <si>
    <t>260.01-265</t>
  </si>
  <si>
    <t>265.01-270</t>
  </si>
  <si>
    <t>270.01-275</t>
  </si>
  <si>
    <t>275.01-280</t>
  </si>
  <si>
    <t>280.01-285</t>
  </si>
  <si>
    <t>285.01-290</t>
  </si>
  <si>
    <t>290.01-295</t>
  </si>
  <si>
    <t>295.01-300</t>
  </si>
  <si>
    <t>GRANT</t>
  </si>
  <si>
    <t>INTEREST</t>
  </si>
  <si>
    <t>TOTAL</t>
  </si>
  <si>
    <t>¸</t>
  </si>
  <si>
    <t>Revenue requirement before gross up for revenue sensitive items</t>
  </si>
  <si>
    <t>Annual revenue requirement  including revenue sensitive items</t>
  </si>
  <si>
    <t>i = 
g * h * 11</t>
  </si>
  <si>
    <t>WILD HORSE EXPANSION</t>
  </si>
  <si>
    <t>LOWER SNAKE RIVER</t>
  </si>
  <si>
    <t>COMBINED</t>
  </si>
  <si>
    <t>DESCRIPTION</t>
  </si>
  <si>
    <t>D</t>
  </si>
  <si>
    <t>E</t>
  </si>
  <si>
    <t>F</t>
  </si>
  <si>
    <t>G</t>
  </si>
  <si>
    <t>H</t>
  </si>
  <si>
    <t>I</t>
  </si>
  <si>
    <t>Original Treasury Grant</t>
  </si>
  <si>
    <t>x</t>
  </si>
  <si>
    <t>Composite Rate Increase / (Decrease)</t>
  </si>
  <si>
    <t>Calculation of Area and Street Light Rates</t>
  </si>
  <si>
    <t>Ballast Losses</t>
  </si>
  <si>
    <t># hours / month</t>
  </si>
  <si>
    <t>f =
GOAL SEEK</t>
  </si>
  <si>
    <t>Area Lights - SV</t>
  </si>
  <si>
    <t>Area Lights - MH</t>
  </si>
  <si>
    <t>12 Month kWh</t>
  </si>
  <si>
    <t>12 Month Watts</t>
  </si>
  <si>
    <t>Directional Flood Lights - SV</t>
  </si>
  <si>
    <t>Directional Flood Lights - MH</t>
  </si>
  <si>
    <t>Horizontal Flood Lights - SV</t>
  </si>
  <si>
    <t>Horizontal Flood Lights - MH</t>
  </si>
  <si>
    <t>Schedule 95A - Wind Power Production Credit</t>
  </si>
  <si>
    <t>Schedule 132 - Merger Credit</t>
  </si>
  <si>
    <t>Schedule 133 - Regulatory Asset Tracker</t>
  </si>
  <si>
    <t>Schedule 137 - Renewable Energy Credit</t>
  </si>
  <si>
    <t>Schedule 140 - Property Tax Rider</t>
  </si>
  <si>
    <t>Schedule 141 - ERF Rider - 1 Phase Basic Charge</t>
  </si>
  <si>
    <t>Schedule 141 - ERF Rider - First 600 kWh</t>
  </si>
  <si>
    <t>Schedule 141 - ERF Rider - Over 600 kWh</t>
  </si>
  <si>
    <t>Schedule 142 - Decoupling Rider</t>
  </si>
  <si>
    <t>10 Year Amortization Period</t>
  </si>
  <si>
    <t>Annual Grant amortization and Net of Tax ROR</t>
  </si>
  <si>
    <t>Annual Revenue per lamp
@ Proposed Rate</t>
  </si>
  <si>
    <t>Subtotal Base Monthly Charge</t>
  </si>
  <si>
    <t>Subtotal Base First 600 kWh Charge</t>
  </si>
  <si>
    <t>Subtotal Base Over 600 kWh Charge</t>
  </si>
  <si>
    <t>10 years for amortization period for Wild Horse and Lower Snake River Treasury Grants</t>
  </si>
  <si>
    <t>8 &amp; 24</t>
  </si>
  <si>
    <t>11, 25 &amp; 7A</t>
  </si>
  <si>
    <t>10 &amp; 31</t>
  </si>
  <si>
    <t>12, 26 &amp; 26P</t>
  </si>
  <si>
    <t>HV - Interruptible Svc</t>
  </si>
  <si>
    <t>HV - General Svc</t>
  </si>
  <si>
    <t>e = 
b + (a * c)</t>
  </si>
  <si>
    <t>f = 
b + (a * d)</t>
  </si>
  <si>
    <t>b = 75% * a / sum(a)</t>
  </si>
  <si>
    <t>d = 25% * c / sum(c)</t>
  </si>
  <si>
    <t>e = b + d</t>
  </si>
  <si>
    <t>f</t>
  </si>
  <si>
    <t>g = e * Revenue Requirement</t>
  </si>
  <si>
    <t>j</t>
  </si>
  <si>
    <t>k = i / j</t>
  </si>
  <si>
    <t>YE 2012
Energy
Allocator
(Docket No.
UE-141368</t>
  </si>
  <si>
    <t>75%
Energy
(Docket No.
UE-141368)</t>
  </si>
  <si>
    <t>YE 2012
4CP Demand
Allocator
(Docket No.
UE-141368)</t>
  </si>
  <si>
    <t>25%
Demand
(Docket No.
UE-141368)</t>
  </si>
  <si>
    <t>Weighted Allocation (Docket No. UE-141368)</t>
  </si>
  <si>
    <t>Proposed Peak Credit Results</t>
  </si>
  <si>
    <t>Based on 2013 IRP, Updated Gas &amp; YE 2012 Load Research Results</t>
  </si>
  <si>
    <t>Rate Schedules</t>
  </si>
  <si>
    <t>Energy Allocator</t>
  </si>
  <si>
    <t>75% Energy</t>
  </si>
  <si>
    <t>4CP Demand Allocator</t>
  </si>
  <si>
    <t>25% Demand</t>
  </si>
  <si>
    <t>Weighted Allocation</t>
  </si>
  <si>
    <t>HV</t>
  </si>
  <si>
    <t>HV - Sch 46</t>
  </si>
  <si>
    <t>HV - Sch 49</t>
  </si>
  <si>
    <t>Resale</t>
  </si>
  <si>
    <t>Less:  Firm Resale</t>
  </si>
  <si>
    <t>Source:  JAP-4 &amp; 5 Workpapers, Docket No. UE-141368</t>
  </si>
  <si>
    <t>51, 53, 54, 55, 58</t>
  </si>
  <si>
    <t>Street, Area, Flood</t>
  </si>
  <si>
    <t>Present Base Rates</t>
  </si>
  <si>
    <t>Sch 95</t>
  </si>
  <si>
    <t>Sch 95A</t>
  </si>
  <si>
    <t>Sch 120</t>
  </si>
  <si>
    <t>Sch 129</t>
  </si>
  <si>
    <t>Sch 132</t>
  </si>
  <si>
    <t>Sch 137</t>
  </si>
  <si>
    <t>Sch 140</t>
  </si>
  <si>
    <t>Sch 141</t>
  </si>
  <si>
    <t>Sch 142</t>
  </si>
  <si>
    <t>Sch 194</t>
  </si>
  <si>
    <t>Current Residential Bill</t>
  </si>
  <si>
    <t>Proposed Residential Bill</t>
  </si>
  <si>
    <t xml:space="preserve">Typical Residential </t>
  </si>
  <si>
    <t>Residential Schedule 7 Rates</t>
  </si>
  <si>
    <t>One Phase Basic Charge</t>
  </si>
  <si>
    <t>Other Electric Charges and Credits</t>
  </si>
  <si>
    <t>Subtotal Other Charges</t>
  </si>
  <si>
    <t>Total Block 1 Energy Charge</t>
  </si>
  <si>
    <t>Total Block 2 Energy Charge</t>
  </si>
  <si>
    <t>Forecast kWh</t>
  </si>
  <si>
    <t>Forecast Customer Count</t>
  </si>
  <si>
    <t>Average Use per Customer</t>
  </si>
  <si>
    <t>Average</t>
  </si>
  <si>
    <t>Remove:  Schedule 95a</t>
  </si>
  <si>
    <t>Add:  Schedule 95a</t>
  </si>
  <si>
    <t>kWh
Source: F2017 January 2018 to December 2018</t>
  </si>
  <si>
    <t>Sch 95a
Effective
January 1, 2017
$ per kWh</t>
  </si>
  <si>
    <t>Proposed 
Sch 95a
Effective
January 1, 2018
$ per kWh</t>
  </si>
  <si>
    <t>Revenue Including
Sch 95a
Eff 1-1-17</t>
  </si>
  <si>
    <t>Revenue
Including
Proposed
Sch 95a
Effective 1-1-18</t>
  </si>
  <si>
    <t>2018 Revenue Requirement</t>
  </si>
  <si>
    <t># of Lamps @ 
10-1-18</t>
  </si>
  <si>
    <t>Average Residential Usage YE December 2018</t>
  </si>
  <si>
    <t>Load (MWh)</t>
  </si>
  <si>
    <t>Net of Conservation</t>
  </si>
  <si>
    <t>Date</t>
  </si>
  <si>
    <t>Commercial</t>
  </si>
  <si>
    <t>Industrial</t>
  </si>
  <si>
    <t>Streetlight</t>
  </si>
  <si>
    <t>Total Delivered</t>
  </si>
  <si>
    <t>Losses</t>
  </si>
  <si>
    <t>Total Load</t>
  </si>
  <si>
    <t>Station Service</t>
  </si>
  <si>
    <t>Station Service Losses</t>
  </si>
  <si>
    <t>Full Load</t>
  </si>
  <si>
    <t>F2017 Final Electric Load Forecast</t>
  </si>
  <si>
    <t>Customers</t>
  </si>
  <si>
    <t>Transport</t>
  </si>
  <si>
    <t>January 1, 2018 Rate Impacts</t>
  </si>
  <si>
    <t>Tariff</t>
  </si>
  <si>
    <t>Annual kWh Delivered Sales (Normalized)</t>
  </si>
  <si>
    <t>Estimated Annual Proforma Base Revenue</t>
  </si>
  <si>
    <t>Schedule 95
PCORC</t>
  </si>
  <si>
    <t>Schedule 120
Conservation</t>
  </si>
  <si>
    <t>Schedule 129
Low Income</t>
  </si>
  <si>
    <t>Schedule 132
Merger Credit</t>
  </si>
  <si>
    <t>Schedule 137
RECS</t>
  </si>
  <si>
    <t>Schedule 140
Property Tax</t>
  </si>
  <si>
    <t>Schedule 141
ERF</t>
  </si>
  <si>
    <t>Schedule 142
Rate Plan</t>
  </si>
  <si>
    <t>Schedule 142
Decoupling</t>
  </si>
  <si>
    <t>Schedule 194
BPA Res &amp; Farm Credit</t>
  </si>
  <si>
    <t>7A (Note 1)</t>
  </si>
  <si>
    <t>26 &amp; 26P</t>
  </si>
  <si>
    <t>449-459</t>
  </si>
  <si>
    <t>All Sales</t>
  </si>
  <si>
    <t>Estimated Net Annual Proforma Base Revenue (Excluding Sch 95a)</t>
  </si>
  <si>
    <t>Schedules</t>
  </si>
  <si>
    <t>8/24</t>
  </si>
  <si>
    <t>7A/11/25</t>
  </si>
  <si>
    <t>12/26</t>
  </si>
  <si>
    <t>10/31</t>
  </si>
  <si>
    <t>Estimated Net Revenue @
Rates Effective
10-1-2017
(*Note 1)</t>
  </si>
  <si>
    <t>*Note 1:  Estimated Net Revenue Includes Sch 95 (PCORC), Sch 120 (DSM), Sch 129 (Low Income), Sch 132 (Merger Credit), Sch 137 (RECs), Sch 140 (Property Tax), Sch 141(ERF), 
              Sch 142 (Decoupling &amp; Rate Plan), Sch 194 (Residential Exchange Benefit) and excludes Sch 95a (Fed Incentive Tracker)</t>
  </si>
  <si>
    <t>b = 75% * a / ∑(a)</t>
  </si>
  <si>
    <t>d = 25% * c / ∑(c)</t>
  </si>
  <si>
    <t>e</t>
  </si>
  <si>
    <t>h</t>
  </si>
  <si>
    <t>i</t>
  </si>
  <si>
    <t>k</t>
  </si>
  <si>
    <t>l</t>
  </si>
  <si>
    <t>m</t>
  </si>
  <si>
    <t>b = ∑
(c to m)</t>
  </si>
  <si>
    <t>g</t>
  </si>
  <si>
    <t>Estimated Treasury Grant AMA Balance as of December 31, 2018</t>
  </si>
  <si>
    <t>True up for Oct 2016 through December 2017 for differences in load and interest</t>
  </si>
  <si>
    <t>Total 2017 Annual Revenue Requirement to be Recovered for Schedule 95a</t>
  </si>
  <si>
    <t>Forecast Load from January through Dec 2018</t>
  </si>
  <si>
    <t>Rate starting January 1, 2018 from UE-17____</t>
  </si>
  <si>
    <t>Rate through Dec 31, 2017 from UE-143784</t>
  </si>
  <si>
    <t>SCHEDULE 95A ANNUAL FILING AS ADJUSTED FOR TAX REFORM AND FILED FOR MAY 1, 2018 EFFECTIVE DATE</t>
  </si>
  <si>
    <t>FOR RATES EFFECTIVE JANUARY - MAY 1, 2018</t>
  </si>
  <si>
    <t xml:space="preserve"> TAX REFORM RATE DECREASE FOR 2018</t>
  </si>
  <si>
    <t>After Tax ROR from 2017 GRC</t>
  </si>
  <si>
    <t>Gross up for FIT (Tax Reform Rate Decr to 21%)</t>
  </si>
  <si>
    <t>Electric conversion factor from UE-170033</t>
  </si>
  <si>
    <t>Test Year ended December 2018 (F2017)</t>
  </si>
  <si>
    <t>Advice No. 2018-xx</t>
  </si>
  <si>
    <t>Sch 95a
Effective
January 1, 2018
$ per kWh</t>
  </si>
  <si>
    <t>Proposed 
Sch 95a
Effective
May 1, 2018
$ per kWh</t>
  </si>
  <si>
    <t>Revenue Including
Sch 95a
Eff 1-1-18</t>
  </si>
  <si>
    <t>Revenue
Including
Proposed
Sch 95a
Effective 5-1-18</t>
  </si>
  <si>
    <t>$ per kWh Proposed Eff 5-1-2018</t>
  </si>
  <si>
    <t>Proposed Rates Effective 
5-1-18</t>
  </si>
  <si>
    <t>Effective May 1, 2018 to December 31, 2018</t>
  </si>
  <si>
    <t>Present Rates Effective 
4-30-18</t>
  </si>
  <si>
    <t>400.01-500</t>
  </si>
  <si>
    <t>500.01-600</t>
  </si>
  <si>
    <t>600.01-700</t>
  </si>
  <si>
    <t>700.01-800</t>
  </si>
  <si>
    <t>800.01-900</t>
  </si>
  <si>
    <t>Proposed
Sch 95a
Rate
Effective
May 1, 2018</t>
  </si>
  <si>
    <t>300.01-400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</si>
</sst>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_(&quot;$&quot;* #,##0_);_(&quot;$&quot;* \(#,##0\);_(&quot;$&quot;* &quot;-&quot;??_);_(@_)"/>
    <numFmt numFmtId="166" formatCode="0.0000\ \¢"/>
    <numFmt numFmtId="167" formatCode="_(&quot;$&quot;* #,##0.000000_);_(&quot;$&quot;* \(#,##0.000000\);_(&quot;$&quot;* &quot;-&quot;??_);_(@_)"/>
    <numFmt numFmtId="168" formatCode="_(&quot;$&quot;* #,##0.00000_);_(&quot;$&quot;* \(#,##0.00000\);_(&quot;$&quot;* &quot;-&quot;??_);_(@_)"/>
    <numFmt numFmtId="169" formatCode="0.00_)"/>
    <numFmt numFmtId="170" formatCode="_(* #,##0.00000_);_(* \(#,##0.00000\);_(* &quot;-&quot;??_);_(@_)"/>
    <numFmt numFmtId="171" formatCode="_(* #,##0.0_);_(* \(#,##0.0\);_(* &quot;-&quot;_);_(@_)"/>
    <numFmt numFmtId="172" formatCode="0.000000"/>
    <numFmt numFmtId="173" formatCode="_(* ###0_);_(* \(###0\);_(* &quot;-&quot;_);_(@_)"/>
    <numFmt numFmtId="174" formatCode="0.0000000"/>
    <numFmt numFmtId="175" formatCode="_(* #,##0.000000_);_(* \(#,##0.000000\);_(* &quot;-&quot;??_);_(@_)"/>
    <numFmt numFmtId="176" formatCode="#."/>
    <numFmt numFmtId="177" formatCode="_(&quot;$&quot;* #,##0.0000_);_(&quot;$&quot;* \(#,##0.0000\);_(&quot;$&quot;* &quot;-&quot;????_);_(@_)"/>
    <numFmt numFmtId="178" formatCode="&quot;$&quot;#,##0.00"/>
    <numFmt numFmtId="179" formatCode="d\.mmm\.yy"/>
    <numFmt numFmtId="180" formatCode="&quot;$&quot;#,##0;\-&quot;$&quot;#,##0"/>
    <numFmt numFmtId="181" formatCode="mmmm\ dd\,\ yyyy"/>
    <numFmt numFmtId="182" formatCode="0.0%"/>
    <numFmt numFmtId="183" formatCode="#,##0_);[Red]\(#,##0\);&quot; &quot;"/>
    <numFmt numFmtId="184" formatCode="0000"/>
    <numFmt numFmtId="185" formatCode="000000"/>
    <numFmt numFmtId="186" formatCode="_-* #,##0.00\ _D_M_-;\-* #,##0.00\ _D_M_-;_-* &quot;-&quot;??\ _D_M_-;_-@_-"/>
    <numFmt numFmtId="187" formatCode="_(* #,##0.000_);_(* \(#,##0.000\);_(* &quot;-&quot;??_);_(@_)"/>
    <numFmt numFmtId="188" formatCode="[$-409]mmm\-yy;@"/>
    <numFmt numFmtId="189" formatCode="_(* #,##0.0000000_);_(* \(#,##0.0000000\);_(* &quot;-&quot;??_);_(@_)"/>
    <numFmt numFmtId="190" formatCode="_-* #,##0.00\ &quot;DM&quot;_-;\-* #,##0.00\ &quot;DM&quot;_-;_-* &quot;-&quot;??\ &quot;DM&quot;_-;_-@_-"/>
    <numFmt numFmtId="191" formatCode="&quot;$&quot;#,##0\ ;\(&quot;$&quot;#,##0\)"/>
    <numFmt numFmtId="192" formatCode="mmmm\ d\,\ yyyy"/>
    <numFmt numFmtId="193" formatCode="[Blue]#,##0_);[Magenta]\(#,##0\)"/>
    <numFmt numFmtId="194" formatCode="00000"/>
    <numFmt numFmtId="195" formatCode="_([$€-2]* #,##0.00_);_([$€-2]* \(#,##0.00\);_([$€-2]* &quot;-&quot;??_)"/>
    <numFmt numFmtId="196" formatCode="_(&quot;$&quot;* #,##0.0_);_(&quot;$&quot;* \(#,##0.0\);_(&quot;$&quot;* &quot;-&quot;??_);_(@_)"/>
    <numFmt numFmtId="197" formatCode="0.0000_);\(0.0000\)"/>
    <numFmt numFmtId="198" formatCode="_(&quot;$&quot;* #,##0.000000_);_(&quot;$&quot;* \(#,##0.000000\);_(&quot;$&quot;* &quot;-&quot;??????_);_(@_)"/>
    <numFmt numFmtId="199" formatCode="#,##0.00\ ;\(#,##0.00\)"/>
    <numFmt numFmtId="200" formatCode="0\ &quot; HR&quot;"/>
    <numFmt numFmtId="201" formatCode="0000000"/>
    <numFmt numFmtId="202" formatCode="0.0000%"/>
    <numFmt numFmtId="203" formatCode="0.00000%"/>
    <numFmt numFmtId="204" formatCode="mmm\-yyyy"/>
    <numFmt numFmtId="205" formatCode="_(&quot;$&quot;* #,##0.000_);_(&quot;$&quot;* \(#,##0.000\);_(&quot;$&quot;* &quot;-&quot;??_);_(@_)"/>
    <numFmt numFmtId="206" formatCode="m/yy"/>
    <numFmt numFmtId="207" formatCode="0.000%"/>
    <numFmt numFmtId="208" formatCode="_-* ###0_-;\(###0\);_-* &quot;–&quot;_-;_-@_-"/>
    <numFmt numFmtId="209" formatCode="_-* #,###_-;\(#,###\);_-* &quot;–&quot;_-;_-@_-"/>
    <numFmt numFmtId="210" formatCode="_-\ #,##0.0_-;\(#,##0.0\);_-* &quot;–&quot;_-;_-@_-"/>
    <numFmt numFmtId="211" formatCode="0.0"/>
    <numFmt numFmtId="212" formatCode="0.000_)"/>
    <numFmt numFmtId="213" formatCode="#,##0.0"/>
    <numFmt numFmtId="214" formatCode="#,##0.0_);[Red]\(#,##0.0\)"/>
    <numFmt numFmtId="215" formatCode="m/d/yy\ h:mm\ AM/PM"/>
    <numFmt numFmtId="216" formatCode="m/d/yy\ h:mm"/>
    <numFmt numFmtId="217" formatCode="&quot;$&quot;#,"/>
    <numFmt numFmtId="218" formatCode="0.00_);\(0.00\)"/>
    <numFmt numFmtId="219" formatCode="#,##0_);\-#,##0_);\-_)"/>
    <numFmt numFmtId="220" formatCode="#,##0.00_);\-#,##0.00_);\-_)"/>
    <numFmt numFmtId="221" formatCode="#,##0.000_);[Red]\(#,##0.000\)"/>
    <numFmt numFmtId="222" formatCode="&quot;$&quot;#,##0.000_);[Red]\(&quot;$&quot;#,##0.000\)"/>
    <numFmt numFmtId="223" formatCode="_(* #,##0.0_);_(* \(#,##0.0\);_(* &quot;-&quot;??_);_(@_)"/>
    <numFmt numFmtId="224" formatCode="0.00\ ;\-0.00\ ;&quot;- &quot;"/>
    <numFmt numFmtId="225" formatCode="#,##0.0_);\-#,##0.0_);\-_)"/>
    <numFmt numFmtId="226" formatCode="mmm\ dd\,\ yyyy"/>
    <numFmt numFmtId="227" formatCode="yyyy"/>
    <numFmt numFmtId="228" formatCode="0.0000"/>
    <numFmt numFmtId="229" formatCode="0.00\ "/>
  </numFmts>
  <fonts count="22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6"/>
      <name val="Helv"/>
    </font>
    <font>
      <sz val="10"/>
      <name val="Helv"/>
    </font>
    <font>
      <sz val="10"/>
      <name val="Arial"/>
      <family val="2"/>
    </font>
    <font>
      <sz val="8"/>
      <name val="Helv"/>
    </font>
    <font>
      <sz val="12"/>
      <color indexed="24"/>
      <name val="Arial"/>
      <family val="2"/>
    </font>
    <font>
      <b/>
      <sz val="8"/>
      <name val="Arial"/>
      <family val="2"/>
    </font>
    <font>
      <b/>
      <sz val="10"/>
      <name val="Arial"/>
      <family val="2"/>
    </font>
    <font>
      <b/>
      <sz val="22"/>
      <name val="Arial"/>
      <family val="2"/>
    </font>
    <font>
      <sz val="12"/>
      <name val="TIMES"/>
    </font>
    <font>
      <sz val="1"/>
      <color indexed="16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2"/>
      <color indexed="10"/>
      <name val="Arial"/>
      <family val="2"/>
    </font>
    <font>
      <sz val="12"/>
      <color indexed="10"/>
      <name val="TIMES"/>
    </font>
    <font>
      <i/>
      <sz val="10"/>
      <name val="Arial"/>
      <family val="2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color indexed="8"/>
      <name val="MS Sans Serif"/>
      <family val="2"/>
    </font>
    <font>
      <sz val="10"/>
      <name val="MS Serif"/>
      <family val="1"/>
    </font>
    <font>
      <sz val="10"/>
      <name val="Courier"/>
      <family val="3"/>
    </font>
    <font>
      <b/>
      <sz val="12"/>
      <name val="Arial"/>
      <family val="2"/>
    </font>
    <font>
      <sz val="7"/>
      <name val="Small Fonts"/>
      <family val="2"/>
    </font>
    <font>
      <b/>
      <sz val="8"/>
      <color indexed="8"/>
      <name val="Helv"/>
    </font>
    <font>
      <sz val="8"/>
      <name val="Arial"/>
      <family val="2"/>
    </font>
    <font>
      <sz val="10"/>
      <name val="MS Sans Serif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Times New Roman"/>
      <family val="1"/>
    </font>
    <font>
      <sz val="10"/>
      <name val="Arial"/>
      <family val="2"/>
    </font>
    <font>
      <sz val="12"/>
      <name val="Times New Roman"/>
      <family val="1"/>
    </font>
    <font>
      <sz val="10"/>
      <color indexed="24"/>
      <name val="Arial"/>
      <family val="2"/>
    </font>
    <font>
      <sz val="10"/>
      <color indexed="22"/>
      <name val="Arial"/>
      <family val="2"/>
    </font>
    <font>
      <b/>
      <sz val="8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6"/>
      <color indexed="23"/>
      <name val="Arial"/>
      <family val="2"/>
    </font>
    <font>
      <sz val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Calibri"/>
      <family val="2"/>
    </font>
    <font>
      <sz val="10"/>
      <color indexed="8"/>
      <name val="Calibri"/>
      <family val="2"/>
    </font>
    <font>
      <sz val="11"/>
      <name val="Calibri"/>
      <family val="2"/>
      <scheme val="minor"/>
    </font>
    <font>
      <b/>
      <sz val="10"/>
      <color indexed="81"/>
      <name val="Tahoma"/>
      <family val="2"/>
    </font>
    <font>
      <b/>
      <sz val="11"/>
      <color indexed="8"/>
      <name val="Calibri"/>
      <family val="2"/>
    </font>
    <font>
      <b/>
      <i/>
      <sz val="11"/>
      <color theme="1"/>
      <name val="Calibri"/>
      <family val="2"/>
      <scheme val="minor"/>
    </font>
    <font>
      <sz val="11"/>
      <color indexed="8"/>
      <name val="Symbol"/>
      <family val="1"/>
      <charset val="2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indexed="52"/>
      <name val="Calibri"/>
      <family val="2"/>
    </font>
    <font>
      <b/>
      <sz val="11"/>
      <color rgb="FFFA7D00"/>
      <name val="Calibri"/>
      <family val="2"/>
      <scheme val="minor"/>
    </font>
    <font>
      <b/>
      <sz val="11"/>
      <color indexed="1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name val="univers (E1)"/>
    </font>
    <font>
      <sz val="10"/>
      <name val="Geneva"/>
    </font>
    <font>
      <sz val="12"/>
      <name val="Helv"/>
    </font>
    <font>
      <sz val="12"/>
      <name val="Times"/>
      <family val="1"/>
    </font>
    <font>
      <sz val="12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sz val="12"/>
      <name val="Arial MT"/>
    </font>
    <font>
      <b/>
      <sz val="11"/>
      <name val="Arial"/>
      <family val="2"/>
    </font>
    <font>
      <b/>
      <sz val="15"/>
      <color indexed="56"/>
      <name val="Calibri"/>
      <family val="2"/>
    </font>
    <font>
      <b/>
      <sz val="15"/>
      <color theme="3"/>
      <name val="Calibri"/>
      <family val="2"/>
      <scheme val="minor"/>
    </font>
    <font>
      <b/>
      <sz val="15"/>
      <color indexed="62"/>
      <name val="Calibri"/>
      <family val="2"/>
    </font>
    <font>
      <b/>
      <sz val="15"/>
      <color indexed="62"/>
      <name val="Calibri"/>
      <family val="2"/>
      <scheme val="minor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theme="3"/>
      <name val="Calibri"/>
      <family val="2"/>
      <scheme val="minor"/>
    </font>
    <font>
      <b/>
      <sz val="13"/>
      <color indexed="62"/>
      <name val="Calibri"/>
      <family val="2"/>
    </font>
    <font>
      <b/>
      <sz val="13"/>
      <color indexed="62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indexed="62"/>
      <name val="Calibri"/>
      <family val="2"/>
    </font>
    <font>
      <b/>
      <sz val="11"/>
      <color indexed="62"/>
      <name val="Calibri"/>
      <family val="2"/>
      <scheme val="minor"/>
    </font>
    <font>
      <u/>
      <sz val="10"/>
      <color theme="10"/>
      <name val="Arial"/>
      <family val="2"/>
    </font>
    <font>
      <u/>
      <sz val="8"/>
      <color indexed="12"/>
      <name val="Arial"/>
      <family val="2"/>
    </font>
    <font>
      <u/>
      <sz val="10"/>
      <color indexed="12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indexed="1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11"/>
      <color rgb="FF000000"/>
      <name val="Calibri"/>
      <family val="2"/>
      <scheme val="minor"/>
    </font>
    <font>
      <sz val="8"/>
      <color theme="1"/>
      <name val="Arial"/>
      <family val="2"/>
    </font>
    <font>
      <sz val="8"/>
      <name val="MS Sans Serif"/>
      <family val="2"/>
    </font>
    <font>
      <b/>
      <sz val="11"/>
      <color rgb="FF3F3F3F"/>
      <name val="Calibri"/>
      <family val="2"/>
      <scheme val="minor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b/>
      <sz val="10"/>
      <color indexed="39"/>
      <name val="Arial"/>
      <family val="2"/>
    </font>
    <font>
      <sz val="10"/>
      <color indexed="39"/>
      <name val="Arial"/>
      <family val="2"/>
    </font>
    <font>
      <b/>
      <sz val="12"/>
      <color indexed="8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theme="3"/>
      <name val="Cambria"/>
      <family val="2"/>
      <scheme val="major"/>
    </font>
    <font>
      <b/>
      <sz val="18"/>
      <color indexed="62"/>
      <name val="Cambria"/>
      <family val="2"/>
      <scheme val="major"/>
    </font>
    <font>
      <b/>
      <sz val="12"/>
      <color indexed="60"/>
      <name val="Arial"/>
      <family val="2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color indexed="8"/>
      <name val="Calibri"/>
      <family val="2"/>
    </font>
    <font>
      <b/>
      <i/>
      <sz val="1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1"/>
      <color theme="1"/>
      <name val="Calibri"/>
      <family val="2"/>
    </font>
    <font>
      <sz val="10"/>
      <color theme="1"/>
      <name val="Arial"/>
      <family val="2"/>
    </font>
    <font>
      <sz val="11"/>
      <color indexed="63"/>
      <name val="Calibri"/>
      <family val="2"/>
      <scheme val="minor"/>
    </font>
    <font>
      <sz val="10"/>
      <color theme="0"/>
      <name val="Arial"/>
      <family val="2"/>
    </font>
    <font>
      <sz val="11"/>
      <color theme="0"/>
      <name val="Calibri"/>
      <family val="2"/>
    </font>
    <font>
      <sz val="11"/>
      <color indexed="16"/>
      <name val="Calibri"/>
      <family val="2"/>
    </font>
    <font>
      <sz val="11"/>
      <color indexed="51"/>
      <name val="Calibri"/>
      <family val="2"/>
    </font>
    <font>
      <sz val="10"/>
      <color rgb="FF9C0006"/>
      <name val="Arial"/>
      <family val="2"/>
    </font>
    <font>
      <sz val="11"/>
      <color rgb="FF9C0006"/>
      <name val="Calibri"/>
      <family val="2"/>
    </font>
    <font>
      <sz val="8"/>
      <color indexed="13"/>
      <name val="Arial"/>
      <family val="2"/>
    </font>
    <font>
      <b/>
      <sz val="8"/>
      <color indexed="57"/>
      <name val="Arial"/>
      <family val="2"/>
    </font>
    <font>
      <sz val="6.5"/>
      <name val="Arial"/>
      <family val="2"/>
    </font>
    <font>
      <b/>
      <sz val="11"/>
      <color indexed="53"/>
      <name val="Calibri"/>
      <family val="2"/>
    </font>
    <font>
      <b/>
      <sz val="11"/>
      <color indexed="10"/>
      <name val="Calibri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b/>
      <sz val="11"/>
      <color theme="0"/>
      <name val="Calibri"/>
      <family val="2"/>
    </font>
    <font>
      <b/>
      <sz val="9"/>
      <color indexed="18"/>
      <name val="Arial"/>
      <family val="2"/>
    </font>
    <font>
      <sz val="11"/>
      <name val="Tms Rmn"/>
    </font>
    <font>
      <sz val="10"/>
      <name val="Calibri"/>
      <family val="2"/>
    </font>
    <font>
      <b/>
      <sz val="10"/>
      <name val="Arial Unicode MS"/>
      <family val="2"/>
    </font>
    <font>
      <sz val="12"/>
      <color indexed="8"/>
      <name val="Arial"/>
      <family val="2"/>
    </font>
    <font>
      <i/>
      <sz val="9"/>
      <name val="MS Sans Serif"/>
      <family val="2"/>
    </font>
    <font>
      <b/>
      <sz val="14"/>
      <color indexed="8"/>
      <name val="Arial"/>
      <family val="2"/>
    </font>
    <font>
      <sz val="10"/>
      <name val="Arial Unicode MS"/>
      <family val="2"/>
    </font>
    <font>
      <i/>
      <sz val="11"/>
      <color indexed="63"/>
      <name val="Calibri"/>
      <family val="2"/>
    </font>
    <font>
      <i/>
      <sz val="10"/>
      <color rgb="FF7F7F7F"/>
      <name val="Arial"/>
      <family val="2"/>
    </font>
    <font>
      <i/>
      <sz val="11"/>
      <color rgb="FF7F7F7F"/>
      <name val="Calibri"/>
      <family val="2"/>
    </font>
    <font>
      <sz val="14"/>
      <color indexed="32"/>
      <name val="Times New Roman"/>
      <family val="1"/>
    </font>
    <font>
      <sz val="11"/>
      <color rgb="FF0000FF"/>
      <name val="Calibri"/>
      <family val="2"/>
    </font>
    <font>
      <sz val="8"/>
      <color indexed="50"/>
      <name val="Arial"/>
      <family val="2"/>
    </font>
    <font>
      <sz val="8"/>
      <color indexed="57"/>
      <name val="Arial"/>
      <family val="2"/>
    </font>
    <font>
      <vertAlign val="superscript"/>
      <sz val="8"/>
      <color indexed="57"/>
      <name val="Arial"/>
      <family val="2"/>
    </font>
    <font>
      <b/>
      <sz val="7.5"/>
      <color indexed="57"/>
      <name val="Arial"/>
      <family val="2"/>
    </font>
    <font>
      <sz val="11"/>
      <color indexed="24"/>
      <name val="Calibri"/>
      <family val="2"/>
    </font>
    <font>
      <sz val="10"/>
      <color rgb="FF006100"/>
      <name val="Arial"/>
      <family val="2"/>
    </font>
    <font>
      <sz val="11"/>
      <color rgb="FF006100"/>
      <name val="Calibri"/>
      <family val="2"/>
    </font>
    <font>
      <b/>
      <sz val="15"/>
      <color theme="3"/>
      <name val="Arial"/>
      <family val="2"/>
    </font>
    <font>
      <b/>
      <sz val="18"/>
      <name val="Arial"/>
      <family val="2"/>
    </font>
    <font>
      <b/>
      <sz val="13"/>
      <color theme="3"/>
      <name val="Arial"/>
      <family val="2"/>
    </font>
    <font>
      <b/>
      <sz val="11"/>
      <color indexed="43"/>
      <name val="Calibri"/>
      <family val="2"/>
    </font>
    <font>
      <b/>
      <sz val="11"/>
      <color theme="3"/>
      <name val="Arial"/>
      <family val="2"/>
    </font>
    <font>
      <b/>
      <sz val="11"/>
      <color theme="3"/>
      <name val="Calibri"/>
      <family val="2"/>
    </font>
    <font>
      <sz val="9"/>
      <color indexed="13"/>
      <name val="Arial"/>
      <family val="2"/>
    </font>
    <font>
      <sz val="11"/>
      <color indexed="48"/>
      <name val="Calibri"/>
      <family val="2"/>
    </font>
    <font>
      <sz val="10"/>
      <color rgb="FF3F3F76"/>
      <name val="Arial"/>
      <family val="2"/>
    </font>
    <font>
      <sz val="11"/>
      <color rgb="FF3F3F76"/>
      <name val="Calibri"/>
      <family val="2"/>
    </font>
    <font>
      <sz val="11"/>
      <color indexed="53"/>
      <name val="Calibri"/>
      <family val="2"/>
    </font>
    <font>
      <sz val="11"/>
      <color indexed="11"/>
      <name val="Calibri"/>
      <family val="2"/>
    </font>
    <font>
      <sz val="10"/>
      <color rgb="FFFA7D00"/>
      <name val="Arial"/>
      <family val="2"/>
    </font>
    <font>
      <sz val="11"/>
      <color rgb="FFFA7D00"/>
      <name val="Calibri"/>
      <family val="2"/>
    </font>
    <font>
      <sz val="10"/>
      <color rgb="FF9C6500"/>
      <name val="Arial"/>
      <family val="2"/>
    </font>
    <font>
      <sz val="11"/>
      <color rgb="FF9C6500"/>
      <name val="Calibri"/>
      <family val="2"/>
    </font>
    <font>
      <sz val="11"/>
      <color indexed="63"/>
      <name val="Calibri"/>
      <family val="2"/>
    </font>
    <font>
      <sz val="10"/>
      <color rgb="FF000000"/>
      <name val="Arial"/>
      <family val="2"/>
    </font>
    <font>
      <sz val="12"/>
      <color theme="1"/>
      <name val="Arial"/>
      <family val="2"/>
    </font>
    <font>
      <b/>
      <sz val="11"/>
      <color indexed="60"/>
      <name val="Calibri"/>
      <family val="2"/>
    </font>
    <font>
      <b/>
      <sz val="10"/>
      <color rgb="FF3F3F3F"/>
      <name val="Arial"/>
      <family val="2"/>
    </font>
    <font>
      <b/>
      <sz val="11"/>
      <color rgb="FF3F3F3F"/>
      <name val="Calibri"/>
      <family val="2"/>
    </font>
    <font>
      <sz val="8"/>
      <color indexed="32"/>
      <name val="Arial"/>
      <family val="2"/>
    </font>
    <font>
      <b/>
      <sz val="8"/>
      <color indexed="18"/>
      <name val="Arial"/>
      <family val="2"/>
    </font>
    <font>
      <b/>
      <sz val="8"/>
      <color indexed="62"/>
      <name val="Arial"/>
      <family val="2"/>
    </font>
    <font>
      <sz val="19"/>
      <color indexed="48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sz val="10"/>
      <color indexed="9"/>
      <name val="Arial"/>
      <family val="2"/>
    </font>
    <font>
      <b/>
      <i/>
      <sz val="8"/>
      <color indexed="9"/>
      <name val="Arial"/>
      <family val="2"/>
    </font>
    <font>
      <b/>
      <sz val="12"/>
      <color indexed="18"/>
      <name val="Arial"/>
      <family val="2"/>
    </font>
    <font>
      <sz val="9"/>
      <color indexed="29"/>
      <name val="Arial"/>
      <family val="2"/>
    </font>
    <font>
      <b/>
      <sz val="9"/>
      <color indexed="29"/>
      <name val="Arial"/>
      <family val="2"/>
    </font>
    <font>
      <b/>
      <sz val="18"/>
      <color indexed="43"/>
      <name val="Cambria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1"/>
      <color indexed="25"/>
      <name val="Calibri"/>
      <family val="2"/>
    </font>
    <font>
      <sz val="10"/>
      <color rgb="FFFF0000"/>
      <name val="Arial"/>
      <family val="2"/>
    </font>
    <font>
      <sz val="11"/>
      <color rgb="FFFF0000"/>
      <name val="Calibri"/>
      <family val="2"/>
    </font>
    <font>
      <b/>
      <sz val="11"/>
      <color rgb="FF0000FF"/>
      <name val="Calibri"/>
      <family val="2"/>
    </font>
    <font>
      <sz val="24"/>
      <color theme="1"/>
      <name val="Calibri"/>
      <family val="2"/>
    </font>
    <font>
      <sz val="16"/>
      <color theme="1"/>
      <name val="Calibri"/>
      <family val="2"/>
    </font>
    <font>
      <b/>
      <sz val="10"/>
      <color theme="1"/>
      <name val="Calibri"/>
      <family val="2"/>
    </font>
  </fonts>
  <fills count="1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9"/>
        <bgColor indexed="64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31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theme="4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theme="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indexed="54"/>
      </patternFill>
    </fill>
    <fill>
      <patternFill patternType="solid">
        <fgColor theme="8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indexed="9"/>
      </patternFill>
    </fill>
    <fill>
      <patternFill patternType="solid">
        <fgColor rgb="FFA5A5A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rgb="FFC6EFCE"/>
      </patternFill>
    </fill>
    <fill>
      <patternFill patternType="solid">
        <fgColor indexed="27"/>
        <bgColor indexed="64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Down">
        <fgColor indexed="22"/>
        <bgColor indexed="23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solid">
        <fgColor indexed="18"/>
      </patternFill>
    </fill>
    <fill>
      <patternFill patternType="solid">
        <fgColor indexed="28"/>
      </patternFill>
    </fill>
    <fill>
      <patternFill patternType="solid">
        <fgColor indexed="13"/>
      </patternFill>
    </fill>
    <fill>
      <patternFill patternType="solid">
        <fgColor indexed="39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3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lightUp">
        <fgColor indexed="48"/>
        <bgColor indexed="41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9.9978637043366805E-2"/>
        <bgColor indexed="64"/>
      </patternFill>
    </fill>
  </fills>
  <borders count="101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double">
        <color indexed="52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/>
      <top/>
      <bottom/>
      <diagonal/>
    </border>
    <border>
      <left style="hair">
        <color auto="1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8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double">
        <color indexed="1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hair">
        <color auto="1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hair">
        <color auto="1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hair">
        <color auto="1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double">
        <color indexed="60"/>
      </left>
      <right style="double">
        <color indexed="60"/>
      </right>
      <top style="double">
        <color indexed="60"/>
      </top>
      <bottom style="double">
        <color indexed="60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medium">
        <color indexed="49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2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1"/>
      </bottom>
      <diagonal/>
    </border>
    <border>
      <left style="thin">
        <color indexed="62"/>
      </left>
      <right style="thin">
        <color indexed="62"/>
      </right>
      <top style="thin">
        <color indexed="62"/>
      </top>
      <bottom style="thin">
        <color indexed="62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indexed="28"/>
      </left>
      <right/>
      <top/>
      <bottom style="thin">
        <color indexed="2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3118">
    <xf numFmtId="0" fontId="0" fillId="0" borderId="0"/>
    <xf numFmtId="0" fontId="12" fillId="0" borderId="0"/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7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7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179" fontId="28" fillId="0" borderId="0" applyFill="0" applyBorder="0" applyAlignment="0"/>
    <xf numFmtId="41" fontId="7" fillId="20" borderId="0"/>
    <xf numFmtId="0" fontId="39" fillId="21" borderId="1" applyNumberFormat="0" applyAlignment="0" applyProtection="0"/>
    <xf numFmtId="41" fontId="12" fillId="22" borderId="0"/>
    <xf numFmtId="43" fontId="7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1" fillId="0" borderId="0"/>
    <xf numFmtId="0" fontId="11" fillId="0" borderId="0"/>
    <xf numFmtId="0" fontId="18" fillId="0" borderId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54" fillId="0" borderId="0" applyFont="0" applyFill="0" applyBorder="0" applyAlignment="0" applyProtection="0"/>
    <xf numFmtId="176" fontId="19" fillId="0" borderId="0">
      <protection locked="0"/>
    </xf>
    <xf numFmtId="0" fontId="18" fillId="0" borderId="0"/>
    <xf numFmtId="0" fontId="29" fillId="0" borderId="0" applyNumberFormat="0" applyAlignment="0">
      <alignment horizontal="left"/>
    </xf>
    <xf numFmtId="0" fontId="30" fillId="0" borderId="0" applyNumberFormat="0" applyAlignment="0"/>
    <xf numFmtId="0" fontId="11" fillId="0" borderId="0"/>
    <xf numFmtId="0" fontId="18" fillId="0" borderId="0"/>
    <xf numFmtId="0" fontId="11" fillId="0" borderId="0"/>
    <xf numFmtId="0" fontId="18" fillId="0" borderId="0"/>
    <xf numFmtId="44" fontId="7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5" fillId="0" borderId="0" applyFont="0" applyFill="0" applyBorder="0" applyAlignment="0" applyProtection="0"/>
    <xf numFmtId="172" fontId="7" fillId="0" borderId="0"/>
    <xf numFmtId="0" fontId="40" fillId="0" borderId="0" applyNumberFormat="0" applyFill="0" applyBorder="0" applyAlignment="0" applyProtection="0"/>
    <xf numFmtId="2" fontId="14" fillId="0" borderId="0" applyFont="0" applyFill="0" applyBorder="0" applyAlignment="0" applyProtection="0"/>
    <xf numFmtId="0" fontId="11" fillId="0" borderId="0"/>
    <xf numFmtId="0" fontId="41" fillId="4" borderId="0" applyNumberFormat="0" applyBorder="0" applyAlignment="0" applyProtection="0"/>
    <xf numFmtId="38" fontId="8" fillId="22" borderId="0" applyNumberFormat="0" applyBorder="0" applyAlignment="0" applyProtection="0"/>
    <xf numFmtId="38" fontId="34" fillId="22" borderId="0" applyNumberFormat="0" applyBorder="0" applyAlignment="0" applyProtection="0"/>
    <xf numFmtId="38" fontId="34" fillId="22" borderId="0" applyNumberFormat="0" applyBorder="0" applyAlignment="0" applyProtection="0"/>
    <xf numFmtId="38" fontId="34" fillId="22" borderId="0" applyNumberFormat="0" applyBorder="0" applyAlignment="0" applyProtection="0"/>
    <xf numFmtId="0" fontId="31" fillId="0" borderId="2" applyNumberFormat="0" applyAlignment="0" applyProtection="0">
      <alignment horizontal="left"/>
    </xf>
    <xf numFmtId="0" fontId="31" fillId="0" borderId="3">
      <alignment horizontal="left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42" fillId="0" borderId="4" applyNumberFormat="0" applyFill="0" applyAlignment="0" applyProtection="0"/>
    <xf numFmtId="0" fontId="42" fillId="0" borderId="0" applyNumberFormat="0" applyFill="0" applyBorder="0" applyAlignment="0" applyProtection="0"/>
    <xf numFmtId="38" fontId="15" fillId="0" borderId="0"/>
    <xf numFmtId="40" fontId="15" fillId="0" borderId="0"/>
    <xf numFmtId="0" fontId="43" fillId="7" borderId="5" applyNumberFormat="0" applyAlignment="0" applyProtection="0"/>
    <xf numFmtId="10" fontId="8" fillId="20" borderId="6" applyNumberFormat="0" applyBorder="0" applyAlignment="0" applyProtection="0"/>
    <xf numFmtId="10" fontId="34" fillId="20" borderId="6" applyNumberFormat="0" applyBorder="0" applyAlignment="0" applyProtection="0"/>
    <xf numFmtId="10" fontId="34" fillId="20" borderId="6" applyNumberFormat="0" applyBorder="0" applyAlignment="0" applyProtection="0"/>
    <xf numFmtId="10" fontId="34" fillId="20" borderId="6" applyNumberFormat="0" applyBorder="0" applyAlignment="0" applyProtection="0"/>
    <xf numFmtId="41" fontId="20" fillId="23" borderId="7">
      <alignment horizontal="left"/>
      <protection locked="0"/>
    </xf>
    <xf numFmtId="10" fontId="20" fillId="23" borderId="7">
      <alignment horizontal="right"/>
      <protection locked="0"/>
    </xf>
    <xf numFmtId="0" fontId="34" fillId="22" borderId="0"/>
    <xf numFmtId="3" fontId="21" fillId="0" borderId="0" applyFill="0" applyBorder="0" applyAlignment="0" applyProtection="0"/>
    <xf numFmtId="0" fontId="44" fillId="0" borderId="8" applyNumberFormat="0" applyFill="0" applyAlignment="0" applyProtection="0"/>
    <xf numFmtId="44" fontId="9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16" fillId="0" borderId="9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44" fontId="16" fillId="0" borderId="10" applyNumberFormat="0" applyFont="0" applyAlignment="0">
      <alignment horizontal="center"/>
    </xf>
    <xf numFmtId="0" fontId="45" fillId="24" borderId="0" applyNumberFormat="0" applyBorder="0" applyAlignment="0" applyProtection="0"/>
    <xf numFmtId="37" fontId="32" fillId="0" borderId="0"/>
    <xf numFmtId="169" fontId="10" fillId="0" borderId="0"/>
    <xf numFmtId="180" fontId="12" fillId="0" borderId="0"/>
    <xf numFmtId="180" fontId="12" fillId="0" borderId="0"/>
    <xf numFmtId="180" fontId="12" fillId="0" borderId="0"/>
    <xf numFmtId="0" fontId="61" fillId="0" borderId="0"/>
    <xf numFmtId="0" fontId="12" fillId="0" borderId="0"/>
    <xf numFmtId="0" fontId="12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6" fillId="0" borderId="0"/>
    <xf numFmtId="0" fontId="12" fillId="0" borderId="0"/>
    <xf numFmtId="0" fontId="12" fillId="0" borderId="0"/>
    <xf numFmtId="0" fontId="36" fillId="0" borderId="0"/>
    <xf numFmtId="0" fontId="36" fillId="0" borderId="0"/>
    <xf numFmtId="0" fontId="36" fillId="0" borderId="0"/>
    <xf numFmtId="0" fontId="12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36" fillId="25" borderId="11" applyNumberFormat="0" applyFont="0" applyAlignment="0" applyProtection="0"/>
    <xf numFmtId="0" fontId="46" fillId="26" borderId="12" applyNumberFormat="0" applyAlignment="0" applyProtection="0"/>
    <xf numFmtId="0" fontId="11" fillId="0" borderId="0"/>
    <xf numFmtId="0" fontId="11" fillId="0" borderId="0"/>
    <xf numFmtId="0" fontId="18" fillId="0" borderId="0"/>
    <xf numFmtId="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12" fillId="27" borderId="7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47" fillId="0" borderId="13">
      <alignment horizontal="center"/>
    </xf>
    <xf numFmtId="3" fontId="35" fillId="0" borderId="0" applyFont="0" applyFill="0" applyBorder="0" applyAlignment="0" applyProtection="0"/>
    <xf numFmtId="0" fontId="35" fillId="28" borderId="0" applyNumberFormat="0" applyFont="0" applyBorder="0" applyAlignment="0" applyProtection="0"/>
    <xf numFmtId="0" fontId="18" fillId="0" borderId="0"/>
    <xf numFmtId="3" fontId="22" fillId="0" borderId="0" applyFill="0" applyBorder="0" applyAlignment="0" applyProtection="0"/>
    <xf numFmtId="0" fontId="23" fillId="0" borderId="0"/>
    <xf numFmtId="3" fontId="48" fillId="0" borderId="0" applyFill="0" applyBorder="0" applyAlignment="0" applyProtection="0"/>
    <xf numFmtId="42" fontId="12" fillId="20" borderId="0"/>
    <xf numFmtId="42" fontId="12" fillId="20" borderId="14">
      <alignment vertical="center"/>
    </xf>
    <xf numFmtId="0" fontId="16" fillId="20" borderId="15" applyNumberFormat="0">
      <alignment horizontal="center" vertical="center" wrapText="1"/>
    </xf>
    <xf numFmtId="10" fontId="7" fillId="20" borderId="0"/>
    <xf numFmtId="177" fontId="7" fillId="20" borderId="0"/>
    <xf numFmtId="164" fontId="56" fillId="0" borderId="0" applyBorder="0" applyAlignment="0"/>
    <xf numFmtId="42" fontId="12" fillId="20" borderId="16">
      <alignment horizontal="left"/>
    </xf>
    <xf numFmtId="177" fontId="24" fillId="20" borderId="16">
      <alignment horizontal="left"/>
    </xf>
    <xf numFmtId="14" fontId="13" fillId="0" borderId="0" applyNumberFormat="0" applyFill="0" applyBorder="0" applyAlignment="0" applyProtection="0">
      <alignment horizontal="left"/>
    </xf>
    <xf numFmtId="171" fontId="7" fillId="0" borderId="0" applyFont="0" applyFill="0" applyAlignment="0">
      <alignment horizontal="right"/>
    </xf>
    <xf numFmtId="4" fontId="57" fillId="23" borderId="12" applyNumberFormat="0" applyProtection="0">
      <alignment vertical="center"/>
    </xf>
    <xf numFmtId="4" fontId="57" fillId="23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0" fontId="7" fillId="32" borderId="12" applyNumberFormat="0" applyProtection="0">
      <alignment horizontal="left" vertical="center" indent="1"/>
    </xf>
    <xf numFmtId="4" fontId="57" fillId="31" borderId="12" applyNumberFormat="0" applyProtection="0">
      <alignment horizontal="right" vertical="center"/>
    </xf>
    <xf numFmtId="0" fontId="7" fillId="29" borderId="12" applyNumberFormat="0" applyProtection="0">
      <alignment horizontal="left" vertical="center" indent="1"/>
    </xf>
    <xf numFmtId="0" fontId="7" fillId="29" borderId="12" applyNumberFormat="0" applyProtection="0">
      <alignment horizontal="left" vertical="center" indent="1"/>
    </xf>
    <xf numFmtId="0" fontId="59" fillId="0" borderId="0"/>
    <xf numFmtId="39" fontId="7" fillId="33" borderId="0"/>
    <xf numFmtId="38" fontId="8" fillId="0" borderId="18"/>
    <xf numFmtId="38" fontId="34" fillId="0" borderId="18"/>
    <xf numFmtId="38" fontId="34" fillId="0" borderId="18"/>
    <xf numFmtId="38" fontId="34" fillId="0" borderId="18"/>
    <xf numFmtId="38" fontId="15" fillId="0" borderId="16"/>
    <xf numFmtId="39" fontId="13" fillId="34" borderId="0"/>
    <xf numFmtId="172" fontId="7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40" fontId="33" fillId="0" borderId="0" applyBorder="0">
      <alignment horizontal="right"/>
    </xf>
    <xf numFmtId="41" fontId="25" fillId="20" borderId="0">
      <alignment horizontal="left"/>
    </xf>
    <xf numFmtId="0" fontId="49" fillId="0" borderId="0" applyNumberFormat="0" applyFill="0" applyBorder="0" applyAlignment="0" applyProtection="0"/>
    <xf numFmtId="178" fontId="26" fillId="20" borderId="0">
      <alignment horizontal="left" vertical="center"/>
    </xf>
    <xf numFmtId="0" fontId="16" fillId="20" borderId="0">
      <alignment horizontal="left" wrapText="1"/>
    </xf>
    <xf numFmtId="0" fontId="27" fillId="0" borderId="0">
      <alignment horizontal="left" vertical="center"/>
    </xf>
    <xf numFmtId="0" fontId="14" fillId="0" borderId="19" applyNumberFormat="0" applyFont="0" applyFill="0" applyAlignment="0" applyProtection="0"/>
    <xf numFmtId="0" fontId="18" fillId="0" borderId="20"/>
    <xf numFmtId="0" fontId="50" fillId="0" borderId="0" applyNumberFormat="0" applyFill="0" applyBorder="0" applyAlignment="0" applyProtection="0"/>
    <xf numFmtId="0" fontId="5" fillId="0" borderId="0"/>
    <xf numFmtId="0" fontId="62" fillId="0" borderId="0"/>
    <xf numFmtId="43" fontId="63" fillId="0" borderId="0" applyFont="0" applyFill="0" applyBorder="0" applyAlignment="0" applyProtection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2" fillId="0" borderId="0"/>
    <xf numFmtId="43" fontId="62" fillId="0" borderId="0" applyFont="0" applyFill="0" applyBorder="0" applyAlignment="0" applyProtection="0"/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53" fillId="0" borderId="0"/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53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53" fillId="0" borderId="0"/>
    <xf numFmtId="0" fontId="53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0" fontId="53" fillId="0" borderId="0"/>
    <xf numFmtId="0" fontId="53" fillId="0" borderId="0"/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0" fontId="53" fillId="0" borderId="0"/>
    <xf numFmtId="184" fontId="69" fillId="0" borderId="0">
      <alignment horizontal="left"/>
    </xf>
    <xf numFmtId="185" fontId="70" fillId="0" borderId="0">
      <alignment horizontal="left"/>
    </xf>
    <xf numFmtId="0" fontId="71" fillId="0" borderId="47"/>
    <xf numFmtId="0" fontId="72" fillId="0" borderId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172" fontId="13" fillId="0" borderId="0">
      <alignment horizontal="left" wrapText="1"/>
    </xf>
    <xf numFmtId="0" fontId="6" fillId="2" borderId="0" applyNumberFormat="0" applyBorder="0" applyAlignment="0" applyProtection="0"/>
    <xf numFmtId="0" fontId="4" fillId="3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3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2" borderId="0" applyNumberFormat="0" applyBorder="0" applyAlignment="0" applyProtection="0"/>
    <xf numFmtId="0" fontId="4" fillId="3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172" fontId="13" fillId="0" borderId="0">
      <alignment horizontal="left" wrapText="1"/>
    </xf>
    <xf numFmtId="0" fontId="6" fillId="3" borderId="0" applyNumberFormat="0" applyBorder="0" applyAlignment="0" applyProtection="0"/>
    <xf numFmtId="0" fontId="4" fillId="3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3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3" borderId="0" applyNumberFormat="0" applyBorder="0" applyAlignment="0" applyProtection="0"/>
    <xf numFmtId="0" fontId="4" fillId="3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172" fontId="13" fillId="0" borderId="0">
      <alignment horizontal="left" wrapText="1"/>
    </xf>
    <xf numFmtId="0" fontId="6" fillId="4" borderId="0" applyNumberFormat="0" applyBorder="0" applyAlignment="0" applyProtection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39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4" borderId="0" applyNumberFormat="0" applyBorder="0" applyAlignment="0" applyProtection="0"/>
    <xf numFmtId="0" fontId="4" fillId="39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72" fontId="13" fillId="0" borderId="0">
      <alignment horizontal="left" wrapText="1"/>
    </xf>
    <xf numFmtId="0" fontId="6" fillId="5" borderId="0" applyNumberFormat="0" applyBorder="0" applyAlignment="0" applyProtection="0"/>
    <xf numFmtId="0" fontId="4" fillId="4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40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6" fillId="5" borderId="0" applyNumberFormat="0" applyBorder="0" applyAlignment="0" applyProtection="0"/>
    <xf numFmtId="0" fontId="4" fillId="40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41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172" fontId="13" fillId="0" borderId="0">
      <alignment horizontal="left" wrapText="1"/>
    </xf>
    <xf numFmtId="0" fontId="6" fillId="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6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4" fillId="41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172" fontId="13" fillId="0" borderId="0">
      <alignment horizontal="left" wrapText="1"/>
    </xf>
    <xf numFmtId="0" fontId="6" fillId="7" borderId="0" applyNumberFormat="0" applyBorder="0" applyAlignment="0" applyProtection="0"/>
    <xf numFmtId="0" fontId="4" fillId="4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42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7" borderId="0" applyNumberFormat="0" applyBorder="0" applyAlignment="0" applyProtection="0"/>
    <xf numFmtId="0" fontId="4" fillId="42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13" fillId="0" borderId="0">
      <alignment horizontal="left" wrapText="1"/>
    </xf>
    <xf numFmtId="0" fontId="6" fillId="8" borderId="0" applyNumberFormat="0" applyBorder="0" applyAlignment="0" applyProtection="0"/>
    <xf numFmtId="0" fontId="4" fillId="4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3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8" borderId="0" applyNumberFormat="0" applyBorder="0" applyAlignment="0" applyProtection="0"/>
    <xf numFmtId="0" fontId="4" fillId="43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4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172" fontId="13" fillId="0" borderId="0">
      <alignment horizontal="left" wrapText="1"/>
    </xf>
    <xf numFmtId="0" fontId="6" fillId="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" fillId="9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4" fillId="44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172" fontId="13" fillId="0" borderId="0">
      <alignment horizontal="left" wrapText="1"/>
    </xf>
    <xf numFmtId="0" fontId="6" fillId="10" borderId="0" applyNumberFormat="0" applyBorder="0" applyAlignment="0" applyProtection="0"/>
    <xf numFmtId="0" fontId="4" fillId="4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45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10" borderId="0" applyNumberFormat="0" applyBorder="0" applyAlignment="0" applyProtection="0"/>
    <xf numFmtId="0" fontId="4" fillId="45" borderId="0" applyNumberFormat="0" applyBorder="0" applyAlignment="0" applyProtection="0"/>
    <xf numFmtId="0" fontId="6" fillId="24" borderId="0" applyNumberFormat="0" applyBorder="0" applyAlignment="0" applyProtection="0"/>
    <xf numFmtId="0" fontId="6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172" fontId="13" fillId="0" borderId="0">
      <alignment horizontal="left" wrapText="1"/>
    </xf>
    <xf numFmtId="0" fontId="6" fillId="5" borderId="0" applyNumberFormat="0" applyBorder="0" applyAlignment="0" applyProtection="0"/>
    <xf numFmtId="0" fontId="4" fillId="4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46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5" borderId="0" applyNumberFormat="0" applyBorder="0" applyAlignment="0" applyProtection="0"/>
    <xf numFmtId="0" fontId="4" fillId="46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4" fillId="3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172" fontId="13" fillId="0" borderId="0">
      <alignment horizontal="left" wrapText="1"/>
    </xf>
    <xf numFmtId="0" fontId="6" fillId="8" borderId="0" applyNumberFormat="0" applyBorder="0" applyAlignment="0" applyProtection="0"/>
    <xf numFmtId="0" fontId="4" fillId="4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47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8" borderId="0" applyNumberFormat="0" applyBorder="0" applyAlignment="0" applyProtection="0"/>
    <xf numFmtId="0" fontId="4" fillId="47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4" fillId="6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172" fontId="13" fillId="0" borderId="0">
      <alignment horizontal="left" wrapText="1"/>
    </xf>
    <xf numFmtId="0" fontId="6" fillId="11" borderId="0" applyNumberFormat="0" applyBorder="0" applyAlignment="0" applyProtection="0"/>
    <xf numFmtId="0" fontId="4" fillId="4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48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6" fillId="11" borderId="0" applyNumberFormat="0" applyBorder="0" applyAlignment="0" applyProtection="0"/>
    <xf numFmtId="0" fontId="4" fillId="48" borderId="0" applyNumberFormat="0" applyBorder="0" applyAlignment="0" applyProtection="0"/>
    <xf numFmtId="0" fontId="6" fillId="25" borderId="0" applyNumberFormat="0" applyBorder="0" applyAlignment="0" applyProtection="0"/>
    <xf numFmtId="0" fontId="6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4" fillId="25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73" fillId="49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73" fillId="50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7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73" fillId="5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7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73" fillId="52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37" fillId="3" borderId="0" applyNumberFormat="0" applyBorder="0" applyAlignment="0" applyProtection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73" fillId="53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6" borderId="0" applyNumberFormat="0" applyBorder="0" applyAlignment="0" applyProtection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73" fillId="54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37" fillId="9" borderId="0" applyNumberFormat="0" applyBorder="0" applyAlignment="0" applyProtection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37" fillId="57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37" fillId="62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73" fillId="63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6" fillId="64" borderId="0" applyNumberFormat="0" applyBorder="0" applyAlignment="0" applyProtection="0"/>
    <xf numFmtId="0" fontId="6" fillId="64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37" fillId="66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73" fillId="67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6" fillId="65" borderId="0" applyNumberFormat="0" applyBorder="0" applyAlignment="0" applyProtection="0"/>
    <xf numFmtId="0" fontId="6" fillId="65" borderId="0" applyNumberFormat="0" applyBorder="0" applyAlignment="0" applyProtection="0"/>
    <xf numFmtId="0" fontId="6" fillId="66" borderId="0" applyNumberFormat="0" applyBorder="0" applyAlignment="0" applyProtection="0"/>
    <xf numFmtId="0" fontId="6" fillId="66" borderId="0" applyNumberFormat="0" applyBorder="0" applyAlignment="0" applyProtection="0"/>
    <xf numFmtId="0" fontId="37" fillId="66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73" fillId="68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37" fillId="56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172" fontId="13" fillId="0" borderId="0">
      <alignment horizontal="left" wrapText="1"/>
    </xf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6" fillId="71" borderId="0" applyNumberFormat="0" applyBorder="0" applyAlignment="0" applyProtection="0"/>
    <xf numFmtId="0" fontId="6" fillId="7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37" fillId="72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73" fillId="73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38" fillId="3" borderId="0" applyNumberFormat="0" applyBorder="0" applyAlignment="0" applyProtection="0"/>
    <xf numFmtId="0" fontId="74" fillId="74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38" fillId="5" borderId="0" applyNumberFormat="0" applyBorder="0" applyAlignment="0" applyProtection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70" fillId="0" borderId="0" applyFont="0" applyFill="0" applyBorder="0" applyAlignment="0" applyProtection="0">
      <alignment horizontal="right"/>
    </xf>
    <xf numFmtId="0" fontId="72" fillId="0" borderId="47"/>
    <xf numFmtId="179" fontId="28" fillId="0" borderId="0" applyFill="0" applyBorder="0" applyAlignment="0"/>
    <xf numFmtId="172" fontId="13" fillId="0" borderId="0">
      <alignment horizontal="left" wrapText="1"/>
    </xf>
    <xf numFmtId="179" fontId="28" fillId="0" borderId="0" applyFill="0" applyBorder="0" applyAlignment="0"/>
    <xf numFmtId="172" fontId="13" fillId="0" borderId="0">
      <alignment horizontal="left" wrapText="1"/>
    </xf>
    <xf numFmtId="179" fontId="28" fillId="0" borderId="0" applyFill="0" applyBorder="0" applyAlignment="0"/>
    <xf numFmtId="41" fontId="12" fillId="20" borderId="0"/>
    <xf numFmtId="0" fontId="75" fillId="26" borderId="5" applyNumberFormat="0" applyAlignment="0" applyProtection="0"/>
    <xf numFmtId="172" fontId="13" fillId="0" borderId="0">
      <alignment horizontal="left" wrapText="1"/>
    </xf>
    <xf numFmtId="0" fontId="75" fillId="26" borderId="5" applyNumberFormat="0" applyAlignment="0" applyProtection="0"/>
    <xf numFmtId="0" fontId="76" fillId="75" borderId="48" applyNumberFormat="0" applyAlignment="0" applyProtection="0"/>
    <xf numFmtId="0" fontId="77" fillId="76" borderId="48" applyNumberFormat="0" applyAlignment="0" applyProtection="0"/>
    <xf numFmtId="0" fontId="77" fillId="76" borderId="48" applyNumberFormat="0" applyAlignment="0" applyProtection="0"/>
    <xf numFmtId="0" fontId="77" fillId="76" borderId="48" applyNumberFormat="0" applyAlignment="0" applyProtection="0"/>
    <xf numFmtId="41" fontId="12" fillId="20" borderId="0"/>
    <xf numFmtId="41" fontId="12" fillId="20" borderId="0"/>
    <xf numFmtId="41" fontId="12" fillId="20" borderId="0"/>
    <xf numFmtId="41" fontId="12" fillId="20" borderId="0"/>
    <xf numFmtId="0" fontId="76" fillId="75" borderId="48" applyNumberFormat="0" applyAlignment="0" applyProtection="0"/>
    <xf numFmtId="0" fontId="77" fillId="76" borderId="48" applyNumberFormat="0" applyAlignment="0" applyProtection="0"/>
    <xf numFmtId="0" fontId="77" fillId="76" borderId="48" applyNumberFormat="0" applyAlignment="0" applyProtection="0"/>
    <xf numFmtId="0" fontId="77" fillId="76" borderId="48" applyNumberFormat="0" applyAlignment="0" applyProtection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41" fontId="12" fillId="20" borderId="0"/>
    <xf numFmtId="0" fontId="77" fillId="76" borderId="48" applyNumberFormat="0" applyAlignment="0" applyProtection="0"/>
    <xf numFmtId="0" fontId="76" fillId="75" borderId="48" applyNumberFormat="0" applyAlignment="0" applyProtection="0"/>
    <xf numFmtId="0" fontId="39" fillId="21" borderId="1" applyNumberFormat="0" applyAlignment="0" applyProtection="0"/>
    <xf numFmtId="0" fontId="39" fillId="21" borderId="1" applyNumberFormat="0" applyAlignment="0" applyProtection="0"/>
    <xf numFmtId="172" fontId="13" fillId="0" borderId="0">
      <alignment horizontal="left" wrapText="1"/>
    </xf>
    <xf numFmtId="0" fontId="39" fillId="21" borderId="1" applyNumberFormat="0" applyAlignment="0" applyProtection="0"/>
    <xf numFmtId="172" fontId="13" fillId="0" borderId="0">
      <alignment horizontal="left" wrapText="1"/>
    </xf>
    <xf numFmtId="0" fontId="78" fillId="77" borderId="49" applyNumberFormat="0" applyAlignment="0" applyProtection="0"/>
    <xf numFmtId="0" fontId="39" fillId="21" borderId="1" applyNumberFormat="0" applyAlignment="0" applyProtection="0"/>
    <xf numFmtId="41" fontId="12" fillId="22" borderId="0"/>
    <xf numFmtId="41" fontId="12" fillId="22" borderId="0"/>
    <xf numFmtId="41" fontId="12" fillId="22" borderId="0"/>
    <xf numFmtId="41" fontId="12" fillId="22" borderId="0"/>
    <xf numFmtId="41" fontId="12" fillId="22" borderId="0"/>
    <xf numFmtId="172" fontId="13" fillId="0" borderId="0">
      <alignment horizontal="left" wrapText="1"/>
    </xf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65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7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79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79" fillId="0" borderId="0" applyFont="0" applyFill="0" applyBorder="0" applyAlignment="0" applyProtection="0"/>
    <xf numFmtId="172" fontId="13" fillId="0" borderId="0">
      <alignment horizontal="left" wrapText="1"/>
    </xf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86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5" fillId="0" borderId="0" applyFont="0" applyFill="0" applyBorder="0" applyAlignment="0" applyProtection="0"/>
    <xf numFmtId="40" fontId="80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7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" fontId="79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18" fillId="0" borderId="0"/>
    <xf numFmtId="0" fontId="82" fillId="0" borderId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83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5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172" fontId="13" fillId="0" borderId="0">
      <alignment horizontal="left" wrapText="1"/>
    </xf>
    <xf numFmtId="3" fontId="83" fillId="0" borderId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82" fillId="0" borderId="0"/>
    <xf numFmtId="0" fontId="82" fillId="0" borderId="0"/>
    <xf numFmtId="0" fontId="18" fillId="0" borderId="0"/>
    <xf numFmtId="0" fontId="81" fillId="0" borderId="0"/>
    <xf numFmtId="0" fontId="82" fillId="0" borderId="0"/>
    <xf numFmtId="0" fontId="29" fillId="0" borderId="0" applyNumberFormat="0" applyAlignment="0">
      <alignment horizontal="left"/>
    </xf>
    <xf numFmtId="172" fontId="13" fillId="0" borderId="0">
      <alignment horizontal="left" wrapText="1"/>
    </xf>
    <xf numFmtId="0" fontId="29" fillId="0" borderId="0" applyNumberFormat="0" applyAlignment="0">
      <alignment horizontal="left"/>
    </xf>
    <xf numFmtId="172" fontId="13" fillId="0" borderId="0">
      <alignment horizontal="left" wrapText="1"/>
    </xf>
    <xf numFmtId="0" fontId="29" fillId="0" borderId="0" applyNumberFormat="0" applyAlignment="0">
      <alignment horizontal="left"/>
    </xf>
    <xf numFmtId="0" fontId="30" fillId="0" borderId="0" applyNumberFormat="0" applyAlignment="0"/>
    <xf numFmtId="172" fontId="13" fillId="0" borderId="0">
      <alignment horizontal="left" wrapText="1"/>
    </xf>
    <xf numFmtId="0" fontId="30" fillId="0" borderId="0" applyNumberFormat="0" applyAlignment="0"/>
    <xf numFmtId="172" fontId="13" fillId="0" borderId="0">
      <alignment horizontal="left" wrapText="1"/>
    </xf>
    <xf numFmtId="0" fontId="30" fillId="0" borderId="0" applyNumberFormat="0" applyAlignment="0"/>
    <xf numFmtId="0" fontId="11" fillId="0" borderId="0"/>
    <xf numFmtId="0" fontId="82" fillId="0" borderId="0"/>
    <xf numFmtId="0" fontId="82" fillId="0" borderId="0"/>
    <xf numFmtId="0" fontId="18" fillId="0" borderId="0"/>
    <xf numFmtId="0" fontId="81" fillId="0" borderId="0"/>
    <xf numFmtId="0" fontId="82" fillId="0" borderId="0"/>
    <xf numFmtId="0" fontId="11" fillId="0" borderId="0"/>
    <xf numFmtId="0" fontId="82" fillId="0" borderId="0"/>
    <xf numFmtId="0" fontId="82" fillId="0" borderId="0"/>
    <xf numFmtId="0" fontId="18" fillId="0" borderId="0"/>
    <xf numFmtId="0" fontId="82" fillId="0" borderId="0"/>
    <xf numFmtId="189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72" fontId="13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13" fillId="0" borderId="0">
      <alignment horizontal="left" wrapText="1"/>
    </xf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8" fontId="11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2" fontId="13" fillId="0" borderId="0">
      <alignment horizontal="left" wrapText="1"/>
    </xf>
    <xf numFmtId="44" fontId="35" fillId="0" borderId="0" applyFont="0" applyFill="0" applyBorder="0" applyAlignment="0" applyProtection="0"/>
    <xf numFmtId="44" fontId="35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80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3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8" fontId="79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91" fontId="55" fillId="0" borderId="0" applyFont="0" applyFill="0" applyBorder="0" applyAlignment="0" applyProtection="0"/>
    <xf numFmtId="173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172" fontId="13" fillId="0" borderId="0">
      <alignment horizontal="left" wrapText="1"/>
    </xf>
    <xf numFmtId="5" fontId="83" fillId="0" borderId="0" applyFill="0" applyBorder="0" applyAlignment="0" applyProtection="0"/>
    <xf numFmtId="173" fontId="12" fillId="0" borderId="0" applyFont="0" applyFill="0" applyBorder="0" applyAlignment="0" applyProtection="0"/>
    <xf numFmtId="191" fontId="83" fillId="0" borderId="0" applyFont="0" applyFill="0" applyBorder="0" applyAlignment="0" applyProtection="0"/>
    <xf numFmtId="5" fontId="83" fillId="0" borderId="0" applyFill="0" applyBorder="0" applyAlignment="0" applyProtection="0"/>
    <xf numFmtId="173" fontId="12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14" fillId="0" borderId="0" applyFont="0" applyFill="0" applyBorder="0" applyAlignment="0" applyProtection="0"/>
    <xf numFmtId="172" fontId="13" fillId="0" borderId="0">
      <alignment horizontal="left" wrapText="1"/>
    </xf>
    <xf numFmtId="192" fontId="83" fillId="0" borderId="0" applyFill="0" applyBorder="0" applyAlignment="0" applyProtection="0"/>
    <xf numFmtId="0" fontId="14" fillId="0" borderId="0" applyFont="0" applyFill="0" applyBorder="0" applyAlignment="0" applyProtection="0"/>
    <xf numFmtId="0" fontId="12" fillId="0" borderId="0" applyFont="0" applyFill="0" applyBorder="0" applyAlignment="0" applyProtection="0"/>
    <xf numFmtId="192" fontId="83" fillId="0" borderId="0" applyFill="0" applyBorder="0" applyAlignment="0" applyProtection="0"/>
    <xf numFmtId="0" fontId="72" fillId="0" borderId="0"/>
    <xf numFmtId="0" fontId="66" fillId="78" borderId="0" applyNumberFormat="0" applyBorder="0" applyAlignment="0" applyProtection="0"/>
    <xf numFmtId="0" fontId="66" fillId="78" borderId="0" applyNumberFormat="0" applyBorder="0" applyAlignment="0" applyProtection="0"/>
    <xf numFmtId="0" fontId="66" fillId="79" borderId="0" applyNumberFormat="0" applyBorder="0" applyAlignment="0" applyProtection="0"/>
    <xf numFmtId="0" fontId="66" fillId="79" borderId="0" applyNumberFormat="0" applyBorder="0" applyAlignment="0" applyProtection="0"/>
    <xf numFmtId="0" fontId="66" fillId="80" borderId="0" applyNumberFormat="0" applyBorder="0" applyAlignment="0" applyProtection="0"/>
    <xf numFmtId="0" fontId="66" fillId="80" borderId="0" applyNumberFormat="0" applyBorder="0" applyAlignment="0" applyProtection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93" fontId="85" fillId="0" borderId="0"/>
    <xf numFmtId="194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72" fontId="13" fillId="0" borderId="0">
      <alignment horizontal="left" wrapText="1"/>
    </xf>
    <xf numFmtId="0" fontId="8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2" fontId="14" fillId="0" borderId="0" applyFont="0" applyFill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2" fontId="83" fillId="0" borderId="0" applyFont="0" applyFill="0" applyBorder="0" applyAlignment="0" applyProtection="0"/>
    <xf numFmtId="2" fontId="83" fillId="0" borderId="0" applyFont="0" applyFill="0" applyBorder="0" applyAlignment="0" applyProtection="0"/>
    <xf numFmtId="2" fontId="83" fillId="0" borderId="0" applyFill="0" applyBorder="0" applyAlignment="0" applyProtection="0"/>
    <xf numFmtId="2" fontId="14" fillId="0" borderId="0" applyFont="0" applyFill="0" applyBorder="0" applyAlignment="0" applyProtection="0"/>
    <xf numFmtId="0" fontId="11" fillId="0" borderId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41" fillId="4" borderId="0" applyNumberFormat="0" applyBorder="0" applyAlignment="0" applyProtection="0"/>
    <xf numFmtId="0" fontId="87" fillId="81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41" fillId="6" borderId="0" applyNumberFormat="0" applyBorder="0" applyAlignment="0" applyProtection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172" fontId="13" fillId="0" borderId="0">
      <alignment horizontal="left" wrapText="1"/>
    </xf>
    <xf numFmtId="38" fontId="8" fillId="22" borderId="0" applyNumberFormat="0" applyBorder="0" applyAlignment="0" applyProtection="0"/>
    <xf numFmtId="0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88" fillId="0" borderId="47"/>
    <xf numFmtId="196" fontId="89" fillId="0" borderId="0" applyNumberFormat="0" applyFill="0" applyBorder="0" applyProtection="0">
      <alignment horizontal="right"/>
    </xf>
    <xf numFmtId="0" fontId="31" fillId="0" borderId="2" applyNumberFormat="0" applyAlignment="0" applyProtection="0">
      <alignment horizontal="left"/>
    </xf>
    <xf numFmtId="0" fontId="31" fillId="0" borderId="2" applyNumberFormat="0" applyAlignment="0" applyProtection="0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31" fillId="0" borderId="2" applyNumberFormat="0" applyAlignment="0" applyProtection="0">
      <alignment horizontal="left"/>
    </xf>
    <xf numFmtId="172" fontId="13" fillId="0" borderId="0">
      <alignment horizontal="left" wrapText="1"/>
    </xf>
    <xf numFmtId="0" fontId="31" fillId="0" borderId="3">
      <alignment horizontal="left"/>
    </xf>
    <xf numFmtId="0" fontId="31" fillId="0" borderId="3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172" fontId="13" fillId="0" borderId="0">
      <alignment horizontal="left" wrapText="1"/>
    </xf>
    <xf numFmtId="14" fontId="9" fillId="82" borderId="13">
      <alignment horizontal="center" vertical="center" wrapText="1"/>
    </xf>
    <xf numFmtId="0" fontId="14" fillId="0" borderId="0" applyNumberFormat="0" applyFill="0" applyBorder="0" applyAlignment="0" applyProtection="0"/>
    <xf numFmtId="0" fontId="90" fillId="0" borderId="50" applyNumberFormat="0" applyFill="0" applyAlignment="0" applyProtection="0"/>
    <xf numFmtId="0" fontId="90" fillId="0" borderId="50" applyNumberFormat="0" applyFill="0" applyAlignment="0" applyProtection="0"/>
    <xf numFmtId="0" fontId="91" fillId="0" borderId="51" applyNumberFormat="0" applyFill="0" applyAlignment="0" applyProtection="0"/>
    <xf numFmtId="0" fontId="92" fillId="0" borderId="52" applyNumberFormat="0" applyFill="0" applyAlignment="0" applyProtection="0"/>
    <xf numFmtId="0" fontId="92" fillId="0" borderId="52" applyNumberFormat="0" applyFill="0" applyAlignment="0" applyProtection="0"/>
    <xf numFmtId="0" fontId="93" fillId="0" borderId="52" applyNumberFormat="0" applyFill="0" applyAlignment="0" applyProtection="0"/>
    <xf numFmtId="0" fontId="92" fillId="0" borderId="52" applyNumberFormat="0" applyFill="0" applyAlignment="0" applyProtection="0"/>
    <xf numFmtId="0" fontId="91" fillId="0" borderId="51" applyNumberFormat="0" applyFill="0" applyAlignment="0" applyProtection="0"/>
    <xf numFmtId="0" fontId="92" fillId="0" borderId="52" applyNumberFormat="0" applyFill="0" applyAlignment="0" applyProtection="0"/>
    <xf numFmtId="0" fontId="92" fillId="0" borderId="52" applyNumberFormat="0" applyFill="0" applyAlignment="0" applyProtection="0"/>
    <xf numFmtId="0" fontId="93" fillId="0" borderId="52" applyNumberFormat="0" applyFill="0" applyAlignment="0" applyProtection="0"/>
    <xf numFmtId="0" fontId="94" fillId="0" borderId="0" applyNumberFormat="0" applyFill="0" applyBorder="0" applyAlignment="0" applyProtection="0"/>
    <xf numFmtId="172" fontId="13" fillId="0" borderId="0">
      <alignment horizontal="left" wrapText="1"/>
    </xf>
    <xf numFmtId="0" fontId="92" fillId="0" borderId="52" applyNumberFormat="0" applyFill="0" applyAlignment="0" applyProtection="0"/>
    <xf numFmtId="0" fontId="94" fillId="0" borderId="0" applyNumberFormat="0" applyFill="0" applyBorder="0" applyAlignment="0" applyProtection="0"/>
    <xf numFmtId="0" fontId="92" fillId="0" borderId="52" applyNumberFormat="0" applyFill="0" applyAlignment="0" applyProtection="0"/>
    <xf numFmtId="0" fontId="91" fillId="0" borderId="51" applyNumberFormat="0" applyFill="0" applyAlignment="0" applyProtection="0"/>
    <xf numFmtId="0" fontId="14" fillId="0" borderId="0" applyNumberFormat="0" applyFill="0" applyBorder="0" applyAlignment="0" applyProtection="0"/>
    <xf numFmtId="0" fontId="95" fillId="0" borderId="53" applyNumberFormat="0" applyFill="0" applyAlignment="0" applyProtection="0"/>
    <xf numFmtId="0" fontId="95" fillId="0" borderId="53" applyNumberFormat="0" applyFill="0" applyAlignment="0" applyProtection="0"/>
    <xf numFmtId="0" fontId="96" fillId="0" borderId="54" applyNumberFormat="0" applyFill="0" applyAlignment="0" applyProtection="0"/>
    <xf numFmtId="0" fontId="97" fillId="0" borderId="55" applyNumberFormat="0" applyFill="0" applyAlignment="0" applyProtection="0"/>
    <xf numFmtId="0" fontId="97" fillId="0" borderId="55" applyNumberFormat="0" applyFill="0" applyAlignment="0" applyProtection="0"/>
    <xf numFmtId="0" fontId="98" fillId="0" borderId="55" applyNumberFormat="0" applyFill="0" applyAlignment="0" applyProtection="0"/>
    <xf numFmtId="0" fontId="97" fillId="0" borderId="55" applyNumberFormat="0" applyFill="0" applyAlignment="0" applyProtection="0"/>
    <xf numFmtId="0" fontId="96" fillId="0" borderId="54" applyNumberFormat="0" applyFill="0" applyAlignment="0" applyProtection="0"/>
    <xf numFmtId="0" fontId="97" fillId="0" borderId="55" applyNumberFormat="0" applyFill="0" applyAlignment="0" applyProtection="0"/>
    <xf numFmtId="0" fontId="97" fillId="0" borderId="55" applyNumberFormat="0" applyFill="0" applyAlignment="0" applyProtection="0"/>
    <xf numFmtId="0" fontId="98" fillId="0" borderId="55" applyNumberFormat="0" applyFill="0" applyAlignment="0" applyProtection="0"/>
    <xf numFmtId="0" fontId="8" fillId="0" borderId="0" applyNumberFormat="0" applyFill="0" applyBorder="0" applyAlignment="0" applyProtection="0"/>
    <xf numFmtId="172" fontId="13" fillId="0" borderId="0">
      <alignment horizontal="left" wrapText="1"/>
    </xf>
    <xf numFmtId="0" fontId="97" fillId="0" borderId="55" applyNumberFormat="0" applyFill="0" applyAlignment="0" applyProtection="0"/>
    <xf numFmtId="0" fontId="8" fillId="0" borderId="0" applyNumberFormat="0" applyFill="0" applyBorder="0" applyAlignment="0" applyProtection="0"/>
    <xf numFmtId="0" fontId="97" fillId="0" borderId="55" applyNumberFormat="0" applyFill="0" applyAlignment="0" applyProtection="0"/>
    <xf numFmtId="0" fontId="96" fillId="0" borderId="5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42" fillId="0" borderId="4" applyNumberFormat="0" applyFill="0" applyAlignment="0" applyProtection="0"/>
    <xf numFmtId="0" fontId="99" fillId="0" borderId="56" applyNumberFormat="0" applyFill="0" applyAlignment="0" applyProtection="0"/>
    <xf numFmtId="0" fontId="100" fillId="0" borderId="57" applyNumberFormat="0" applyFill="0" applyAlignment="0" applyProtection="0"/>
    <xf numFmtId="0" fontId="100" fillId="0" borderId="57" applyNumberFormat="0" applyFill="0" applyAlignment="0" applyProtection="0"/>
    <xf numFmtId="0" fontId="101" fillId="0" borderId="57" applyNumberFormat="0" applyFill="0" applyAlignment="0" applyProtection="0"/>
    <xf numFmtId="0" fontId="100" fillId="0" borderId="57" applyNumberFormat="0" applyFill="0" applyAlignment="0" applyProtection="0"/>
    <xf numFmtId="0" fontId="100" fillId="0" borderId="57" applyNumberFormat="0" applyFill="0" applyAlignment="0" applyProtection="0"/>
    <xf numFmtId="0" fontId="100" fillId="0" borderId="57" applyNumberFormat="0" applyFill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38" fontId="15" fillId="0" borderId="0"/>
    <xf numFmtId="38" fontId="15" fillId="0" borderId="0"/>
    <xf numFmtId="38" fontId="15" fillId="0" borderId="0"/>
    <xf numFmtId="172" fontId="13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38" fontId="15" fillId="0" borderId="0"/>
    <xf numFmtId="38" fontId="15" fillId="0" borderId="0"/>
    <xf numFmtId="38" fontId="15" fillId="0" borderId="0"/>
    <xf numFmtId="40" fontId="15" fillId="0" borderId="0"/>
    <xf numFmtId="40" fontId="15" fillId="0" borderId="0"/>
    <xf numFmtId="40" fontId="15" fillId="0" borderId="0"/>
    <xf numFmtId="172" fontId="13" fillId="0" borderId="0">
      <alignment horizontal="left" wrapText="1"/>
    </xf>
    <xf numFmtId="0" fontId="15" fillId="0" borderId="0"/>
    <xf numFmtId="0" fontId="15" fillId="0" borderId="0"/>
    <xf numFmtId="0" fontId="15" fillId="0" borderId="0"/>
    <xf numFmtId="40" fontId="15" fillId="0" borderId="0"/>
    <xf numFmtId="40" fontId="15" fillId="0" borderId="0"/>
    <xf numFmtId="40" fontId="15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72" fontId="13" fillId="0" borderId="0">
      <alignment horizontal="left" wrapText="1"/>
    </xf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172" fontId="13" fillId="0" borderId="0">
      <alignment horizontal="left" wrapText="1"/>
    </xf>
    <xf numFmtId="0" fontId="43" fillId="7" borderId="5" applyNumberFormat="0" applyAlignment="0" applyProtection="0"/>
    <xf numFmtId="0" fontId="43" fillId="7" borderId="5" applyNumberFormat="0" applyAlignment="0" applyProtection="0"/>
    <xf numFmtId="0" fontId="105" fillId="83" borderId="48" applyNumberFormat="0" applyAlignment="0" applyProtection="0"/>
    <xf numFmtId="0" fontId="105" fillId="24" borderId="48" applyNumberFormat="0" applyAlignment="0" applyProtection="0"/>
    <xf numFmtId="0" fontId="105" fillId="24" borderId="48" applyNumberFormat="0" applyAlignment="0" applyProtection="0"/>
    <xf numFmtId="0" fontId="105" fillId="24" borderId="48" applyNumberFormat="0" applyAlignment="0" applyProtection="0"/>
    <xf numFmtId="0" fontId="43" fillId="7" borderId="5" applyNumberFormat="0" applyAlignment="0" applyProtection="0"/>
    <xf numFmtId="0" fontId="105" fillId="24" borderId="48" applyNumberFormat="0" applyAlignment="0" applyProtection="0"/>
    <xf numFmtId="0" fontId="105" fillId="24" borderId="48" applyNumberFormat="0" applyAlignment="0" applyProtection="0"/>
    <xf numFmtId="0" fontId="105" fillId="24" borderId="48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172" fontId="13" fillId="0" borderId="0">
      <alignment horizontal="left" wrapText="1"/>
    </xf>
    <xf numFmtId="41" fontId="20" fillId="23" borderId="7">
      <alignment horizontal="left"/>
      <protection locked="0"/>
    </xf>
    <xf numFmtId="172" fontId="13" fillId="0" borderId="0">
      <alignment horizontal="left" wrapText="1"/>
    </xf>
    <xf numFmtId="10" fontId="20" fillId="23" borderId="7">
      <alignment horizontal="right"/>
      <protection locked="0"/>
    </xf>
    <xf numFmtId="172" fontId="13" fillId="0" borderId="0">
      <alignment horizontal="left" wrapText="1"/>
    </xf>
    <xf numFmtId="0" fontId="88" fillId="0" borderId="58"/>
    <xf numFmtId="0" fontId="8" fillId="22" borderId="0"/>
    <xf numFmtId="0" fontId="8" fillId="22" borderId="0"/>
    <xf numFmtId="0" fontId="8" fillId="22" borderId="0"/>
    <xf numFmtId="172" fontId="13" fillId="0" borderId="0">
      <alignment horizontal="left" wrapText="1"/>
    </xf>
    <xf numFmtId="172" fontId="13" fillId="0" borderId="0">
      <alignment horizontal="left" wrapText="1"/>
    </xf>
    <xf numFmtId="172" fontId="13" fillId="0" borderId="0">
      <alignment horizontal="left" wrapText="1"/>
    </xf>
    <xf numFmtId="3" fontId="21" fillId="0" borderId="0" applyFill="0" applyBorder="0" applyAlignment="0" applyProtection="0"/>
    <xf numFmtId="3" fontId="21" fillId="0" borderId="0" applyFill="0" applyBorder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44" fillId="0" borderId="8" applyNumberFormat="0" applyFill="0" applyAlignment="0" applyProtection="0"/>
    <xf numFmtId="0" fontId="106" fillId="0" borderId="59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0" fontId="107" fillId="0" borderId="60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0" fontId="50" fillId="0" borderId="60" applyNumberFormat="0" applyFill="0" applyAlignment="0" applyProtection="0"/>
    <xf numFmtId="197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172" fontId="13" fillId="0" borderId="0">
      <alignment horizontal="left" wrapText="1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9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172" fontId="13" fillId="0" borderId="0">
      <alignment horizontal="left" wrapText="1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44" fontId="9" fillId="0" borderId="10" applyNumberFormat="0" applyFont="0" applyAlignment="0">
      <alignment horizontal="center"/>
    </xf>
    <xf numFmtId="0" fontId="12" fillId="0" borderId="0" applyFont="0" applyFill="0" applyBorder="0" applyAlignment="0" applyProtection="0"/>
    <xf numFmtId="0" fontId="12" fillId="0" borderId="0" applyFont="0" applyFill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08" fillId="84" borderId="0" applyNumberFormat="0" applyBorder="0" applyAlignment="0" applyProtection="0"/>
    <xf numFmtId="0" fontId="109" fillId="84" borderId="0" applyNumberFormat="0" applyBorder="0" applyAlignment="0" applyProtection="0"/>
    <xf numFmtId="0" fontId="109" fillId="84" borderId="0" applyNumberFormat="0" applyBorder="0" applyAlignment="0" applyProtection="0"/>
    <xf numFmtId="0" fontId="109" fillId="84" borderId="0" applyNumberFormat="0" applyBorder="0" applyAlignment="0" applyProtection="0"/>
    <xf numFmtId="0" fontId="110" fillId="24" borderId="0" applyNumberFormat="0" applyBorder="0" applyAlignment="0" applyProtection="0"/>
    <xf numFmtId="0" fontId="109" fillId="84" borderId="0" applyNumberFormat="0" applyBorder="0" applyAlignment="0" applyProtection="0"/>
    <xf numFmtId="0" fontId="109" fillId="84" borderId="0" applyNumberFormat="0" applyBorder="0" applyAlignment="0" applyProtection="0"/>
    <xf numFmtId="37" fontId="32" fillId="0" borderId="0"/>
    <xf numFmtId="172" fontId="13" fillId="0" borderId="0">
      <alignment horizontal="left" wrapText="1"/>
    </xf>
    <xf numFmtId="37" fontId="32" fillId="0" borderId="0"/>
    <xf numFmtId="172" fontId="13" fillId="0" borderId="0">
      <alignment horizontal="left" wrapText="1"/>
    </xf>
    <xf numFmtId="37" fontId="3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80" fontId="12" fillId="0" borderId="0"/>
    <xf numFmtId="198" fontId="13" fillId="0" borderId="0"/>
    <xf numFmtId="198" fontId="13" fillId="0" borderId="0"/>
    <xf numFmtId="169" fontId="10" fillId="0" borderId="0"/>
    <xf numFmtId="0" fontId="12" fillId="0" borderId="0"/>
    <xf numFmtId="199" fontId="12" fillId="0" borderId="0"/>
    <xf numFmtId="199" fontId="12" fillId="0" borderId="0"/>
    <xf numFmtId="199" fontId="12" fillId="0" borderId="0"/>
    <xf numFmtId="199" fontId="12" fillId="0" borderId="0"/>
    <xf numFmtId="169" fontId="10" fillId="0" borderId="0"/>
    <xf numFmtId="199" fontId="12" fillId="0" borderId="0"/>
    <xf numFmtId="198" fontId="13" fillId="0" borderId="0"/>
    <xf numFmtId="200" fontId="12" fillId="0" borderId="0"/>
    <xf numFmtId="201" fontId="80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7" fontId="12" fillId="0" borderId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3" fillId="0" borderId="0">
      <alignment horizontal="left" wrapText="1"/>
    </xf>
    <xf numFmtId="172" fontId="12" fillId="0" borderId="0">
      <alignment horizontal="left" wrapText="1"/>
    </xf>
    <xf numFmtId="172" fontId="13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2" fillId="0" borderId="0">
      <alignment horizontal="left" wrapText="1"/>
    </xf>
    <xf numFmtId="0" fontId="4" fillId="0" borderId="0"/>
    <xf numFmtId="0" fontId="4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0" fontId="13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4" fillId="0" borderId="0"/>
    <xf numFmtId="180" fontId="13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180" fontId="13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180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80" fontId="13" fillId="0" borderId="0">
      <alignment horizontal="left" wrapText="1"/>
    </xf>
    <xf numFmtId="172" fontId="12" fillId="0" borderId="0">
      <alignment horizontal="left" wrapText="1"/>
    </xf>
    <xf numFmtId="180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80" fontId="13" fillId="0" borderId="0">
      <alignment horizontal="left" wrapText="1"/>
    </xf>
    <xf numFmtId="172" fontId="12" fillId="0" borderId="0">
      <alignment horizontal="left" wrapText="1"/>
    </xf>
    <xf numFmtId="180" fontId="13" fillId="0" borderId="0">
      <alignment horizontal="left" wrapText="1"/>
    </xf>
    <xf numFmtId="180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80" fontId="13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1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5" fillId="0" borderId="0"/>
    <xf numFmtId="0" fontId="35" fillId="0" borderId="0"/>
    <xf numFmtId="172" fontId="13" fillId="0" borderId="0">
      <alignment horizontal="left" wrapText="1"/>
    </xf>
    <xf numFmtId="0" fontId="6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202" fontId="12" fillId="0" borderId="0">
      <alignment horizontal="left" wrapText="1"/>
    </xf>
    <xf numFmtId="202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203" fontId="13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3" fillId="0" borderId="0"/>
    <xf numFmtId="204" fontId="13" fillId="0" borderId="0">
      <alignment horizontal="left" wrapText="1"/>
    </xf>
    <xf numFmtId="0" fontId="12" fillId="0" borderId="0"/>
    <xf numFmtId="0" fontId="12" fillId="0" borderId="0"/>
    <xf numFmtId="174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205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165" fontId="12" fillId="0" borderId="0">
      <alignment horizontal="left" wrapText="1"/>
    </xf>
    <xf numFmtId="165" fontId="12" fillId="0" borderId="0">
      <alignment horizontal="left" wrapText="1"/>
    </xf>
    <xf numFmtId="0" fontId="6" fillId="0" borderId="0"/>
    <xf numFmtId="165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13" fillId="0" borderId="0"/>
    <xf numFmtId="0" fontId="12" fillId="0" borderId="0"/>
    <xf numFmtId="172" fontId="13" fillId="0" borderId="0">
      <alignment horizontal="left" wrapText="1"/>
    </xf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12" fillId="0" borderId="0"/>
    <xf numFmtId="0" fontId="1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0" fontId="4" fillId="0" borderId="0"/>
    <xf numFmtId="0" fontId="4" fillId="0" borderId="0"/>
    <xf numFmtId="172" fontId="12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12" fillId="0" borderId="0">
      <alignment horizontal="left" wrapText="1"/>
    </xf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2" fillId="0" borderId="0">
      <alignment horizontal="left" wrapText="1"/>
    </xf>
    <xf numFmtId="0" fontId="4" fillId="0" borderId="0"/>
    <xf numFmtId="0" fontId="4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4" fillId="0" borderId="0"/>
    <xf numFmtId="0" fontId="4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4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206" fontId="12" fillId="0" borderId="0">
      <alignment horizontal="left" wrapText="1"/>
    </xf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2" fillId="0" borderId="0">
      <alignment horizontal="left" wrapText="1"/>
    </xf>
    <xf numFmtId="0" fontId="12" fillId="0" borderId="0"/>
    <xf numFmtId="172" fontId="13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35" fillId="0" borderId="0"/>
    <xf numFmtId="0" fontId="35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4" fontId="13" fillId="0" borderId="0">
      <alignment horizontal="left" wrapText="1"/>
    </xf>
    <xf numFmtId="0" fontId="12" fillId="0" borderId="0"/>
    <xf numFmtId="174" fontId="13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11" fillId="0" borderId="0"/>
    <xf numFmtId="177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4" fillId="0" borderId="0"/>
    <xf numFmtId="0" fontId="4" fillId="0" borderId="0"/>
    <xf numFmtId="0" fontId="4" fillId="0" borderId="0"/>
    <xf numFmtId="0" fontId="4" fillId="0" borderId="0"/>
    <xf numFmtId="172" fontId="13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4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12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13" fillId="25" borderId="11" applyNumberFormat="0" applyFont="0" applyAlignment="0" applyProtection="0"/>
    <xf numFmtId="0" fontId="13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172" fontId="13" fillId="0" borderId="0">
      <alignment horizontal="left" wrapText="1"/>
    </xf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172" fontId="13" fillId="0" borderId="0">
      <alignment horizontal="left" wrapText="1"/>
    </xf>
    <xf numFmtId="0" fontId="12" fillId="71" borderId="1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172" fontId="13" fillId="0" borderId="0">
      <alignment horizontal="left" wrapText="1"/>
    </xf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114" fillId="75" borderId="62" applyNumberFormat="0" applyAlignment="0" applyProtection="0"/>
    <xf numFmtId="0" fontId="114" fillId="76" borderId="62" applyNumberFormat="0" applyAlignment="0" applyProtection="0"/>
    <xf numFmtId="0" fontId="114" fillId="76" borderId="62" applyNumberFormat="0" applyAlignment="0" applyProtection="0"/>
    <xf numFmtId="0" fontId="114" fillId="76" borderId="62" applyNumberFormat="0" applyAlignment="0" applyProtection="0"/>
    <xf numFmtId="0" fontId="46" fillId="76" borderId="12" applyNumberFormat="0" applyAlignment="0" applyProtection="0"/>
    <xf numFmtId="0" fontId="46" fillId="76" borderId="12" applyNumberFormat="0" applyAlignment="0" applyProtection="0"/>
    <xf numFmtId="0" fontId="114" fillId="76" borderId="62" applyNumberFormat="0" applyAlignment="0" applyProtection="0"/>
    <xf numFmtId="0" fontId="114" fillId="76" borderId="62" applyNumberFormat="0" applyAlignment="0" applyProtection="0"/>
    <xf numFmtId="0" fontId="11" fillId="0" borderId="0"/>
    <xf numFmtId="0" fontId="81" fillId="0" borderId="0"/>
    <xf numFmtId="0" fontId="81" fillId="0" borderId="0"/>
    <xf numFmtId="0" fontId="82" fillId="0" borderId="0"/>
    <xf numFmtId="0" fontId="82" fillId="0" borderId="0"/>
    <xf numFmtId="0" fontId="18" fillId="0" borderId="0"/>
    <xf numFmtId="0" fontId="81" fillId="0" borderId="0"/>
    <xf numFmtId="0" fontId="82" fillId="0" borderId="0"/>
    <xf numFmtId="182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9" fontId="62" fillId="0" borderId="0" applyFont="0" applyFill="0" applyBorder="0" applyAlignment="0" applyProtection="0"/>
    <xf numFmtId="9" fontId="112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84" fillId="0" borderId="0" applyFont="0" applyFill="0" applyBorder="0" applyAlignment="0" applyProtection="0"/>
    <xf numFmtId="9" fontId="8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6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12" fillId="0" borderId="7"/>
    <xf numFmtId="9" fontId="79" fillId="0" borderId="0" applyFont="0" applyFill="0" applyBorder="0" applyAlignment="0" applyProtection="0"/>
    <xf numFmtId="9" fontId="79" fillId="0" borderId="0" applyFont="0" applyFill="0" applyBorder="0" applyAlignment="0" applyProtection="0"/>
    <xf numFmtId="10" fontId="12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9" fontId="6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79" fillId="0" borderId="0" applyFont="0" applyFill="0" applyBorder="0" applyAlignment="0" applyProtection="0"/>
    <xf numFmtId="172" fontId="13" fillId="0" borderId="0">
      <alignment horizontal="left" wrapText="1"/>
    </xf>
    <xf numFmtId="9" fontId="7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79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2" fontId="13" fillId="0" borderId="0">
      <alignment horizontal="left" wrapText="1"/>
    </xf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72" fontId="13" fillId="0" borderId="0">
      <alignment horizontal="left" wrapText="1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3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41" fontId="12" fillId="27" borderId="7"/>
    <xf numFmtId="41" fontId="12" fillId="27" borderId="7"/>
    <xf numFmtId="41" fontId="12" fillId="27" borderId="7"/>
    <xf numFmtId="41" fontId="12" fillId="27" borderId="7"/>
    <xf numFmtId="41" fontId="12" fillId="27" borderId="7"/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72" fontId="13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72" fontId="13" fillId="0" borderId="0">
      <alignment horizontal="left" wrapText="1"/>
    </xf>
    <xf numFmtId="15" fontId="35" fillId="0" borderId="0" applyFont="0" applyFill="0" applyBorder="0" applyAlignment="0" applyProtection="0"/>
    <xf numFmtId="172" fontId="13" fillId="0" borderId="0">
      <alignment horizontal="left" wrapText="1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72" fontId="13" fillId="0" borderId="0">
      <alignment horizontal="left" wrapText="1"/>
    </xf>
    <xf numFmtId="4" fontId="35" fillId="0" borderId="0" applyFont="0" applyFill="0" applyBorder="0" applyAlignment="0" applyProtection="0"/>
    <xf numFmtId="172" fontId="13" fillId="0" borderId="0">
      <alignment horizontal="left" wrapText="1"/>
    </xf>
    <xf numFmtId="4" fontId="35" fillId="0" borderId="0" applyFont="0" applyFill="0" applyBorder="0" applyAlignment="0" applyProtection="0"/>
    <xf numFmtId="0" fontId="47" fillId="0" borderId="13">
      <alignment horizontal="center"/>
    </xf>
    <xf numFmtId="172" fontId="13" fillId="0" borderId="0">
      <alignment horizontal="left" wrapText="1"/>
    </xf>
    <xf numFmtId="0" fontId="47" fillId="0" borderId="13">
      <alignment horizontal="center"/>
    </xf>
    <xf numFmtId="172" fontId="13" fillId="0" borderId="0">
      <alignment horizontal="left" wrapText="1"/>
    </xf>
    <xf numFmtId="0" fontId="47" fillId="0" borderId="13">
      <alignment horizontal="center"/>
    </xf>
    <xf numFmtId="3" fontId="35" fillId="0" borderId="0" applyFont="0" applyFill="0" applyBorder="0" applyAlignment="0" applyProtection="0"/>
    <xf numFmtId="172" fontId="13" fillId="0" borderId="0">
      <alignment horizontal="left" wrapText="1"/>
    </xf>
    <xf numFmtId="3" fontId="35" fillId="0" borderId="0" applyFont="0" applyFill="0" applyBorder="0" applyAlignment="0" applyProtection="0"/>
    <xf numFmtId="172" fontId="13" fillId="0" borderId="0">
      <alignment horizontal="left" wrapText="1"/>
    </xf>
    <xf numFmtId="3" fontId="35" fillId="0" borderId="0" applyFont="0" applyFill="0" applyBorder="0" applyAlignment="0" applyProtection="0"/>
    <xf numFmtId="0" fontId="35" fillId="28" borderId="0" applyNumberFormat="0" applyFont="0" applyBorder="0" applyAlignment="0" applyProtection="0"/>
    <xf numFmtId="172" fontId="13" fillId="0" borderId="0">
      <alignment horizontal="left" wrapText="1"/>
    </xf>
    <xf numFmtId="0" fontId="35" fillId="28" borderId="0" applyNumberFormat="0" applyFont="0" applyBorder="0" applyAlignment="0" applyProtection="0"/>
    <xf numFmtId="172" fontId="13" fillId="0" borderId="0">
      <alignment horizontal="left" wrapText="1"/>
    </xf>
    <xf numFmtId="0" fontId="35" fillId="28" borderId="0" applyNumberFormat="0" applyFont="0" applyBorder="0" applyAlignment="0" applyProtection="0"/>
    <xf numFmtId="0" fontId="82" fillId="0" borderId="0"/>
    <xf numFmtId="0" fontId="82" fillId="0" borderId="0"/>
    <xf numFmtId="0" fontId="18" fillId="0" borderId="0"/>
    <xf numFmtId="0" fontId="82" fillId="0" borderId="0"/>
    <xf numFmtId="0" fontId="115" fillId="0" borderId="0"/>
    <xf numFmtId="0" fontId="115" fillId="0" borderId="0"/>
    <xf numFmtId="0" fontId="23" fillId="0" borderId="0"/>
    <xf numFmtId="0" fontId="115" fillId="0" borderId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172" fontId="13" fillId="0" borderId="0">
      <alignment horizontal="left" wrapText="1"/>
    </xf>
    <xf numFmtId="172" fontId="13" fillId="0" borderId="0">
      <alignment horizontal="left" wrapText="1"/>
    </xf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0" fontId="81" fillId="86" borderId="0"/>
    <xf numFmtId="0" fontId="116" fillId="86" borderId="58"/>
    <xf numFmtId="0" fontId="117" fillId="87" borderId="32"/>
    <xf numFmtId="0" fontId="118" fillId="86" borderId="31"/>
    <xf numFmtId="42" fontId="12" fillId="20" borderId="0"/>
    <xf numFmtId="42" fontId="12" fillId="20" borderId="0"/>
    <xf numFmtId="42" fontId="12" fillId="20" borderId="0"/>
    <xf numFmtId="42" fontId="12" fillId="20" borderId="0"/>
    <xf numFmtId="172" fontId="13" fillId="0" borderId="0">
      <alignment horizontal="left" wrapText="1"/>
    </xf>
    <xf numFmtId="42" fontId="12" fillId="20" borderId="0"/>
    <xf numFmtId="42" fontId="12" fillId="20" borderId="0"/>
    <xf numFmtId="42" fontId="12" fillId="20" borderId="0"/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172" fontId="13" fillId="0" borderId="0">
      <alignment horizontal="left" wrapText="1"/>
    </xf>
    <xf numFmtId="42" fontId="12" fillId="20" borderId="14">
      <alignment vertical="center"/>
    </xf>
    <xf numFmtId="172" fontId="13" fillId="0" borderId="0">
      <alignment horizontal="left" wrapText="1"/>
    </xf>
    <xf numFmtId="0" fontId="9" fillId="20" borderId="15" applyNumberFormat="0">
      <alignment horizontal="center" vertical="center" wrapText="1"/>
    </xf>
    <xf numFmtId="0" fontId="9" fillId="20" borderId="15" applyNumberFormat="0">
      <alignment horizontal="center" vertical="center" wrapText="1"/>
    </xf>
    <xf numFmtId="0" fontId="9" fillId="20" borderId="15" applyNumberFormat="0">
      <alignment horizontal="center" vertical="center" wrapText="1"/>
    </xf>
    <xf numFmtId="172" fontId="13" fillId="0" borderId="0">
      <alignment horizontal="left" wrapText="1"/>
    </xf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42" fontId="12" fillId="20" borderId="0"/>
    <xf numFmtId="164" fontId="15" fillId="0" borderId="0" applyBorder="0" applyAlignment="0"/>
    <xf numFmtId="164" fontId="15" fillId="0" borderId="0" applyBorder="0" applyAlignment="0"/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172" fontId="13" fillId="0" borderId="0">
      <alignment horizontal="left" wrapText="1"/>
    </xf>
    <xf numFmtId="42" fontId="12" fillId="20" borderId="16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177" fontId="24" fillId="20" borderId="16">
      <alignment horizontal="left"/>
    </xf>
    <xf numFmtId="164" fontId="15" fillId="0" borderId="0" applyBorder="0" applyAlignment="0"/>
    <xf numFmtId="14" fontId="13" fillId="0" borderId="0" applyNumberFormat="0" applyFill="0" applyBorder="0" applyAlignment="0" applyProtection="0">
      <alignment horizontal="lef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2" fontId="13" fillId="0" borderId="0">
      <alignment horizontal="left" wrapText="1"/>
    </xf>
    <xf numFmtId="4" fontId="57" fillId="23" borderId="12" applyNumberFormat="0" applyProtection="0">
      <alignment vertical="center"/>
    </xf>
    <xf numFmtId="4" fontId="119" fillId="24" borderId="63" applyNumberFormat="0" applyProtection="0">
      <alignment vertical="center"/>
    </xf>
    <xf numFmtId="172" fontId="13" fillId="0" borderId="0">
      <alignment horizontal="left" wrapText="1"/>
    </xf>
    <xf numFmtId="4" fontId="120" fillId="23" borderId="12" applyNumberFormat="0" applyProtection="0">
      <alignment vertical="center"/>
    </xf>
    <xf numFmtId="172" fontId="13" fillId="0" borderId="0">
      <alignment horizontal="left" wrapText="1"/>
    </xf>
    <xf numFmtId="4" fontId="57" fillId="23" borderId="12" applyNumberFormat="0" applyProtection="0">
      <alignment horizontal="left" vertical="center" indent="1"/>
    </xf>
    <xf numFmtId="0" fontId="58" fillId="24" borderId="63" applyNumberFormat="0" applyProtection="0">
      <alignment horizontal="left" vertical="top" indent="1"/>
    </xf>
    <xf numFmtId="172" fontId="13" fillId="0" borderId="0">
      <alignment horizontal="left" wrapText="1"/>
    </xf>
    <xf numFmtId="4" fontId="57" fillId="23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88" borderId="0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4" fontId="57" fillId="3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89" borderId="12" applyNumberFormat="0" applyProtection="0">
      <alignment horizontal="right" vertical="center"/>
    </xf>
    <xf numFmtId="4" fontId="57" fillId="9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0" borderId="12" applyNumberFormat="0" applyProtection="0">
      <alignment horizontal="right" vertical="center"/>
    </xf>
    <xf numFmtId="4" fontId="57" fillId="17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1" borderId="12" applyNumberFormat="0" applyProtection="0">
      <alignment horizontal="right" vertical="center"/>
    </xf>
    <xf numFmtId="4" fontId="57" fillId="11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2" borderId="12" applyNumberFormat="0" applyProtection="0">
      <alignment horizontal="right" vertical="center"/>
    </xf>
    <xf numFmtId="4" fontId="57" fillId="15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3" borderId="12" applyNumberFormat="0" applyProtection="0">
      <alignment horizontal="right" vertical="center"/>
    </xf>
    <xf numFmtId="4" fontId="57" fillId="19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4" borderId="12" applyNumberFormat="0" applyProtection="0">
      <alignment horizontal="right" vertical="center"/>
    </xf>
    <xf numFmtId="4" fontId="57" fillId="18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5" borderId="12" applyNumberFormat="0" applyProtection="0">
      <alignment horizontal="right" vertical="center"/>
    </xf>
    <xf numFmtId="4" fontId="57" fillId="96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7" borderId="12" applyNumberFormat="0" applyProtection="0">
      <alignment horizontal="right" vertical="center"/>
    </xf>
    <xf numFmtId="4" fontId="57" fillId="10" borderId="63" applyNumberFormat="0" applyProtection="0">
      <alignment horizontal="right" vertical="center"/>
    </xf>
    <xf numFmtId="172" fontId="13" fillId="0" borderId="0">
      <alignment horizontal="left" wrapText="1"/>
    </xf>
    <xf numFmtId="4" fontId="57" fillId="98" borderId="12" applyNumberFormat="0" applyProtection="0">
      <alignment horizontal="right" vertical="center"/>
    </xf>
    <xf numFmtId="4" fontId="58" fillId="99" borderId="0" applyNumberFormat="0" applyProtection="0">
      <alignment horizontal="left" vertical="center" indent="1"/>
    </xf>
    <xf numFmtId="4" fontId="58" fillId="99" borderId="0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4" fontId="121" fillId="69" borderId="0" applyNumberFormat="0" applyProtection="0">
      <alignment horizontal="left" vertical="center" indent="1"/>
    </xf>
    <xf numFmtId="4" fontId="121" fillId="100" borderId="0" applyNumberFormat="0" applyProtection="0">
      <alignment horizontal="left" vertical="center" indent="1"/>
    </xf>
    <xf numFmtId="4" fontId="121" fillId="100" borderId="0" applyNumberFormat="0" applyProtection="0">
      <alignment horizontal="left" vertical="center" indent="1"/>
    </xf>
    <xf numFmtId="4" fontId="57" fillId="101" borderId="63" applyNumberFormat="0" applyProtection="0">
      <alignment horizontal="right" vertical="center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4" fontId="57" fillId="102" borderId="0" applyNumberFormat="0" applyProtection="0">
      <alignment horizontal="left" vertical="center" indent="1"/>
    </xf>
    <xf numFmtId="4" fontId="57" fillId="102" borderId="0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101" borderId="0" applyNumberFormat="0" applyProtection="0">
      <alignment horizontal="left" vertical="center" indent="1"/>
    </xf>
    <xf numFmtId="4" fontId="57" fillId="101" borderId="0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top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top" indent="1"/>
    </xf>
    <xf numFmtId="0" fontId="12" fillId="103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top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top" indent="1"/>
    </xf>
    <xf numFmtId="0" fontId="12" fillId="22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top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top" indent="1"/>
    </xf>
    <xf numFmtId="0" fontId="12" fillId="29" borderId="12" applyNumberFormat="0" applyProtection="0">
      <alignment horizontal="left" vertical="center" indent="1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5" fillId="69" borderId="64" applyBorder="0"/>
    <xf numFmtId="4" fontId="57" fillId="25" borderId="63" applyNumberFormat="0" applyProtection="0">
      <alignment vertical="center"/>
    </xf>
    <xf numFmtId="172" fontId="13" fillId="0" borderId="0">
      <alignment horizontal="left" wrapText="1"/>
    </xf>
    <xf numFmtId="4" fontId="57" fillId="104" borderId="12" applyNumberFormat="0" applyProtection="0">
      <alignment vertical="center"/>
    </xf>
    <xf numFmtId="4" fontId="120" fillId="25" borderId="63" applyNumberFormat="0" applyProtection="0">
      <alignment vertical="center"/>
    </xf>
    <xf numFmtId="172" fontId="13" fillId="0" borderId="0">
      <alignment horizontal="left" wrapText="1"/>
    </xf>
    <xf numFmtId="4" fontId="120" fillId="104" borderId="12" applyNumberFormat="0" applyProtection="0">
      <alignment vertical="center"/>
    </xf>
    <xf numFmtId="4" fontId="57" fillId="25" borderId="63" applyNumberFormat="0" applyProtection="0">
      <alignment horizontal="left" vertical="center" indent="1"/>
    </xf>
    <xf numFmtId="172" fontId="13" fillId="0" borderId="0">
      <alignment horizontal="left" wrapText="1"/>
    </xf>
    <xf numFmtId="4" fontId="57" fillId="104" borderId="12" applyNumberFormat="0" applyProtection="0">
      <alignment horizontal="left" vertical="center" indent="1"/>
    </xf>
    <xf numFmtId="0" fontId="57" fillId="25" borderId="63" applyNumberFormat="0" applyProtection="0">
      <alignment horizontal="left" vertical="top" indent="1"/>
    </xf>
    <xf numFmtId="172" fontId="13" fillId="0" borderId="0">
      <alignment horizontal="left" wrapText="1"/>
    </xf>
    <xf numFmtId="4" fontId="57" fillId="104" borderId="12" applyNumberFormat="0" applyProtection="0">
      <alignment horizontal="left" vertical="center" indent="1"/>
    </xf>
    <xf numFmtId="4" fontId="57" fillId="31" borderId="12" applyNumberFormat="0" applyProtection="0">
      <alignment horizontal="right" vertical="center"/>
    </xf>
    <xf numFmtId="172" fontId="13" fillId="0" borderId="0">
      <alignment horizontal="left" wrapText="1"/>
    </xf>
    <xf numFmtId="4" fontId="57" fillId="31" borderId="12" applyNumberFormat="0" applyProtection="0">
      <alignment horizontal="right" vertical="center"/>
    </xf>
    <xf numFmtId="4" fontId="120" fillId="102" borderId="63" applyNumberFormat="0" applyProtection="0">
      <alignment horizontal="right" vertical="center"/>
    </xf>
    <xf numFmtId="172" fontId="13" fillId="0" borderId="0">
      <alignment horizontal="left" wrapText="1"/>
    </xf>
    <xf numFmtId="4" fontId="120" fillId="31" borderId="12" applyNumberFormat="0" applyProtection="0">
      <alignment horizontal="right" vertical="center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59" fillId="0" borderId="0"/>
    <xf numFmtId="0" fontId="122" fillId="0" borderId="0" applyNumberFormat="0" applyProtection="0">
      <alignment horizontal="left" indent="5"/>
    </xf>
    <xf numFmtId="0" fontId="8" fillId="105" borderId="6"/>
    <xf numFmtId="4" fontId="123" fillId="102" borderId="63" applyNumberFormat="0" applyProtection="0">
      <alignment horizontal="right" vertical="center"/>
    </xf>
    <xf numFmtId="172" fontId="13" fillId="0" borderId="0">
      <alignment horizontal="left" wrapText="1"/>
    </xf>
    <xf numFmtId="4" fontId="123" fillId="31" borderId="12" applyNumberFormat="0" applyProtection="0">
      <alignment horizontal="right" vertical="center"/>
    </xf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0" fontId="124" fillId="0" borderId="0" applyNumberFormat="0" applyFill="0" applyBorder="0" applyAlignment="0" applyProtection="0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38" fontId="8" fillId="0" borderId="18"/>
    <xf numFmtId="172" fontId="13" fillId="0" borderId="0">
      <alignment horizontal="left" wrapText="1"/>
    </xf>
    <xf numFmtId="38" fontId="8" fillId="0" borderId="18"/>
    <xf numFmtId="0" fontId="8" fillId="0" borderId="18"/>
    <xf numFmtId="38" fontId="8" fillId="0" borderId="18"/>
    <xf numFmtId="38" fontId="8" fillId="0" borderId="18"/>
    <xf numFmtId="38" fontId="8" fillId="0" borderId="18"/>
    <xf numFmtId="38" fontId="15" fillId="0" borderId="16"/>
    <xf numFmtId="38" fontId="15" fillId="0" borderId="16"/>
    <xf numFmtId="38" fontId="15" fillId="0" borderId="16"/>
    <xf numFmtId="172" fontId="13" fillId="0" borderId="0">
      <alignment horizontal="left" wrapText="1"/>
    </xf>
    <xf numFmtId="0" fontId="15" fillId="0" borderId="16"/>
    <xf numFmtId="0" fontId="15" fillId="0" borderId="16"/>
    <xf numFmtId="0" fontId="15" fillId="0" borderId="16"/>
    <xf numFmtId="38" fontId="15" fillId="0" borderId="16"/>
    <xf numFmtId="38" fontId="15" fillId="0" borderId="16"/>
    <xf numFmtId="38" fontId="15" fillId="0" borderId="16"/>
    <xf numFmtId="38" fontId="15" fillId="0" borderId="16"/>
    <xf numFmtId="39" fontId="13" fillId="34" borderId="0"/>
    <xf numFmtId="207" fontId="12" fillId="0" borderId="0">
      <alignment horizontal="left" wrapText="1"/>
    </xf>
    <xf numFmtId="202" fontId="12" fillId="0" borderId="0">
      <alignment horizontal="left" wrapText="1"/>
    </xf>
    <xf numFmtId="183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7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82" fontId="12" fillId="0" borderId="0">
      <alignment horizontal="left" wrapText="1"/>
    </xf>
    <xf numFmtId="172" fontId="13" fillId="0" borderId="0">
      <alignment horizontal="left" wrapText="1"/>
    </xf>
    <xf numFmtId="177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205" fontId="12" fillId="0" borderId="0">
      <alignment horizontal="left" wrapText="1"/>
    </xf>
    <xf numFmtId="205" fontId="12" fillId="0" borderId="0">
      <alignment horizontal="left" wrapText="1"/>
    </xf>
    <xf numFmtId="205" fontId="12" fillId="0" borderId="0">
      <alignment horizontal="left" wrapText="1"/>
    </xf>
    <xf numFmtId="205" fontId="12" fillId="0" borderId="0">
      <alignment horizontal="left" wrapText="1"/>
    </xf>
    <xf numFmtId="205" fontId="12" fillId="0" borderId="0">
      <alignment horizontal="left" wrapText="1"/>
    </xf>
    <xf numFmtId="205" fontId="12" fillId="0" borderId="0">
      <alignment horizontal="left" wrapText="1"/>
    </xf>
    <xf numFmtId="207" fontId="12" fillId="0" borderId="0">
      <alignment horizontal="left" wrapText="1"/>
    </xf>
    <xf numFmtId="207" fontId="12" fillId="0" borderId="0">
      <alignment horizontal="left" wrapText="1"/>
    </xf>
    <xf numFmtId="207" fontId="12" fillId="0" borderId="0">
      <alignment horizontal="left" wrapText="1"/>
    </xf>
    <xf numFmtId="203" fontId="12" fillId="0" borderId="0">
      <alignment horizontal="left" wrapText="1"/>
    </xf>
    <xf numFmtId="207" fontId="12" fillId="0" borderId="0">
      <alignment horizontal="left" wrapText="1"/>
    </xf>
    <xf numFmtId="207" fontId="12" fillId="0" borderId="0">
      <alignment horizontal="left" wrapText="1"/>
    </xf>
    <xf numFmtId="203" fontId="12" fillId="0" borderId="0">
      <alignment horizontal="left" wrapText="1"/>
    </xf>
    <xf numFmtId="203" fontId="12" fillId="0" borderId="0">
      <alignment horizontal="left" wrapText="1"/>
    </xf>
    <xf numFmtId="203" fontId="12" fillId="0" borderId="0">
      <alignment horizontal="left" wrapText="1"/>
    </xf>
    <xf numFmtId="182" fontId="12" fillId="0" borderId="0">
      <alignment horizontal="left" wrapText="1"/>
    </xf>
    <xf numFmtId="182" fontId="12" fillId="0" borderId="0">
      <alignment horizontal="left" wrapText="1"/>
    </xf>
    <xf numFmtId="203" fontId="12" fillId="0" borderId="0">
      <alignment horizontal="left" wrapText="1"/>
    </xf>
    <xf numFmtId="207" fontId="12" fillId="0" borderId="0">
      <alignment horizontal="left" wrapText="1"/>
    </xf>
    <xf numFmtId="172" fontId="12" fillId="0" borderId="0">
      <alignment horizontal="left" wrapText="1"/>
    </xf>
    <xf numFmtId="18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0" fontId="57" fillId="0" borderId="0" applyNumberFormat="0" applyBorder="0" applyAlignment="0"/>
    <xf numFmtId="0" fontId="125" fillId="0" borderId="0" applyNumberFormat="0" applyBorder="0" applyAlignment="0"/>
    <xf numFmtId="0" fontId="58" fillId="0" borderId="0" applyNumberFormat="0" applyBorder="0" applyAlignment="0"/>
    <xf numFmtId="0" fontId="126" fillId="0" borderId="0"/>
    <xf numFmtId="0" fontId="88" fillId="0" borderId="31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7" fillId="0" borderId="0"/>
    <xf numFmtId="0" fontId="12" fillId="0" borderId="0" applyNumberFormat="0" applyBorder="0" applyAlignment="0"/>
    <xf numFmtId="0" fontId="128" fillId="0" borderId="0" applyFill="0" applyBorder="0" applyProtection="0">
      <alignment horizontal="left" vertical="top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81" fillId="0" borderId="0"/>
    <xf numFmtId="0" fontId="116" fillId="86" borderId="0"/>
    <xf numFmtId="178" fontId="131" fillId="0" borderId="0">
      <alignment horizontal="left" vertical="center"/>
    </xf>
    <xf numFmtId="178" fontId="131" fillId="0" borderId="0">
      <alignment horizontal="left" vertical="center"/>
    </xf>
    <xf numFmtId="0" fontId="9" fillId="20" borderId="0">
      <alignment horizontal="left" wrapText="1"/>
    </xf>
    <xf numFmtId="0" fontId="9" fillId="20" borderId="0">
      <alignment horizontal="left" wrapText="1"/>
    </xf>
    <xf numFmtId="172" fontId="13" fillId="0" borderId="0">
      <alignment horizontal="left" wrapText="1"/>
    </xf>
    <xf numFmtId="0" fontId="27" fillId="0" borderId="0">
      <alignment horizontal="left" vertical="center"/>
    </xf>
    <xf numFmtId="0" fontId="14" fillId="0" borderId="19" applyNumberFormat="0" applyFon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132" fillId="0" borderId="66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6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41" fontId="9" fillId="20" borderId="0">
      <alignment horizontal="left"/>
    </xf>
    <xf numFmtId="172" fontId="13" fillId="0" borderId="0">
      <alignment horizontal="left" wrapText="1"/>
    </xf>
    <xf numFmtId="172" fontId="13" fillId="0" borderId="0">
      <alignment horizontal="left" wrapText="1"/>
    </xf>
    <xf numFmtId="41" fontId="9" fillId="20" borderId="0">
      <alignment horizontal="left"/>
    </xf>
    <xf numFmtId="0" fontId="132" fillId="0" borderId="67" applyNumberFormat="0" applyFill="0" applyAlignment="0" applyProtection="0"/>
    <xf numFmtId="0" fontId="132" fillId="0" borderId="66" applyNumberFormat="0" applyFill="0" applyAlignment="0" applyProtection="0"/>
    <xf numFmtId="0" fontId="82" fillId="0" borderId="20"/>
    <xf numFmtId="0" fontId="82" fillId="0" borderId="20"/>
    <xf numFmtId="0" fontId="18" fillId="0" borderId="20"/>
    <xf numFmtId="0" fontId="82" fillId="0" borderId="2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2" fontId="13" fillId="0" borderId="0">
      <alignment horizontal="left" wrapText="1"/>
    </xf>
    <xf numFmtId="0" fontId="1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3" fillId="0" borderId="0"/>
    <xf numFmtId="9" fontId="6" fillId="0" borderId="0" applyFont="0" applyFill="0" applyBorder="0" applyAlignment="0" applyProtection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2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5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8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5" borderId="0" applyNumberFormat="0" applyBorder="0" applyAlignment="0" applyProtection="0"/>
    <xf numFmtId="0" fontId="37" fillId="16" borderId="0" applyNumberFormat="0" applyBorder="0" applyAlignment="0" applyProtection="0"/>
    <xf numFmtId="0" fontId="37" fillId="17" borderId="0" applyNumberFormat="0" applyBorder="0" applyAlignment="0" applyProtection="0"/>
    <xf numFmtId="0" fontId="37" fillId="18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9" borderId="0" applyNumberFormat="0" applyBorder="0" applyAlignment="0" applyProtection="0"/>
    <xf numFmtId="0" fontId="38" fillId="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41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8" fontId="11" fillId="0" borderId="0" applyFont="0" applyFill="0" applyBorder="0" applyAlignment="0" applyProtection="0"/>
    <xf numFmtId="44" fontId="3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20" fillId="23" borderId="7">
      <alignment horizontal="left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2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5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40" fillId="0" borderId="0"/>
    <xf numFmtId="0" fontId="6" fillId="85" borderId="61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9" fontId="3" fillId="0" borderId="0" applyFont="0" applyFill="0" applyBorder="0" applyAlignment="0" applyProtection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9" fontId="13" fillId="0" borderId="0" applyFont="0" applyFill="0" applyBorder="0" applyAlignment="0" applyProtection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29" borderId="12" applyNumberFormat="0" applyProtection="0">
      <alignment horizontal="left" vertical="center" inden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172" fontId="12" fillId="0" borderId="0">
      <alignment horizontal="left" wrapText="1"/>
    </xf>
    <xf numFmtId="170" fontId="12" fillId="0" borderId="0">
      <alignment horizontal="left" wrapText="1"/>
    </xf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169" fontId="12" fillId="0" borderId="0">
      <alignment horizontal="left" wrapText="1"/>
    </xf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140" fillId="0" borderId="0"/>
    <xf numFmtId="0" fontId="3" fillId="0" borderId="0"/>
    <xf numFmtId="0" fontId="140" fillId="0" borderId="0"/>
    <xf numFmtId="0" fontId="1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3" fillId="0" borderId="0"/>
    <xf numFmtId="0" fontId="140" fillId="0" borderId="0"/>
    <xf numFmtId="0" fontId="3" fillId="0" borderId="0"/>
    <xf numFmtId="0" fontId="140" fillId="0" borderId="0"/>
    <xf numFmtId="0" fontId="3" fillId="0" borderId="0"/>
    <xf numFmtId="0" fontId="3" fillId="0" borderId="0"/>
    <xf numFmtId="0" fontId="140" fillId="0" borderId="0"/>
    <xf numFmtId="0" fontId="140" fillId="0" borderId="0"/>
    <xf numFmtId="0" fontId="2" fillId="0" borderId="0"/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>
      <alignment horizontal="left" wrapText="1"/>
    </xf>
    <xf numFmtId="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53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12" fillId="0" borderId="0">
      <alignment horizontal="left" wrapText="1"/>
    </xf>
    <xf numFmtId="0" fontId="6" fillId="0" borderId="0"/>
    <xf numFmtId="0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174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4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6" fillId="0" borderId="0"/>
    <xf numFmtId="0" fontId="6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0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40" fillId="37" borderId="0" applyNumberFormat="0" applyBorder="0" applyAlignment="0" applyProtection="0"/>
    <xf numFmtId="0" fontId="12" fillId="0" borderId="0"/>
    <xf numFmtId="0" fontId="140" fillId="37" borderId="0" applyNumberFormat="0" applyBorder="0" applyAlignment="0" applyProtection="0"/>
    <xf numFmtId="0" fontId="1" fillId="37" borderId="0" applyNumberFormat="0" applyBorder="0" applyAlignment="0" applyProtection="0"/>
    <xf numFmtId="0" fontId="140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37" borderId="0" applyNumberFormat="0" applyBorder="0" applyAlignment="0" applyProtection="0"/>
    <xf numFmtId="0" fontId="6" fillId="2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0" borderId="0"/>
    <xf numFmtId="0" fontId="6" fillId="0" borderId="0"/>
    <xf numFmtId="0" fontId="1" fillId="8" borderId="0" applyNumberFormat="0" applyBorder="0" applyAlignment="0" applyProtection="0"/>
    <xf numFmtId="0" fontId="12" fillId="0" borderId="0"/>
    <xf numFmtId="0" fontId="12" fillId="0" borderId="0"/>
    <xf numFmtId="0" fontId="6" fillId="2" borderId="0" applyNumberFormat="0" applyBorder="0" applyAlignment="0" applyProtection="0"/>
    <xf numFmtId="0" fontId="6" fillId="0" borderId="0"/>
    <xf numFmtId="0" fontId="1" fillId="8" borderId="0" applyNumberFormat="0" applyBorder="0" applyAlignment="0" applyProtection="0"/>
    <xf numFmtId="0" fontId="12" fillId="0" borderId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8" borderId="0" applyNumberFormat="0" applyBorder="0" applyAlignment="0" applyProtection="0"/>
    <xf numFmtId="0" fontId="6" fillId="0" borderId="0"/>
    <xf numFmtId="0" fontId="1" fillId="37" borderId="0" applyNumberFormat="0" applyBorder="0" applyAlignment="0" applyProtection="0"/>
    <xf numFmtId="0" fontId="14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6" fillId="0" borderId="0"/>
    <xf numFmtId="0" fontId="12" fillId="0" borderId="0"/>
    <xf numFmtId="0" fontId="1" fillId="3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7" borderId="0" applyNumberFormat="0" applyBorder="0" applyAlignment="0" applyProtection="0"/>
    <xf numFmtId="0" fontId="45" fillId="10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6" fillId="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37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37" borderId="0" applyNumberFormat="0" applyBorder="0" applyAlignment="0" applyProtection="0"/>
    <xf numFmtId="0" fontId="6" fillId="0" borderId="0"/>
    <xf numFmtId="0" fontId="140" fillId="37" borderId="0" applyNumberFormat="0" applyBorder="0" applyAlignment="0" applyProtection="0"/>
    <xf numFmtId="0" fontId="140" fillId="37" borderId="0" applyNumberFormat="0" applyBorder="0" applyAlignment="0" applyProtection="0"/>
    <xf numFmtId="0" fontId="6" fillId="0" borderId="0"/>
    <xf numFmtId="0" fontId="140" fillId="37" borderId="0" applyNumberFormat="0" applyBorder="0" applyAlignment="0" applyProtection="0"/>
    <xf numFmtId="0" fontId="6" fillId="0" borderId="0"/>
    <xf numFmtId="0" fontId="12" fillId="0" borderId="0"/>
    <xf numFmtId="0" fontId="140" fillId="37" borderId="0" applyNumberFormat="0" applyBorder="0" applyAlignment="0" applyProtection="0"/>
    <xf numFmtId="0" fontId="6" fillId="0" borderId="0"/>
    <xf numFmtId="0" fontId="140" fillId="38" borderId="0" applyNumberFormat="0" applyBorder="0" applyAlignment="0" applyProtection="0"/>
    <xf numFmtId="0" fontId="12" fillId="0" borderId="0"/>
    <xf numFmtId="0" fontId="140" fillId="38" borderId="0" applyNumberFormat="0" applyBorder="0" applyAlignment="0" applyProtection="0"/>
    <xf numFmtId="0" fontId="1" fillId="38" borderId="0" applyNumberFormat="0" applyBorder="0" applyAlignment="0" applyProtection="0"/>
    <xf numFmtId="0" fontId="140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3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38" borderId="0" applyNumberFormat="0" applyBorder="0" applyAlignment="0" applyProtection="0"/>
    <xf numFmtId="0" fontId="6" fillId="3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0" borderId="0"/>
    <xf numFmtId="0" fontId="6" fillId="0" borderId="0"/>
    <xf numFmtId="0" fontId="1" fillId="9" borderId="0" applyNumberFormat="0" applyBorder="0" applyAlignment="0" applyProtection="0"/>
    <xf numFmtId="0" fontId="12" fillId="0" borderId="0"/>
    <xf numFmtId="0" fontId="12" fillId="0" borderId="0"/>
    <xf numFmtId="0" fontId="6" fillId="3" borderId="0" applyNumberFormat="0" applyBorder="0" applyAlignment="0" applyProtection="0"/>
    <xf numFmtId="0" fontId="6" fillId="0" borderId="0"/>
    <xf numFmtId="0" fontId="1" fillId="9" borderId="0" applyNumberFormat="0" applyBorder="0" applyAlignment="0" applyProtection="0"/>
    <xf numFmtId="0" fontId="12" fillId="0" borderId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3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9" borderId="0" applyNumberFormat="0" applyBorder="0" applyAlignment="0" applyProtection="0"/>
    <xf numFmtId="0" fontId="6" fillId="0" borderId="0"/>
    <xf numFmtId="0" fontId="1" fillId="38" borderId="0" applyNumberFormat="0" applyBorder="0" applyAlignment="0" applyProtection="0"/>
    <xf numFmtId="0" fontId="14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6" fillId="0" borderId="0"/>
    <xf numFmtId="0" fontId="12" fillId="0" borderId="0"/>
    <xf numFmtId="0" fontId="1" fillId="38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8" borderId="0" applyNumberFormat="0" applyBorder="0" applyAlignment="0" applyProtection="0"/>
    <xf numFmtId="0" fontId="45" fillId="10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1" fillId="38" borderId="0" applyNumberFormat="0" applyBorder="0" applyAlignment="0" applyProtection="0"/>
    <xf numFmtId="0" fontId="6" fillId="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38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38" borderId="0" applyNumberFormat="0" applyBorder="0" applyAlignment="0" applyProtection="0"/>
    <xf numFmtId="0" fontId="6" fillId="0" borderId="0"/>
    <xf numFmtId="0" fontId="140" fillId="38" borderId="0" applyNumberFormat="0" applyBorder="0" applyAlignment="0" applyProtection="0"/>
    <xf numFmtId="0" fontId="140" fillId="38" borderId="0" applyNumberFormat="0" applyBorder="0" applyAlignment="0" applyProtection="0"/>
    <xf numFmtId="0" fontId="6" fillId="0" borderId="0"/>
    <xf numFmtId="0" fontId="140" fillId="38" borderId="0" applyNumberFormat="0" applyBorder="0" applyAlignment="0" applyProtection="0"/>
    <xf numFmtId="0" fontId="6" fillId="0" borderId="0"/>
    <xf numFmtId="0" fontId="12" fillId="0" borderId="0"/>
    <xf numFmtId="0" fontId="140" fillId="38" borderId="0" applyNumberFormat="0" applyBorder="0" applyAlignment="0" applyProtection="0"/>
    <xf numFmtId="0" fontId="6" fillId="0" borderId="0"/>
    <xf numFmtId="0" fontId="140" fillId="39" borderId="0" applyNumberFormat="0" applyBorder="0" applyAlignment="0" applyProtection="0"/>
    <xf numFmtId="0" fontId="12" fillId="0" borderId="0"/>
    <xf numFmtId="0" fontId="140" fillId="39" borderId="0" applyNumberFormat="0" applyBorder="0" applyAlignment="0" applyProtection="0"/>
    <xf numFmtId="0" fontId="1" fillId="39" borderId="0" applyNumberFormat="0" applyBorder="0" applyAlignment="0" applyProtection="0"/>
    <xf numFmtId="0" fontId="140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3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39" borderId="0" applyNumberFormat="0" applyBorder="0" applyAlignment="0" applyProtection="0"/>
    <xf numFmtId="0" fontId="6" fillId="4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6" fillId="0" borderId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2" fillId="0" borderId="0"/>
    <xf numFmtId="0" fontId="6" fillId="4" borderId="0" applyNumberFormat="0" applyBorder="0" applyAlignment="0" applyProtection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4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25" borderId="0" applyNumberFormat="0" applyBorder="0" applyAlignment="0" applyProtection="0"/>
    <xf numFmtId="0" fontId="6" fillId="0" borderId="0"/>
    <xf numFmtId="0" fontId="1" fillId="39" borderId="0" applyNumberFormat="0" applyBorder="0" applyAlignment="0" applyProtection="0"/>
    <xf numFmtId="0" fontId="1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9" borderId="0" applyNumberFormat="0" applyBorder="0" applyAlignment="0" applyProtection="0"/>
    <xf numFmtId="0" fontId="6" fillId="0" borderId="0"/>
    <xf numFmtId="0" fontId="12" fillId="0" borderId="0"/>
    <xf numFmtId="0" fontId="1" fillId="3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39" borderId="0" applyNumberFormat="0" applyBorder="0" applyAlignment="0" applyProtection="0"/>
    <xf numFmtId="0" fontId="45" fillId="10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6" fillId="4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39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39" borderId="0" applyNumberFormat="0" applyBorder="0" applyAlignment="0" applyProtection="0"/>
    <xf numFmtId="0" fontId="6" fillId="0" borderId="0"/>
    <xf numFmtId="0" fontId="140" fillId="39" borderId="0" applyNumberFormat="0" applyBorder="0" applyAlignment="0" applyProtection="0"/>
    <xf numFmtId="0" fontId="140" fillId="39" borderId="0" applyNumberFormat="0" applyBorder="0" applyAlignment="0" applyProtection="0"/>
    <xf numFmtId="0" fontId="6" fillId="0" borderId="0"/>
    <xf numFmtId="0" fontId="140" fillId="39" borderId="0" applyNumberFormat="0" applyBorder="0" applyAlignment="0" applyProtection="0"/>
    <xf numFmtId="0" fontId="6" fillId="0" borderId="0"/>
    <xf numFmtId="0" fontId="12" fillId="0" borderId="0"/>
    <xf numFmtId="0" fontId="140" fillId="39" borderId="0" applyNumberFormat="0" applyBorder="0" applyAlignment="0" applyProtection="0"/>
    <xf numFmtId="0" fontId="6" fillId="0" borderId="0"/>
    <xf numFmtId="0" fontId="140" fillId="40" borderId="0" applyNumberFormat="0" applyBorder="0" applyAlignment="0" applyProtection="0"/>
    <xf numFmtId="0" fontId="12" fillId="0" borderId="0"/>
    <xf numFmtId="0" fontId="140" fillId="40" borderId="0" applyNumberFormat="0" applyBorder="0" applyAlignment="0" applyProtection="0"/>
    <xf numFmtId="0" fontId="1" fillId="40" borderId="0" applyNumberFormat="0" applyBorder="0" applyAlignment="0" applyProtection="0"/>
    <xf numFmtId="0" fontId="140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0" borderId="0" applyNumberFormat="0" applyBorder="0" applyAlignment="0" applyProtection="0"/>
    <xf numFmtId="0" fontId="6" fillId="5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6" fillId="0" borderId="0"/>
    <xf numFmtId="0" fontId="6" fillId="0" borderId="0"/>
    <xf numFmtId="0" fontId="1" fillId="7" borderId="0" applyNumberFormat="0" applyBorder="0" applyAlignment="0" applyProtection="0"/>
    <xf numFmtId="0" fontId="12" fillId="0" borderId="0"/>
    <xf numFmtId="0" fontId="12" fillId="0" borderId="0"/>
    <xf numFmtId="0" fontId="6" fillId="5" borderId="0" applyNumberFormat="0" applyBorder="0" applyAlignment="0" applyProtection="0"/>
    <xf numFmtId="0" fontId="6" fillId="0" borderId="0"/>
    <xf numFmtId="0" fontId="1" fillId="7" borderId="0" applyNumberFormat="0" applyBorder="0" applyAlignment="0" applyProtection="0"/>
    <xf numFmtId="0" fontId="12" fillId="0" borderId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5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7" borderId="0" applyNumberFormat="0" applyBorder="0" applyAlignment="0" applyProtection="0"/>
    <xf numFmtId="0" fontId="6" fillId="0" borderId="0"/>
    <xf numFmtId="0" fontId="1" fillId="40" borderId="0" applyNumberFormat="0" applyBorder="0" applyAlignment="0" applyProtection="0"/>
    <xf numFmtId="0" fontId="1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0" borderId="0" applyNumberFormat="0" applyBorder="0" applyAlignment="0" applyProtection="0"/>
    <xf numFmtId="0" fontId="6" fillId="0" borderId="0"/>
    <xf numFmtId="0" fontId="12" fillId="0" borderId="0"/>
    <xf numFmtId="0" fontId="1" fillId="40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0" borderId="0" applyNumberFormat="0" applyBorder="0" applyAlignment="0" applyProtection="0"/>
    <xf numFmtId="0" fontId="45" fillId="10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1" fillId="40" borderId="0" applyNumberFormat="0" applyBorder="0" applyAlignment="0" applyProtection="0"/>
    <xf numFmtId="0" fontId="6" fillId="5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0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0" borderId="0" applyNumberFormat="0" applyBorder="0" applyAlignment="0" applyProtection="0"/>
    <xf numFmtId="0" fontId="6" fillId="0" borderId="0"/>
    <xf numFmtId="0" fontId="140" fillId="40" borderId="0" applyNumberFormat="0" applyBorder="0" applyAlignment="0" applyProtection="0"/>
    <xf numFmtId="0" fontId="140" fillId="40" borderId="0" applyNumberFormat="0" applyBorder="0" applyAlignment="0" applyProtection="0"/>
    <xf numFmtId="0" fontId="6" fillId="0" borderId="0"/>
    <xf numFmtId="0" fontId="140" fillId="40" borderId="0" applyNumberFormat="0" applyBorder="0" applyAlignment="0" applyProtection="0"/>
    <xf numFmtId="0" fontId="6" fillId="0" borderId="0"/>
    <xf numFmtId="0" fontId="12" fillId="0" borderId="0"/>
    <xf numFmtId="0" fontId="140" fillId="40" borderId="0" applyNumberFormat="0" applyBorder="0" applyAlignment="0" applyProtection="0"/>
    <xf numFmtId="0" fontId="6" fillId="0" borderId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1" fillId="41" borderId="0" applyNumberFormat="0" applyBorder="0" applyAlignment="0" applyProtection="0"/>
    <xf numFmtId="0" fontId="140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39" fillId="0" borderId="0"/>
    <xf numFmtId="0" fontId="142" fillId="41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1" borderId="0" applyNumberFormat="0" applyBorder="0" applyAlignment="0" applyProtection="0"/>
    <xf numFmtId="0" fontId="6" fillId="6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12" fillId="0" borderId="0"/>
    <xf numFmtId="0" fontId="12" fillId="0" borderId="0"/>
    <xf numFmtId="0" fontId="6" fillId="6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12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6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41" borderId="0" applyNumberFormat="0" applyBorder="0" applyAlignment="0" applyProtection="0"/>
    <xf numFmtId="0" fontId="6" fillId="0" borderId="0"/>
    <xf numFmtId="0" fontId="1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4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0" borderId="0"/>
    <xf numFmtId="0" fontId="6" fillId="0" borderId="0"/>
    <xf numFmtId="0" fontId="1" fillId="41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6" fillId="6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1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1" borderId="0" applyNumberFormat="0" applyBorder="0" applyAlignment="0" applyProtection="0"/>
    <xf numFmtId="0" fontId="6" fillId="0" borderId="0"/>
    <xf numFmtId="0" fontId="140" fillId="41" borderId="0" applyNumberFormat="0" applyBorder="0" applyAlignment="0" applyProtection="0"/>
    <xf numFmtId="0" fontId="140" fillId="41" borderId="0" applyNumberFormat="0" applyBorder="0" applyAlignment="0" applyProtection="0"/>
    <xf numFmtId="0" fontId="6" fillId="0" borderId="0"/>
    <xf numFmtId="0" fontId="140" fillId="41" borderId="0" applyNumberFormat="0" applyBorder="0" applyAlignment="0" applyProtection="0"/>
    <xf numFmtId="0" fontId="6" fillId="0" borderId="0"/>
    <xf numFmtId="0" fontId="12" fillId="0" borderId="0"/>
    <xf numFmtId="0" fontId="140" fillId="41" borderId="0" applyNumberFormat="0" applyBorder="0" applyAlignment="0" applyProtection="0"/>
    <xf numFmtId="0" fontId="6" fillId="0" borderId="0"/>
    <xf numFmtId="0" fontId="140" fillId="42" borderId="0" applyNumberFormat="0" applyBorder="0" applyAlignment="0" applyProtection="0"/>
    <xf numFmtId="0" fontId="12" fillId="0" borderId="0"/>
    <xf numFmtId="0" fontId="140" fillId="42" borderId="0" applyNumberFormat="0" applyBorder="0" applyAlignment="0" applyProtection="0"/>
    <xf numFmtId="0" fontId="1" fillId="42" borderId="0" applyNumberFormat="0" applyBorder="0" applyAlignment="0" applyProtection="0"/>
    <xf numFmtId="0" fontId="140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39" fillId="0" borderId="0"/>
    <xf numFmtId="0" fontId="142" fillId="42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2" borderId="0" applyNumberFormat="0" applyBorder="0" applyAlignment="0" applyProtection="0"/>
    <xf numFmtId="0" fontId="6" fillId="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" fillId="0" borderId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2" fillId="0" borderId="0"/>
    <xf numFmtId="0" fontId="6" fillId="7" borderId="0" applyNumberFormat="0" applyBorder="0" applyAlignment="0" applyProtection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7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25" borderId="0" applyNumberFormat="0" applyBorder="0" applyAlignment="0" applyProtection="0"/>
    <xf numFmtId="0" fontId="6" fillId="0" borderId="0"/>
    <xf numFmtId="0" fontId="1" fillId="42" borderId="0" applyNumberFormat="0" applyBorder="0" applyAlignment="0" applyProtection="0"/>
    <xf numFmtId="0" fontId="1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6" fillId="0" borderId="0"/>
    <xf numFmtId="0" fontId="12" fillId="0" borderId="0"/>
    <xf numFmtId="0" fontId="1" fillId="42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2" borderId="0" applyNumberFormat="0" applyBorder="0" applyAlignment="0" applyProtection="0"/>
    <xf numFmtId="0" fontId="45" fillId="10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6" fillId="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2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2" borderId="0" applyNumberFormat="0" applyBorder="0" applyAlignment="0" applyProtection="0"/>
    <xf numFmtId="0" fontId="6" fillId="0" borderId="0"/>
    <xf numFmtId="0" fontId="140" fillId="42" borderId="0" applyNumberFormat="0" applyBorder="0" applyAlignment="0" applyProtection="0"/>
    <xf numFmtId="0" fontId="140" fillId="42" borderId="0" applyNumberFormat="0" applyBorder="0" applyAlignment="0" applyProtection="0"/>
    <xf numFmtId="0" fontId="6" fillId="0" borderId="0"/>
    <xf numFmtId="0" fontId="140" fillId="42" borderId="0" applyNumberFormat="0" applyBorder="0" applyAlignment="0" applyProtection="0"/>
    <xf numFmtId="0" fontId="6" fillId="0" borderId="0"/>
    <xf numFmtId="0" fontId="12" fillId="0" borderId="0"/>
    <xf numFmtId="0" fontId="140" fillId="42" borderId="0" applyNumberFormat="0" applyBorder="0" applyAlignment="0" applyProtection="0"/>
    <xf numFmtId="0" fontId="6" fillId="0" borderId="0"/>
    <xf numFmtId="0" fontId="140" fillId="43" borderId="0" applyNumberFormat="0" applyBorder="0" applyAlignment="0" applyProtection="0"/>
    <xf numFmtId="0" fontId="12" fillId="0" borderId="0"/>
    <xf numFmtId="0" fontId="140" fillId="43" borderId="0" applyNumberFormat="0" applyBorder="0" applyAlignment="0" applyProtection="0"/>
    <xf numFmtId="0" fontId="1" fillId="43" borderId="0" applyNumberFormat="0" applyBorder="0" applyAlignment="0" applyProtection="0"/>
    <xf numFmtId="0" fontId="140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3" borderId="0" applyNumberFormat="0" applyBorder="0" applyAlignment="0" applyProtection="0"/>
    <xf numFmtId="0" fontId="6" fillId="8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0" borderId="0"/>
    <xf numFmtId="0" fontId="6" fillId="0" borderId="0"/>
    <xf numFmtId="0" fontId="1" fillId="6" borderId="0" applyNumberFormat="0" applyBorder="0" applyAlignment="0" applyProtection="0"/>
    <xf numFmtId="0" fontId="12" fillId="0" borderId="0"/>
    <xf numFmtId="0" fontId="12" fillId="0" borderId="0"/>
    <xf numFmtId="0" fontId="6" fillId="8" borderId="0" applyNumberFormat="0" applyBorder="0" applyAlignment="0" applyProtection="0"/>
    <xf numFmtId="0" fontId="6" fillId="0" borderId="0"/>
    <xf numFmtId="0" fontId="1" fillId="6" borderId="0" applyNumberFormat="0" applyBorder="0" applyAlignment="0" applyProtection="0"/>
    <xf numFmtId="0" fontId="12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6" borderId="0" applyNumberFormat="0" applyBorder="0" applyAlignment="0" applyProtection="0"/>
    <xf numFmtId="0" fontId="6" fillId="0" borderId="0"/>
    <xf numFmtId="0" fontId="1" fillId="43" borderId="0" applyNumberFormat="0" applyBorder="0" applyAlignment="0" applyProtection="0"/>
    <xf numFmtId="0" fontId="14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3" borderId="0" applyNumberFormat="0" applyBorder="0" applyAlignment="0" applyProtection="0"/>
    <xf numFmtId="0" fontId="6" fillId="0" borderId="0"/>
    <xf numFmtId="0" fontId="12" fillId="0" borderId="0"/>
    <xf numFmtId="0" fontId="1" fillId="43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3" borderId="0" applyNumberFormat="0" applyBorder="0" applyAlignment="0" applyProtection="0"/>
    <xf numFmtId="0" fontId="45" fillId="10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1" fillId="43" borderId="0" applyNumberFormat="0" applyBorder="0" applyAlignment="0" applyProtection="0"/>
    <xf numFmtId="0" fontId="6" fillId="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3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3" borderId="0" applyNumberFormat="0" applyBorder="0" applyAlignment="0" applyProtection="0"/>
    <xf numFmtId="0" fontId="6" fillId="0" borderId="0"/>
    <xf numFmtId="0" fontId="140" fillId="43" borderId="0" applyNumberFormat="0" applyBorder="0" applyAlignment="0" applyProtection="0"/>
    <xf numFmtId="0" fontId="140" fillId="43" borderId="0" applyNumberFormat="0" applyBorder="0" applyAlignment="0" applyProtection="0"/>
    <xf numFmtId="0" fontId="6" fillId="0" borderId="0"/>
    <xf numFmtId="0" fontId="140" fillId="43" borderId="0" applyNumberFormat="0" applyBorder="0" applyAlignment="0" applyProtection="0"/>
    <xf numFmtId="0" fontId="6" fillId="0" borderId="0"/>
    <xf numFmtId="0" fontId="12" fillId="0" borderId="0"/>
    <xf numFmtId="0" fontId="140" fillId="43" borderId="0" applyNumberFormat="0" applyBorder="0" applyAlignment="0" applyProtection="0"/>
    <xf numFmtId="0" fontId="6" fillId="0" borderId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1" fillId="44" borderId="0" applyNumberFormat="0" applyBorder="0" applyAlignment="0" applyProtection="0"/>
    <xf numFmtId="0" fontId="140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39" fillId="0" borderId="0"/>
    <xf numFmtId="0" fontId="142" fillId="44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4" borderId="0" applyNumberFormat="0" applyBorder="0" applyAlignment="0" applyProtection="0"/>
    <xf numFmtId="0" fontId="6" fillId="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1" fillId="44" borderId="0" applyNumberFormat="0" applyBorder="0" applyAlignment="0" applyProtection="0"/>
    <xf numFmtId="0" fontId="12" fillId="0" borderId="0"/>
    <xf numFmtId="0" fontId="12" fillId="0" borderId="0"/>
    <xf numFmtId="0" fontId="6" fillId="9" borderId="0" applyNumberFormat="0" applyBorder="0" applyAlignment="0" applyProtection="0"/>
    <xf numFmtId="0" fontId="6" fillId="0" borderId="0"/>
    <xf numFmtId="0" fontId="1" fillId="44" borderId="0" applyNumberFormat="0" applyBorder="0" applyAlignment="0" applyProtection="0"/>
    <xf numFmtId="0" fontId="12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9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44" borderId="0" applyNumberFormat="0" applyBorder="0" applyAlignment="0" applyProtection="0"/>
    <xf numFmtId="0" fontId="6" fillId="0" borderId="0"/>
    <xf numFmtId="0" fontId="1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1" fillId="44" borderId="0" applyNumberFormat="0" applyBorder="0" applyAlignment="0" applyProtection="0"/>
    <xf numFmtId="0" fontId="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4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0" borderId="0"/>
    <xf numFmtId="0" fontId="6" fillId="0" borderId="0"/>
    <xf numFmtId="0" fontId="1" fillId="44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6" fillId="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4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4" borderId="0" applyNumberFormat="0" applyBorder="0" applyAlignment="0" applyProtection="0"/>
    <xf numFmtId="0" fontId="6" fillId="0" borderId="0"/>
    <xf numFmtId="0" fontId="140" fillId="44" borderId="0" applyNumberFormat="0" applyBorder="0" applyAlignment="0" applyProtection="0"/>
    <xf numFmtId="0" fontId="140" fillId="44" borderId="0" applyNumberFormat="0" applyBorder="0" applyAlignment="0" applyProtection="0"/>
    <xf numFmtId="0" fontId="6" fillId="0" borderId="0"/>
    <xf numFmtId="0" fontId="140" fillId="44" borderId="0" applyNumberFormat="0" applyBorder="0" applyAlignment="0" applyProtection="0"/>
    <xf numFmtId="0" fontId="6" fillId="0" borderId="0"/>
    <xf numFmtId="0" fontId="12" fillId="0" borderId="0"/>
    <xf numFmtId="0" fontId="140" fillId="44" borderId="0" applyNumberFormat="0" applyBorder="0" applyAlignment="0" applyProtection="0"/>
    <xf numFmtId="0" fontId="6" fillId="0" borderId="0"/>
    <xf numFmtId="0" fontId="140" fillId="45" borderId="0" applyNumberFormat="0" applyBorder="0" applyAlignment="0" applyProtection="0"/>
    <xf numFmtId="0" fontId="12" fillId="0" borderId="0"/>
    <xf numFmtId="0" fontId="140" fillId="45" borderId="0" applyNumberFormat="0" applyBorder="0" applyAlignment="0" applyProtection="0"/>
    <xf numFmtId="0" fontId="1" fillId="45" borderId="0" applyNumberFormat="0" applyBorder="0" applyAlignment="0" applyProtection="0"/>
    <xf numFmtId="0" fontId="140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5" borderId="0" applyNumberFormat="0" applyBorder="0" applyAlignment="0" applyProtection="0"/>
    <xf numFmtId="0" fontId="6" fillId="10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0" borderId="0"/>
    <xf numFmtId="0" fontId="6" fillId="0" borderId="0"/>
    <xf numFmtId="0" fontId="1" fillId="24" borderId="0" applyNumberFormat="0" applyBorder="0" applyAlignment="0" applyProtection="0"/>
    <xf numFmtId="0" fontId="12" fillId="0" borderId="0"/>
    <xf numFmtId="0" fontId="12" fillId="0" borderId="0"/>
    <xf numFmtId="0" fontId="6" fillId="10" borderId="0" applyNumberFormat="0" applyBorder="0" applyAlignment="0" applyProtection="0"/>
    <xf numFmtId="0" fontId="6" fillId="0" borderId="0"/>
    <xf numFmtId="0" fontId="1" fillId="24" borderId="0" applyNumberFormat="0" applyBorder="0" applyAlignment="0" applyProtection="0"/>
    <xf numFmtId="0" fontId="12" fillId="0" borderId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6" fillId="10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24" borderId="0" applyNumberFormat="0" applyBorder="0" applyAlignment="0" applyProtection="0"/>
    <xf numFmtId="0" fontId="6" fillId="0" borderId="0"/>
    <xf numFmtId="0" fontId="1" fillId="45" borderId="0" applyNumberFormat="0" applyBorder="0" applyAlignment="0" applyProtection="0"/>
    <xf numFmtId="0" fontId="1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6" fillId="0" borderId="0"/>
    <xf numFmtId="0" fontId="12" fillId="0" borderId="0"/>
    <xf numFmtId="0" fontId="1" fillId="4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5" borderId="0" applyNumberFormat="0" applyBorder="0" applyAlignment="0" applyProtection="0"/>
    <xf numFmtId="0" fontId="45" fillId="10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1" fillId="45" borderId="0" applyNumberFormat="0" applyBorder="0" applyAlignment="0" applyProtection="0"/>
    <xf numFmtId="0" fontId="6" fillId="1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5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5" borderId="0" applyNumberFormat="0" applyBorder="0" applyAlignment="0" applyProtection="0"/>
    <xf numFmtId="0" fontId="6" fillId="0" borderId="0"/>
    <xf numFmtId="0" fontId="140" fillId="45" borderId="0" applyNumberFormat="0" applyBorder="0" applyAlignment="0" applyProtection="0"/>
    <xf numFmtId="0" fontId="140" fillId="45" borderId="0" applyNumberFormat="0" applyBorder="0" applyAlignment="0" applyProtection="0"/>
    <xf numFmtId="0" fontId="6" fillId="0" borderId="0"/>
    <xf numFmtId="0" fontId="140" fillId="45" borderId="0" applyNumberFormat="0" applyBorder="0" applyAlignment="0" applyProtection="0"/>
    <xf numFmtId="0" fontId="6" fillId="0" borderId="0"/>
    <xf numFmtId="0" fontId="12" fillId="0" borderId="0"/>
    <xf numFmtId="0" fontId="140" fillId="45" borderId="0" applyNumberFormat="0" applyBorder="0" applyAlignment="0" applyProtection="0"/>
    <xf numFmtId="0" fontId="6" fillId="0" borderId="0"/>
    <xf numFmtId="0" fontId="140" fillId="46" borderId="0" applyNumberFormat="0" applyBorder="0" applyAlignment="0" applyProtection="0"/>
    <xf numFmtId="0" fontId="12" fillId="0" borderId="0"/>
    <xf numFmtId="0" fontId="140" fillId="46" borderId="0" applyNumberFormat="0" applyBorder="0" applyAlignment="0" applyProtection="0"/>
    <xf numFmtId="0" fontId="1" fillId="46" borderId="0" applyNumberFormat="0" applyBorder="0" applyAlignment="0" applyProtection="0"/>
    <xf numFmtId="0" fontId="140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6" borderId="0" applyNumberFormat="0" applyBorder="0" applyAlignment="0" applyProtection="0"/>
    <xf numFmtId="0" fontId="6" fillId="5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" fillId="0" borderId="0"/>
    <xf numFmtId="0" fontId="6" fillId="0" borderId="0"/>
    <xf numFmtId="0" fontId="1" fillId="3" borderId="0" applyNumberFormat="0" applyBorder="0" applyAlignment="0" applyProtection="0"/>
    <xf numFmtId="0" fontId="12" fillId="0" borderId="0"/>
    <xf numFmtId="0" fontId="12" fillId="0" borderId="0"/>
    <xf numFmtId="0" fontId="6" fillId="5" borderId="0" applyNumberFormat="0" applyBorder="0" applyAlignment="0" applyProtection="0"/>
    <xf numFmtId="0" fontId="6" fillId="0" borderId="0"/>
    <xf numFmtId="0" fontId="1" fillId="3" borderId="0" applyNumberFormat="0" applyBorder="0" applyAlignment="0" applyProtection="0"/>
    <xf numFmtId="0" fontId="12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5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3" borderId="0" applyNumberFormat="0" applyBorder="0" applyAlignment="0" applyProtection="0"/>
    <xf numFmtId="0" fontId="6" fillId="0" borderId="0"/>
    <xf numFmtId="0" fontId="1" fillId="46" borderId="0" applyNumberFormat="0" applyBorder="0" applyAlignment="0" applyProtection="0"/>
    <xf numFmtId="0" fontId="14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6" fillId="0" borderId="0"/>
    <xf numFmtId="0" fontId="12" fillId="0" borderId="0"/>
    <xf numFmtId="0" fontId="1" fillId="4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6" borderId="0" applyNumberFormat="0" applyBorder="0" applyAlignment="0" applyProtection="0"/>
    <xf numFmtId="0" fontId="45" fillId="10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1" fillId="46" borderId="0" applyNumberFormat="0" applyBorder="0" applyAlignment="0" applyProtection="0"/>
    <xf numFmtId="0" fontId="6" fillId="5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6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6" borderId="0" applyNumberFormat="0" applyBorder="0" applyAlignment="0" applyProtection="0"/>
    <xf numFmtId="0" fontId="6" fillId="0" borderId="0"/>
    <xf numFmtId="0" fontId="140" fillId="46" borderId="0" applyNumberFormat="0" applyBorder="0" applyAlignment="0" applyProtection="0"/>
    <xf numFmtId="0" fontId="140" fillId="46" borderId="0" applyNumberFormat="0" applyBorder="0" applyAlignment="0" applyProtection="0"/>
    <xf numFmtId="0" fontId="6" fillId="0" borderId="0"/>
    <xf numFmtId="0" fontId="140" fillId="46" borderId="0" applyNumberFormat="0" applyBorder="0" applyAlignment="0" applyProtection="0"/>
    <xf numFmtId="0" fontId="6" fillId="0" borderId="0"/>
    <xf numFmtId="0" fontId="12" fillId="0" borderId="0"/>
    <xf numFmtId="0" fontId="140" fillId="46" borderId="0" applyNumberFormat="0" applyBorder="0" applyAlignment="0" applyProtection="0"/>
    <xf numFmtId="0" fontId="6" fillId="0" borderId="0"/>
    <xf numFmtId="0" fontId="140" fillId="47" borderId="0" applyNumberFormat="0" applyBorder="0" applyAlignment="0" applyProtection="0"/>
    <xf numFmtId="0" fontId="12" fillId="0" borderId="0"/>
    <xf numFmtId="0" fontId="140" fillId="47" borderId="0" applyNumberFormat="0" applyBorder="0" applyAlignment="0" applyProtection="0"/>
    <xf numFmtId="0" fontId="1" fillId="47" borderId="0" applyNumberFormat="0" applyBorder="0" applyAlignment="0" applyProtection="0"/>
    <xf numFmtId="0" fontId="140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39" fillId="0" borderId="0"/>
    <xf numFmtId="0" fontId="142" fillId="4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7" borderId="0" applyNumberFormat="0" applyBorder="0" applyAlignment="0" applyProtection="0"/>
    <xf numFmtId="0" fontId="6" fillId="8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" fillId="0" borderId="0"/>
    <xf numFmtId="0" fontId="6" fillId="0" borderId="0"/>
    <xf numFmtId="0" fontId="1" fillId="6" borderId="0" applyNumberFormat="0" applyBorder="0" applyAlignment="0" applyProtection="0"/>
    <xf numFmtId="0" fontId="12" fillId="0" borderId="0"/>
    <xf numFmtId="0" fontId="12" fillId="0" borderId="0"/>
    <xf numFmtId="0" fontId="6" fillId="8" borderId="0" applyNumberFormat="0" applyBorder="0" applyAlignment="0" applyProtection="0"/>
    <xf numFmtId="0" fontId="6" fillId="0" borderId="0"/>
    <xf numFmtId="0" fontId="1" fillId="6" borderId="0" applyNumberFormat="0" applyBorder="0" applyAlignment="0" applyProtection="0"/>
    <xf numFmtId="0" fontId="12" fillId="0" borderId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8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6" borderId="0" applyNumberFormat="0" applyBorder="0" applyAlignment="0" applyProtection="0"/>
    <xf numFmtId="0" fontId="6" fillId="0" borderId="0"/>
    <xf numFmtId="0" fontId="1" fillId="47" borderId="0" applyNumberFormat="0" applyBorder="0" applyAlignment="0" applyProtection="0"/>
    <xf numFmtId="0" fontId="1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7" borderId="0" applyNumberFormat="0" applyBorder="0" applyAlignment="0" applyProtection="0"/>
    <xf numFmtId="0" fontId="6" fillId="0" borderId="0"/>
    <xf numFmtId="0" fontId="12" fillId="0" borderId="0"/>
    <xf numFmtId="0" fontId="1" fillId="4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7" borderId="0" applyNumberFormat="0" applyBorder="0" applyAlignment="0" applyProtection="0"/>
    <xf numFmtId="0" fontId="45" fillId="10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1" fillId="47" borderId="0" applyNumberFormat="0" applyBorder="0" applyAlignment="0" applyProtection="0"/>
    <xf numFmtId="0" fontId="6" fillId="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7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7" borderId="0" applyNumberFormat="0" applyBorder="0" applyAlignment="0" applyProtection="0"/>
    <xf numFmtId="0" fontId="6" fillId="0" borderId="0"/>
    <xf numFmtId="0" fontId="140" fillId="47" borderId="0" applyNumberFormat="0" applyBorder="0" applyAlignment="0" applyProtection="0"/>
    <xf numFmtId="0" fontId="140" fillId="47" borderId="0" applyNumberFormat="0" applyBorder="0" applyAlignment="0" applyProtection="0"/>
    <xf numFmtId="0" fontId="6" fillId="0" borderId="0"/>
    <xf numFmtId="0" fontId="140" fillId="47" borderId="0" applyNumberFormat="0" applyBorder="0" applyAlignment="0" applyProtection="0"/>
    <xf numFmtId="0" fontId="6" fillId="0" borderId="0"/>
    <xf numFmtId="0" fontId="12" fillId="0" borderId="0"/>
    <xf numFmtId="0" fontId="140" fillId="47" borderId="0" applyNumberFormat="0" applyBorder="0" applyAlignment="0" applyProtection="0"/>
    <xf numFmtId="0" fontId="6" fillId="0" borderId="0"/>
    <xf numFmtId="0" fontId="140" fillId="48" borderId="0" applyNumberFormat="0" applyBorder="0" applyAlignment="0" applyProtection="0"/>
    <xf numFmtId="0" fontId="12" fillId="0" borderId="0"/>
    <xf numFmtId="0" fontId="140" fillId="48" borderId="0" applyNumberFormat="0" applyBorder="0" applyAlignment="0" applyProtection="0"/>
    <xf numFmtId="0" fontId="1" fillId="48" borderId="0" applyNumberFormat="0" applyBorder="0" applyAlignment="0" applyProtection="0"/>
    <xf numFmtId="0" fontId="140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" fillId="48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1" fillId="48" borderId="0" applyNumberFormat="0" applyBorder="0" applyAlignment="0" applyProtection="0"/>
    <xf numFmtId="0" fontId="6" fillId="11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6" fillId="0" borderId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2" fillId="0" borderId="0"/>
    <xf numFmtId="0" fontId="6" fillId="11" borderId="0" applyNumberFormat="0" applyBorder="0" applyAlignment="0" applyProtection="0"/>
    <xf numFmtId="0" fontId="6" fillId="0" borderId="0"/>
    <xf numFmtId="0" fontId="1" fillId="25" borderId="0" applyNumberFormat="0" applyBorder="0" applyAlignment="0" applyProtection="0"/>
    <xf numFmtId="0" fontId="12" fillId="0" borderId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6" fillId="11" borderId="0" applyNumberFormat="0" applyBorder="0" applyAlignment="0" applyProtection="0"/>
    <xf numFmtId="0" fontId="6" fillId="0" borderId="0"/>
    <xf numFmtId="0" fontId="1" fillId="0" borderId="0"/>
    <xf numFmtId="0" fontId="12" fillId="0" borderId="0"/>
    <xf numFmtId="0" fontId="1" fillId="25" borderId="0" applyNumberFormat="0" applyBorder="0" applyAlignment="0" applyProtection="0"/>
    <xf numFmtId="0" fontId="6" fillId="0" borderId="0"/>
    <xf numFmtId="0" fontId="1" fillId="48" borderId="0" applyNumberFormat="0" applyBorder="0" applyAlignment="0" applyProtection="0"/>
    <xf numFmtId="0" fontId="1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8" borderId="0" applyNumberFormat="0" applyBorder="0" applyAlignment="0" applyProtection="0"/>
    <xf numFmtId="0" fontId="6" fillId="0" borderId="0"/>
    <xf numFmtId="0" fontId="12" fillId="0" borderId="0"/>
    <xf numFmtId="0" fontId="1" fillId="48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14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" fillId="48" borderId="0" applyNumberFormat="0" applyBorder="0" applyAlignment="0" applyProtection="0"/>
    <xf numFmtId="0" fontId="45" fillId="10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1" fillId="48" borderId="0" applyNumberFormat="0" applyBorder="0" applyAlignment="0" applyProtection="0"/>
    <xf numFmtId="0" fontId="6" fillId="11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40" fillId="48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40" fillId="48" borderId="0" applyNumberFormat="0" applyBorder="0" applyAlignment="0" applyProtection="0"/>
    <xf numFmtId="0" fontId="6" fillId="0" borderId="0"/>
    <xf numFmtId="0" fontId="140" fillId="48" borderId="0" applyNumberFormat="0" applyBorder="0" applyAlignment="0" applyProtection="0"/>
    <xf numFmtId="0" fontId="140" fillId="48" borderId="0" applyNumberFormat="0" applyBorder="0" applyAlignment="0" applyProtection="0"/>
    <xf numFmtId="0" fontId="6" fillId="0" borderId="0"/>
    <xf numFmtId="0" fontId="140" fillId="48" borderId="0" applyNumberFormat="0" applyBorder="0" applyAlignment="0" applyProtection="0"/>
    <xf numFmtId="0" fontId="6" fillId="0" borderId="0"/>
    <xf numFmtId="0" fontId="12" fillId="0" borderId="0"/>
    <xf numFmtId="0" fontId="140" fillId="48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2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2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73" fillId="6" borderId="0" applyNumberFormat="0" applyBorder="0" applyAlignment="0" applyProtection="0"/>
    <xf numFmtId="0" fontId="6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6" borderId="0" applyNumberFormat="0" applyBorder="0" applyAlignment="0" applyProtection="0"/>
    <xf numFmtId="0" fontId="6" fillId="0" borderId="0"/>
    <xf numFmtId="0" fontId="6" fillId="0" borderId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12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6" fillId="10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37" fillId="12" borderId="0" applyNumberFormat="0" applyBorder="0" applyAlignment="0" applyProtection="0"/>
    <xf numFmtId="0" fontId="6" fillId="0" borderId="0"/>
    <xf numFmtId="0" fontId="12" fillId="0" borderId="0"/>
    <xf numFmtId="0" fontId="73" fillId="49" borderId="0" applyNumberFormat="0" applyBorder="0" applyAlignment="0" applyProtection="0"/>
    <xf numFmtId="0" fontId="73" fillId="49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9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1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6" fillId="0" borderId="0"/>
    <xf numFmtId="0" fontId="73" fillId="19" borderId="0" applyNumberFormat="0" applyBorder="0" applyAlignment="0" applyProtection="0"/>
    <xf numFmtId="0" fontId="6" fillId="0" borderId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19" borderId="0" applyNumberFormat="0" applyBorder="0" applyAlignment="0" applyProtection="0"/>
    <xf numFmtId="0" fontId="6" fillId="0" borderId="0"/>
    <xf numFmtId="0" fontId="6" fillId="0" borderId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7" fillId="9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6" fillId="10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37" fillId="9" borderId="0" applyNumberFormat="0" applyBorder="0" applyAlignment="0" applyProtection="0"/>
    <xf numFmtId="0" fontId="6" fillId="0" borderId="0"/>
    <xf numFmtId="0" fontId="12" fillId="0" borderId="0"/>
    <xf numFmtId="0" fontId="73" fillId="50" borderId="0" applyNumberFormat="0" applyBorder="0" applyAlignment="0" applyProtection="0"/>
    <xf numFmtId="0" fontId="73" fillId="50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0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11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0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6" fillId="0" borderId="0"/>
    <xf numFmtId="0" fontId="73" fillId="11" borderId="0" applyNumberFormat="0" applyBorder="0" applyAlignment="0" applyProtection="0"/>
    <xf numFmtId="0" fontId="6" fillId="0" borderId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11" borderId="0" applyNumberFormat="0" applyBorder="0" applyAlignment="0" applyProtection="0"/>
    <xf numFmtId="0" fontId="6" fillId="0" borderId="0"/>
    <xf numFmtId="0" fontId="6" fillId="0" borderId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7" fillId="10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6" fillId="10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37" fillId="10" borderId="0" applyNumberFormat="0" applyBorder="0" applyAlignment="0" applyProtection="0"/>
    <xf numFmtId="0" fontId="6" fillId="0" borderId="0"/>
    <xf numFmtId="0" fontId="12" fillId="0" borderId="0"/>
    <xf numFmtId="0" fontId="73" fillId="51" borderId="0" applyNumberFormat="0" applyBorder="0" applyAlignment="0" applyProtection="0"/>
    <xf numFmtId="0" fontId="73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3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3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3" borderId="0" applyNumberFormat="0" applyBorder="0" applyAlignment="0" applyProtection="0"/>
    <xf numFmtId="0" fontId="37" fillId="3" borderId="0" applyNumberFormat="0" applyBorder="0" applyAlignment="0" applyProtection="0"/>
    <xf numFmtId="0" fontId="6" fillId="0" borderId="0"/>
    <xf numFmtId="0" fontId="73" fillId="3" borderId="0" applyNumberFormat="0" applyBorder="0" applyAlignment="0" applyProtection="0"/>
    <xf numFmtId="0" fontId="6" fillId="0" borderId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3" borderId="0" applyNumberFormat="0" applyBorder="0" applyAlignment="0" applyProtection="0"/>
    <xf numFmtId="0" fontId="6" fillId="0" borderId="0"/>
    <xf numFmtId="0" fontId="6" fillId="0" borderId="0"/>
    <xf numFmtId="0" fontId="73" fillId="3" borderId="0" applyNumberFormat="0" applyBorder="0" applyAlignment="0" applyProtection="0"/>
    <xf numFmtId="0" fontId="73" fillId="3" borderId="0" applyNumberFormat="0" applyBorder="0" applyAlignment="0" applyProtection="0"/>
    <xf numFmtId="0" fontId="37" fillId="13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6" fillId="16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37" fillId="13" borderId="0" applyNumberFormat="0" applyBorder="0" applyAlignment="0" applyProtection="0"/>
    <xf numFmtId="0" fontId="6" fillId="0" borderId="0"/>
    <xf numFmtId="0" fontId="12" fillId="0" borderId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4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6" borderId="0" applyNumberFormat="0" applyBorder="0" applyAlignment="0" applyProtection="0"/>
    <xf numFmtId="0" fontId="37" fillId="6" borderId="0" applyNumberFormat="0" applyBorder="0" applyAlignment="0" applyProtection="0"/>
    <xf numFmtId="0" fontId="6" fillId="0" borderId="0"/>
    <xf numFmtId="0" fontId="73" fillId="6" borderId="0" applyNumberFormat="0" applyBorder="0" applyAlignment="0" applyProtection="0"/>
    <xf numFmtId="0" fontId="6" fillId="0" borderId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6" borderId="0" applyNumberFormat="0" applyBorder="0" applyAlignment="0" applyProtection="0"/>
    <xf numFmtId="0" fontId="6" fillId="0" borderId="0"/>
    <xf numFmtId="0" fontId="6" fillId="0" borderId="0"/>
    <xf numFmtId="0" fontId="73" fillId="6" borderId="0" applyNumberFormat="0" applyBorder="0" applyAlignment="0" applyProtection="0"/>
    <xf numFmtId="0" fontId="73" fillId="6" borderId="0" applyNumberFormat="0" applyBorder="0" applyAlignment="0" applyProtection="0"/>
    <xf numFmtId="0" fontId="37" fillId="14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6" fillId="10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37" fillId="14" borderId="0" applyNumberFormat="0" applyBorder="0" applyAlignment="0" applyProtection="0"/>
    <xf numFmtId="0" fontId="6" fillId="0" borderId="0"/>
    <xf numFmtId="0" fontId="12" fillId="0" borderId="0"/>
    <xf numFmtId="0" fontId="73" fillId="53" borderId="0" applyNumberFormat="0" applyBorder="0" applyAlignment="0" applyProtection="0"/>
    <xf numFmtId="0" fontId="73" fillId="53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5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5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9" borderId="0" applyNumberFormat="0" applyBorder="0" applyAlignment="0" applyProtection="0"/>
    <xf numFmtId="0" fontId="37" fillId="9" borderId="0" applyNumberFormat="0" applyBorder="0" applyAlignment="0" applyProtection="0"/>
    <xf numFmtId="0" fontId="6" fillId="0" borderId="0"/>
    <xf numFmtId="0" fontId="73" fillId="9" borderId="0" applyNumberFormat="0" applyBorder="0" applyAlignment="0" applyProtection="0"/>
    <xf numFmtId="0" fontId="6" fillId="0" borderId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9" borderId="0" applyNumberFormat="0" applyBorder="0" applyAlignment="0" applyProtection="0"/>
    <xf numFmtId="0" fontId="6" fillId="0" borderId="0"/>
    <xf numFmtId="0" fontId="6" fillId="0" borderId="0"/>
    <xf numFmtId="0" fontId="73" fillId="9" borderId="0" applyNumberFormat="0" applyBorder="0" applyAlignment="0" applyProtection="0"/>
    <xf numFmtId="0" fontId="73" fillId="9" borderId="0" applyNumberFormat="0" applyBorder="0" applyAlignment="0" applyProtection="0"/>
    <xf numFmtId="0" fontId="37" fillId="15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6" fillId="1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37" fillId="15" borderId="0" applyNumberFormat="0" applyBorder="0" applyAlignment="0" applyProtection="0"/>
    <xf numFmtId="0" fontId="6" fillId="0" borderId="0"/>
    <xf numFmtId="0" fontId="12" fillId="0" borderId="0"/>
    <xf numFmtId="0" fontId="73" fillId="54" borderId="0" applyNumberFormat="0" applyBorder="0" applyAlignment="0" applyProtection="0"/>
    <xf numFmtId="0" fontId="73" fillId="54" borderId="0" applyNumberFormat="0" applyBorder="0" applyAlignment="0" applyProtection="0"/>
    <xf numFmtId="0" fontId="37" fillId="57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6" fillId="0" borderId="0"/>
    <xf numFmtId="0" fontId="37" fillId="110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14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14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14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14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6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5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10" borderId="0" applyNumberFormat="0" applyBorder="0" applyAlignment="0" applyProtection="0"/>
    <xf numFmtId="0" fontId="37" fillId="16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59" borderId="0" applyNumberFormat="0" applyBorder="0" applyAlignment="0" applyProtection="0"/>
    <xf numFmtId="0" fontId="37" fillId="59" borderId="0" applyNumberFormat="0" applyBorder="0" applyAlignment="0" applyProtection="0"/>
    <xf numFmtId="0" fontId="6" fillId="0" borderId="0"/>
    <xf numFmtId="0" fontId="73" fillId="59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6" fillId="0" borderId="0"/>
    <xf numFmtId="0" fontId="6" fillId="0" borderId="0"/>
    <xf numFmtId="0" fontId="37" fillId="110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37" fillId="16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0" borderId="0" applyNumberFormat="0" applyBorder="0" applyAlignment="0" applyProtection="0"/>
    <xf numFmtId="0" fontId="73" fillId="59" borderId="0" applyNumberFormat="0" applyBorder="0" applyAlignment="0" applyProtection="0"/>
    <xf numFmtId="0" fontId="73" fillId="59" borderId="0" applyNumberFormat="0" applyBorder="0" applyAlignment="0" applyProtection="0"/>
    <xf numFmtId="0" fontId="6" fillId="0" borderId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6" fillId="0" borderId="0"/>
    <xf numFmtId="0" fontId="12" fillId="0" borderId="0"/>
    <xf numFmtId="0" fontId="37" fillId="16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37" fillId="16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73" fillId="58" borderId="0" applyNumberFormat="0" applyBorder="0" applyAlignment="0" applyProtection="0"/>
    <xf numFmtId="0" fontId="37" fillId="16" borderId="0" applyNumberFormat="0" applyBorder="0" applyAlignment="0" applyProtection="0"/>
    <xf numFmtId="0" fontId="37" fillId="16" borderId="0" applyNumberFormat="0" applyBorder="0" applyAlignment="0" applyProtection="0"/>
    <xf numFmtId="0" fontId="12" fillId="0" borderId="0"/>
    <xf numFmtId="0" fontId="73" fillId="58" borderId="0" applyNumberFormat="0" applyBorder="0" applyAlignment="0" applyProtection="0"/>
    <xf numFmtId="0" fontId="37" fillId="16" borderId="0" applyNumberFormat="0" applyBorder="0" applyAlignment="0" applyProtection="0"/>
    <xf numFmtId="0" fontId="12" fillId="0" borderId="0"/>
    <xf numFmtId="0" fontId="73" fillId="58" borderId="0" applyNumberFormat="0" applyBorder="0" applyAlignment="0" applyProtection="0"/>
    <xf numFmtId="0" fontId="37" fillId="16" borderId="0" applyNumberFormat="0" applyBorder="0" applyAlignment="0" applyProtection="0"/>
    <xf numFmtId="0" fontId="12" fillId="0" borderId="0"/>
    <xf numFmtId="0" fontId="73" fillId="58" borderId="0" applyNumberFormat="0" applyBorder="0" applyAlignment="0" applyProtection="0"/>
    <xf numFmtId="0" fontId="37" fillId="62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6" fillId="0" borderId="0"/>
    <xf numFmtId="0" fontId="37" fillId="111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14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14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14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14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7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19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11" borderId="0" applyNumberFormat="0" applyBorder="0" applyAlignment="0" applyProtection="0"/>
    <xf numFmtId="0" fontId="37" fillId="17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6" fillId="0" borderId="0"/>
    <xf numFmtId="0" fontId="73" fillId="19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19" borderId="0" applyNumberFormat="0" applyBorder="0" applyAlignment="0" applyProtection="0"/>
    <xf numFmtId="0" fontId="6" fillId="0" borderId="0"/>
    <xf numFmtId="0" fontId="6" fillId="0" borderId="0"/>
    <xf numFmtId="0" fontId="37" fillId="11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37" fillId="17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1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1" borderId="0" applyNumberFormat="0" applyBorder="0" applyAlignment="0" applyProtection="0"/>
    <xf numFmtId="0" fontId="73" fillId="19" borderId="0" applyNumberFormat="0" applyBorder="0" applyAlignment="0" applyProtection="0"/>
    <xf numFmtId="0" fontId="73" fillId="19" borderId="0" applyNumberFormat="0" applyBorder="0" applyAlignment="0" applyProtection="0"/>
    <xf numFmtId="0" fontId="6" fillId="0" borderId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6" fillId="0" borderId="0"/>
    <xf numFmtId="0" fontId="12" fillId="0" borderId="0"/>
    <xf numFmtId="0" fontId="37" fillId="17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37" fillId="17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73" fillId="63" borderId="0" applyNumberFormat="0" applyBorder="0" applyAlignment="0" applyProtection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12" fillId="0" borderId="0"/>
    <xf numFmtId="0" fontId="73" fillId="63" borderId="0" applyNumberFormat="0" applyBorder="0" applyAlignment="0" applyProtection="0"/>
    <xf numFmtId="0" fontId="37" fillId="17" borderId="0" applyNumberFormat="0" applyBorder="0" applyAlignment="0" applyProtection="0"/>
    <xf numFmtId="0" fontId="12" fillId="0" borderId="0"/>
    <xf numFmtId="0" fontId="73" fillId="63" borderId="0" applyNumberFormat="0" applyBorder="0" applyAlignment="0" applyProtection="0"/>
    <xf numFmtId="0" fontId="37" fillId="17" borderId="0" applyNumberFormat="0" applyBorder="0" applyAlignment="0" applyProtection="0"/>
    <xf numFmtId="0" fontId="12" fillId="0" borderId="0"/>
    <xf numFmtId="0" fontId="73" fillId="63" borderId="0" applyNumberFormat="0" applyBorder="0" applyAlignment="0" applyProtection="0"/>
    <xf numFmtId="0" fontId="37" fillId="66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6" fillId="0" borderId="0"/>
    <xf numFmtId="0" fontId="37" fillId="62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14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14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14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14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8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11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62" borderId="0" applyNumberFormat="0" applyBorder="0" applyAlignment="0" applyProtection="0"/>
    <xf numFmtId="0" fontId="37" fillId="18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" borderId="0" applyNumberFormat="0" applyBorder="0" applyAlignment="0" applyProtection="0"/>
    <xf numFmtId="0" fontId="37" fillId="11" borderId="0" applyNumberFormat="0" applyBorder="0" applyAlignment="0" applyProtection="0"/>
    <xf numFmtId="0" fontId="6" fillId="0" borderId="0"/>
    <xf numFmtId="0" fontId="73" fillId="11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11" borderId="0" applyNumberFormat="0" applyBorder="0" applyAlignment="0" applyProtection="0"/>
    <xf numFmtId="0" fontId="6" fillId="0" borderId="0"/>
    <xf numFmtId="0" fontId="6" fillId="0" borderId="0"/>
    <xf numFmtId="0" fontId="37" fillId="62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37" fillId="18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11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62" borderId="0" applyNumberFormat="0" applyBorder="0" applyAlignment="0" applyProtection="0"/>
    <xf numFmtId="0" fontId="73" fillId="11" borderId="0" applyNumberFormat="0" applyBorder="0" applyAlignment="0" applyProtection="0"/>
    <xf numFmtId="0" fontId="73" fillId="11" borderId="0" applyNumberFormat="0" applyBorder="0" applyAlignment="0" applyProtection="0"/>
    <xf numFmtId="0" fontId="6" fillId="0" borderId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6" fillId="0" borderId="0"/>
    <xf numFmtId="0" fontId="12" fillId="0" borderId="0"/>
    <xf numFmtId="0" fontId="37" fillId="18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37" fillId="18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73" fillId="67" borderId="0" applyNumberFormat="0" applyBorder="0" applyAlignment="0" applyProtection="0"/>
    <xf numFmtId="0" fontId="37" fillId="18" borderId="0" applyNumberFormat="0" applyBorder="0" applyAlignment="0" applyProtection="0"/>
    <xf numFmtId="0" fontId="37" fillId="18" borderId="0" applyNumberFormat="0" applyBorder="0" applyAlignment="0" applyProtection="0"/>
    <xf numFmtId="0" fontId="12" fillId="0" borderId="0"/>
    <xf numFmtId="0" fontId="73" fillId="67" borderId="0" applyNumberFormat="0" applyBorder="0" applyAlignment="0" applyProtection="0"/>
    <xf numFmtId="0" fontId="37" fillId="18" borderId="0" applyNumberFormat="0" applyBorder="0" applyAlignment="0" applyProtection="0"/>
    <xf numFmtId="0" fontId="12" fillId="0" borderId="0"/>
    <xf numFmtId="0" fontId="73" fillId="67" borderId="0" applyNumberFormat="0" applyBorder="0" applyAlignment="0" applyProtection="0"/>
    <xf numFmtId="0" fontId="37" fillId="18" borderId="0" applyNumberFormat="0" applyBorder="0" applyAlignment="0" applyProtection="0"/>
    <xf numFmtId="0" fontId="12" fillId="0" borderId="0"/>
    <xf numFmtId="0" fontId="73" fillId="67" borderId="0" applyNumberFormat="0" applyBorder="0" applyAlignment="0" applyProtection="0"/>
    <xf numFmtId="0" fontId="37" fillId="66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6" fillId="0" borderId="0"/>
    <xf numFmtId="0" fontId="37" fillId="112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14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14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14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14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3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69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37" fillId="112" borderId="0" applyNumberFormat="0" applyBorder="0" applyAlignment="0" applyProtection="0"/>
    <xf numFmtId="0" fontId="37" fillId="1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69" borderId="0" applyNumberFormat="0" applyBorder="0" applyAlignment="0" applyProtection="0"/>
    <xf numFmtId="0" fontId="37" fillId="69" borderId="0" applyNumberFormat="0" applyBorder="0" applyAlignment="0" applyProtection="0"/>
    <xf numFmtId="0" fontId="6" fillId="0" borderId="0"/>
    <xf numFmtId="0" fontId="73" fillId="69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9" borderId="0" applyNumberFormat="0" applyBorder="0" applyAlignment="0" applyProtection="0"/>
    <xf numFmtId="0" fontId="6" fillId="0" borderId="0"/>
    <xf numFmtId="0" fontId="6" fillId="0" borderId="0"/>
    <xf numFmtId="0" fontId="37" fillId="112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37" fillId="13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2" borderId="0" applyNumberFormat="0" applyBorder="0" applyAlignment="0" applyProtection="0"/>
    <xf numFmtId="0" fontId="73" fillId="69" borderId="0" applyNumberFormat="0" applyBorder="0" applyAlignment="0" applyProtection="0"/>
    <xf numFmtId="0" fontId="73" fillId="69" borderId="0" applyNumberFormat="0" applyBorder="0" applyAlignment="0" applyProtection="0"/>
    <xf numFmtId="0" fontId="6" fillId="0" borderId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6" fillId="0" borderId="0"/>
    <xf numFmtId="0" fontId="12" fillId="0" borderId="0"/>
    <xf numFmtId="0" fontId="37" fillId="13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37" fillId="1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73" fillId="68" borderId="0" applyNumberFormat="0" applyBorder="0" applyAlignment="0" applyProtection="0"/>
    <xf numFmtId="0" fontId="37" fillId="13" borderId="0" applyNumberFormat="0" applyBorder="0" applyAlignment="0" applyProtection="0"/>
    <xf numFmtId="0" fontId="37" fillId="13" borderId="0" applyNumberFormat="0" applyBorder="0" applyAlignment="0" applyProtection="0"/>
    <xf numFmtId="0" fontId="12" fillId="0" borderId="0"/>
    <xf numFmtId="0" fontId="73" fillId="68" borderId="0" applyNumberFormat="0" applyBorder="0" applyAlignment="0" applyProtection="0"/>
    <xf numFmtId="0" fontId="37" fillId="13" borderId="0" applyNumberFormat="0" applyBorder="0" applyAlignment="0" applyProtection="0"/>
    <xf numFmtId="0" fontId="12" fillId="0" borderId="0"/>
    <xf numFmtId="0" fontId="73" fillId="68" borderId="0" applyNumberFormat="0" applyBorder="0" applyAlignment="0" applyProtection="0"/>
    <xf numFmtId="0" fontId="37" fillId="13" borderId="0" applyNumberFormat="0" applyBorder="0" applyAlignment="0" applyProtection="0"/>
    <xf numFmtId="0" fontId="12" fillId="0" borderId="0"/>
    <xf numFmtId="0" fontId="73" fillId="68" borderId="0" applyNumberFormat="0" applyBorder="0" applyAlignment="0" applyProtection="0"/>
    <xf numFmtId="0" fontId="37" fillId="56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37" fillId="113" borderId="0" applyNumberFormat="0" applyBorder="0" applyAlignment="0" applyProtection="0"/>
    <xf numFmtId="0" fontId="73" fillId="70" borderId="0" applyNumberFormat="0" applyBorder="0" applyAlignment="0" applyProtection="0"/>
    <xf numFmtId="0" fontId="143" fillId="70" borderId="0" applyNumberFormat="0" applyBorder="0" applyAlignment="0" applyProtection="0"/>
    <xf numFmtId="0" fontId="73" fillId="70" borderId="0" applyNumberFormat="0" applyBorder="0" applyAlignment="0" applyProtection="0"/>
    <xf numFmtId="0" fontId="143" fillId="70" borderId="0" applyNumberFormat="0" applyBorder="0" applyAlignment="0" applyProtection="0"/>
    <xf numFmtId="0" fontId="73" fillId="70" borderId="0" applyNumberFormat="0" applyBorder="0" applyAlignment="0" applyProtection="0"/>
    <xf numFmtId="0" fontId="143" fillId="70" borderId="0" applyNumberFormat="0" applyBorder="0" applyAlignment="0" applyProtection="0"/>
    <xf numFmtId="0" fontId="73" fillId="70" borderId="0" applyNumberFormat="0" applyBorder="0" applyAlignment="0" applyProtection="0"/>
    <xf numFmtId="0" fontId="14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4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70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37" fillId="113" borderId="0" applyNumberFormat="0" applyBorder="0" applyAlignment="0" applyProtection="0"/>
    <xf numFmtId="0" fontId="37" fillId="1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73" fillId="70" borderId="0" applyNumberFormat="0" applyBorder="0" applyAlignment="0" applyProtection="0"/>
    <xf numFmtId="0" fontId="6" fillId="0" borderId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37" fillId="14" borderId="0" applyNumberFormat="0" applyBorder="0" applyAlignment="0" applyProtection="0"/>
    <xf numFmtId="0" fontId="6" fillId="0" borderId="0"/>
    <xf numFmtId="0" fontId="6" fillId="0" borderId="0"/>
    <xf numFmtId="0" fontId="37" fillId="113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6" fillId="0" borderId="0"/>
    <xf numFmtId="0" fontId="37" fillId="14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37" fillId="113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6" fillId="0" borderId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73" fillId="70" borderId="0" applyNumberFormat="0" applyBorder="0" applyAlignment="0" applyProtection="0"/>
    <xf numFmtId="0" fontId="37" fillId="14" borderId="0" applyNumberFormat="0" applyBorder="0" applyAlignment="0" applyProtection="0"/>
    <xf numFmtId="0" fontId="73" fillId="70" borderId="0" applyNumberFormat="0" applyBorder="0" applyAlignment="0" applyProtection="0"/>
    <xf numFmtId="0" fontId="12" fillId="0" borderId="0"/>
    <xf numFmtId="0" fontId="73" fillId="70" borderId="0" applyNumberFormat="0" applyBorder="0" applyAlignment="0" applyProtection="0"/>
    <xf numFmtId="0" fontId="12" fillId="0" borderId="0"/>
    <xf numFmtId="0" fontId="73" fillId="70" borderId="0" applyNumberFormat="0" applyBorder="0" applyAlignment="0" applyProtection="0"/>
    <xf numFmtId="0" fontId="37" fillId="72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6" fillId="0" borderId="0"/>
    <xf numFmtId="0" fontId="37" fillId="114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14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14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14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14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7" fillId="19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3" fillId="17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37" fillId="114" borderId="0" applyNumberFormat="0" applyBorder="0" applyAlignment="0" applyProtection="0"/>
    <xf numFmtId="0" fontId="37" fillId="1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7" borderId="0" applyNumberFormat="0" applyBorder="0" applyAlignment="0" applyProtection="0"/>
    <xf numFmtId="0" fontId="37" fillId="17" borderId="0" applyNumberFormat="0" applyBorder="0" applyAlignment="0" applyProtection="0"/>
    <xf numFmtId="0" fontId="6" fillId="0" borderId="0"/>
    <xf numFmtId="0" fontId="73" fillId="17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17" borderId="0" applyNumberFormat="0" applyBorder="0" applyAlignment="0" applyProtection="0"/>
    <xf numFmtId="0" fontId="6" fillId="0" borderId="0"/>
    <xf numFmtId="0" fontId="6" fillId="0" borderId="0"/>
    <xf numFmtId="0" fontId="37" fillId="114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37" fillId="19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17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7" fillId="114" borderId="0" applyNumberFormat="0" applyBorder="0" applyAlignment="0" applyProtection="0"/>
    <xf numFmtId="0" fontId="73" fillId="17" borderId="0" applyNumberFormat="0" applyBorder="0" applyAlignment="0" applyProtection="0"/>
    <xf numFmtId="0" fontId="73" fillId="17" borderId="0" applyNumberFormat="0" applyBorder="0" applyAlignment="0" applyProtection="0"/>
    <xf numFmtId="0" fontId="6" fillId="0" borderId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6" fillId="0" borderId="0"/>
    <xf numFmtId="0" fontId="12" fillId="0" borderId="0"/>
    <xf numFmtId="0" fontId="37" fillId="19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37" fillId="19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4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73" fillId="73" borderId="0" applyNumberFormat="0" applyBorder="0" applyAlignment="0" applyProtection="0"/>
    <xf numFmtId="0" fontId="37" fillId="19" borderId="0" applyNumberFormat="0" applyBorder="0" applyAlignment="0" applyProtection="0"/>
    <xf numFmtId="0" fontId="37" fillId="19" borderId="0" applyNumberFormat="0" applyBorder="0" applyAlignment="0" applyProtection="0"/>
    <xf numFmtId="0" fontId="12" fillId="0" borderId="0"/>
    <xf numFmtId="0" fontId="73" fillId="73" borderId="0" applyNumberFormat="0" applyBorder="0" applyAlignment="0" applyProtection="0"/>
    <xf numFmtId="0" fontId="37" fillId="19" borderId="0" applyNumberFormat="0" applyBorder="0" applyAlignment="0" applyProtection="0"/>
    <xf numFmtId="0" fontId="12" fillId="0" borderId="0"/>
    <xf numFmtId="0" fontId="73" fillId="73" borderId="0" applyNumberFormat="0" applyBorder="0" applyAlignment="0" applyProtection="0"/>
    <xf numFmtId="0" fontId="37" fillId="19" borderId="0" applyNumberFormat="0" applyBorder="0" applyAlignment="0" applyProtection="0"/>
    <xf numFmtId="0" fontId="12" fillId="0" borderId="0"/>
    <xf numFmtId="0" fontId="73" fillId="73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8" fillId="3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4" fillId="5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45" fillId="61" borderId="0" applyNumberFormat="0" applyBorder="0" applyAlignment="0" applyProtection="0"/>
    <xf numFmtId="0" fontId="38" fillId="3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6" fillId="0" borderId="0"/>
    <xf numFmtId="0" fontId="74" fillId="5" borderId="0" applyNumberFormat="0" applyBorder="0" applyAlignment="0" applyProtection="0"/>
    <xf numFmtId="0" fontId="6" fillId="0" borderId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5" borderId="0" applyNumberFormat="0" applyBorder="0" applyAlignment="0" applyProtection="0"/>
    <xf numFmtId="0" fontId="6" fillId="0" borderId="0"/>
    <xf numFmtId="0" fontId="6" fillId="0" borderId="0"/>
    <xf numFmtId="0" fontId="74" fillId="5" borderId="0" applyNumberFormat="0" applyBorder="0" applyAlignment="0" applyProtection="0"/>
    <xf numFmtId="0" fontId="74" fillId="5" borderId="0" applyNumberFormat="0" applyBorder="0" applyAlignment="0" applyProtection="0"/>
    <xf numFmtId="0" fontId="38" fillId="3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146" fillId="69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7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48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0" fontId="38" fillId="3" borderId="0" applyNumberFormat="0" applyBorder="0" applyAlignment="0" applyProtection="0"/>
    <xf numFmtId="0" fontId="6" fillId="0" borderId="0"/>
    <xf numFmtId="0" fontId="12" fillId="0" borderId="0"/>
    <xf numFmtId="0" fontId="74" fillId="74" borderId="0" applyNumberFormat="0" applyBorder="0" applyAlignment="0" applyProtection="0"/>
    <xf numFmtId="0" fontId="74" fillId="74" borderId="0" applyNumberFormat="0" applyBorder="0" applyAlignment="0" applyProtection="0"/>
    <xf numFmtId="1" fontId="149" fillId="115" borderId="35" applyNumberFormat="0" applyBorder="0" applyAlignment="0">
      <alignment horizontal="center" vertical="top" wrapText="1"/>
      <protection hidden="1"/>
    </xf>
    <xf numFmtId="0" fontId="70" fillId="0" borderId="0" applyFont="0" applyFill="0" applyBorder="0" applyAlignment="0" applyProtection="0">
      <alignment horizontal="right"/>
    </xf>
    <xf numFmtId="0" fontId="8" fillId="0" borderId="0">
      <alignment vertical="center"/>
    </xf>
    <xf numFmtId="0" fontId="150" fillId="0" borderId="81">
      <alignment horizontal="left" vertical="center"/>
    </xf>
    <xf numFmtId="208" fontId="151" fillId="0" borderId="0">
      <alignment horizontal="right" vertical="center"/>
    </xf>
    <xf numFmtId="209" fontId="8" fillId="0" borderId="0">
      <alignment horizontal="right" vertical="center"/>
    </xf>
    <xf numFmtId="209" fontId="150" fillId="0" borderId="0">
      <alignment horizontal="right" vertical="center"/>
    </xf>
    <xf numFmtId="210" fontId="8" fillId="0" borderId="0" applyFont="0" applyFill="0" applyBorder="0" applyAlignment="0" applyProtection="0">
      <alignment horizontal="right"/>
    </xf>
    <xf numFmtId="0" fontId="15" fillId="0" borderId="0">
      <alignment vertical="center"/>
    </xf>
    <xf numFmtId="179" fontId="28" fillId="0" borderId="0" applyFill="0" applyBorder="0" applyAlignment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179" fontId="28" fillId="0" borderId="0" applyFill="0" applyBorder="0" applyAlignment="0"/>
    <xf numFmtId="0" fontId="6" fillId="0" borderId="0"/>
    <xf numFmtId="179" fontId="28" fillId="0" borderId="0" applyFill="0" applyBorder="0" applyAlignment="0"/>
    <xf numFmtId="0" fontId="6" fillId="0" borderId="0"/>
    <xf numFmtId="0" fontId="6" fillId="0" borderId="0"/>
    <xf numFmtId="0" fontId="6" fillId="0" borderId="0"/>
    <xf numFmtId="179" fontId="28" fillId="0" borderId="0" applyFill="0" applyBorder="0" applyAlignment="0"/>
    <xf numFmtId="0" fontId="6" fillId="0" borderId="0"/>
    <xf numFmtId="41" fontId="12" fillId="20" borderId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6" fillId="0" borderId="0"/>
    <xf numFmtId="0" fontId="75" fillId="26" borderId="5" applyNumberFormat="0" applyAlignment="0" applyProtection="0"/>
    <xf numFmtId="0" fontId="75" fillId="26" borderId="5" applyNumberFormat="0" applyAlignment="0" applyProtection="0"/>
    <xf numFmtId="0" fontId="75" fillId="26" borderId="5" applyNumberFormat="0" applyAlignment="0" applyProtection="0"/>
    <xf numFmtId="0" fontId="12" fillId="0" borderId="0"/>
    <xf numFmtId="41" fontId="12" fillId="20" borderId="0"/>
    <xf numFmtId="0" fontId="6" fillId="0" borderId="0"/>
    <xf numFmtId="0" fontId="75" fillId="26" borderId="5" applyNumberFormat="0" applyAlignment="0" applyProtection="0"/>
    <xf numFmtId="0" fontId="77" fillId="76" borderId="48" applyNumberFormat="0" applyAlignment="0" applyProtection="0"/>
    <xf numFmtId="0" fontId="6" fillId="0" borderId="0"/>
    <xf numFmtId="0" fontId="139" fillId="0" borderId="0"/>
    <xf numFmtId="0" fontId="12" fillId="0" borderId="0"/>
    <xf numFmtId="0" fontId="77" fillId="76" borderId="48" applyNumberFormat="0" applyAlignment="0" applyProtection="0"/>
    <xf numFmtId="0" fontId="77" fillId="76" borderId="48" applyNumberFormat="0" applyAlignment="0" applyProtection="0"/>
    <xf numFmtId="41" fontId="12" fillId="20" borderId="0"/>
    <xf numFmtId="0" fontId="152" fillId="116" borderId="5" applyNumberFormat="0" applyAlignment="0" applyProtection="0"/>
    <xf numFmtId="41" fontId="12" fillId="20" borderId="0"/>
    <xf numFmtId="41" fontId="12" fillId="20" borderId="0"/>
    <xf numFmtId="0" fontId="6" fillId="0" borderId="0"/>
    <xf numFmtId="0" fontId="6" fillId="0" borderId="0"/>
    <xf numFmtId="0" fontId="76" fillId="75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41" fontId="12" fillId="20" borderId="0"/>
    <xf numFmtId="0" fontId="6" fillId="0" borderId="0"/>
    <xf numFmtId="0" fontId="77" fillId="76" borderId="48" applyNumberFormat="0" applyAlignment="0" applyProtection="0"/>
    <xf numFmtId="0" fontId="75" fillId="26" borderId="5" applyNumberFormat="0" applyAlignment="0" applyProtection="0"/>
    <xf numFmtId="0" fontId="12" fillId="0" borderId="0"/>
    <xf numFmtId="0" fontId="77" fillId="76" borderId="48" applyNumberFormat="0" applyAlignment="0" applyProtection="0"/>
    <xf numFmtId="0" fontId="77" fillId="76" borderId="48" applyNumberFormat="0" applyAlignment="0" applyProtection="0"/>
    <xf numFmtId="0" fontId="6" fillId="0" borderId="0"/>
    <xf numFmtId="0" fontId="6" fillId="0" borderId="0"/>
    <xf numFmtId="0" fontId="153" fillId="76" borderId="5" applyNumberFormat="0" applyAlignment="0" applyProtection="0"/>
    <xf numFmtId="0" fontId="77" fillId="76" borderId="48" applyNumberFormat="0" applyAlignment="0" applyProtection="0"/>
    <xf numFmtId="0" fontId="6" fillId="0" borderId="0"/>
    <xf numFmtId="0" fontId="139" fillId="0" borderId="0"/>
    <xf numFmtId="0" fontId="76" fillId="75" borderId="48" applyNumberFormat="0" applyAlignment="0" applyProtection="0"/>
    <xf numFmtId="0" fontId="6" fillId="0" borderId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41" fontId="12" fillId="20" borderId="0"/>
    <xf numFmtId="41" fontId="12" fillId="20" borderId="0"/>
    <xf numFmtId="41" fontId="12" fillId="20" borderId="0"/>
    <xf numFmtId="41" fontId="12" fillId="20" borderId="0"/>
    <xf numFmtId="0" fontId="6" fillId="0" borderId="0"/>
    <xf numFmtId="0" fontId="154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41" fontId="12" fillId="2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41" fontId="12" fillId="2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0" fontId="76" fillId="75" borderId="48" applyNumberFormat="0" applyAlignment="0" applyProtection="0"/>
    <xf numFmtId="41" fontId="12" fillId="20" borderId="0"/>
    <xf numFmtId="41" fontId="12" fillId="20" borderId="0"/>
    <xf numFmtId="0" fontId="75" fillId="26" borderId="5" applyNumberFormat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6" fillId="0" borderId="0"/>
    <xf numFmtId="0" fontId="39" fillId="21" borderId="1" applyNumberFormat="0" applyAlignment="0" applyProtection="0"/>
    <xf numFmtId="0" fontId="39" fillId="21" borderId="1" applyNumberFormat="0" applyAlignment="0" applyProtection="0"/>
    <xf numFmtId="0" fontId="6" fillId="0" borderId="0"/>
    <xf numFmtId="0" fontId="12" fillId="0" borderId="0"/>
    <xf numFmtId="0" fontId="6" fillId="0" borderId="0"/>
    <xf numFmtId="0" fontId="39" fillId="21" borderId="1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78" fillId="77" borderId="49" applyNumberFormat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39" fillId="62" borderId="1" applyNumberFormat="0" applyAlignment="0" applyProtection="0"/>
    <xf numFmtId="0" fontId="39" fillId="21" borderId="1" applyNumberFormat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78" fillId="77" borderId="49" applyNumberFormat="0" applyAlignment="0" applyProtection="0"/>
    <xf numFmtId="0" fontId="6" fillId="0" borderId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9" fillId="21" borderId="1" applyNumberFormat="0" applyAlignment="0" applyProtection="0"/>
    <xf numFmtId="0" fontId="39" fillId="21" borderId="1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66" fillId="16" borderId="82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55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12" fillId="0" borderId="0"/>
    <xf numFmtId="0" fontId="6" fillId="0" borderId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56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78" fillId="77" borderId="49" applyNumberFormat="0" applyAlignment="0" applyProtection="0"/>
    <xf numFmtId="0" fontId="39" fillId="21" borderId="1" applyNumberFormat="0" applyAlignment="0" applyProtection="0"/>
    <xf numFmtId="0" fontId="78" fillId="77" borderId="49" applyNumberFormat="0" applyAlignment="0" applyProtection="0"/>
    <xf numFmtId="0" fontId="6" fillId="0" borderId="0"/>
    <xf numFmtId="0" fontId="78" fillId="77" borderId="49" applyNumberFormat="0" applyAlignment="0" applyProtection="0"/>
    <xf numFmtId="0" fontId="78" fillId="77" borderId="49" applyNumberFormat="0" applyAlignment="0" applyProtection="0"/>
    <xf numFmtId="41" fontId="12" fillId="22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1" fontId="12" fillId="22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" fontId="157" fillId="0" borderId="41">
      <alignment vertical="top"/>
    </xf>
    <xf numFmtId="211" fontId="15" fillId="0" borderId="0" applyBorder="0">
      <alignment horizontal="right"/>
    </xf>
    <xf numFmtId="211" fontId="15" fillId="0" borderId="13" applyAlignment="0">
      <alignment horizontal="right"/>
    </xf>
    <xf numFmtId="212" fontId="158" fillId="0" borderId="0"/>
    <xf numFmtId="212" fontId="158" fillId="0" borderId="0"/>
    <xf numFmtId="212" fontId="158" fillId="0" borderId="0"/>
    <xf numFmtId="212" fontId="158" fillId="0" borderId="0"/>
    <xf numFmtId="212" fontId="158" fillId="0" borderId="0"/>
    <xf numFmtId="212" fontId="158" fillId="0" borderId="0"/>
    <xf numFmtId="212" fontId="158" fillId="0" borderId="0"/>
    <xf numFmtId="212" fontId="158" fillId="0" borderId="0"/>
    <xf numFmtId="41" fontId="6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43" fontId="159" fillId="0" borderId="0" applyFont="0" applyFill="0" applyBorder="0" applyAlignment="0" applyProtection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43" fontId="6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3" fontId="160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3" fontId="160" fillId="0" borderId="0" applyFont="0" applyFill="0" applyBorder="0" applyAlignment="0" applyProtection="0"/>
    <xf numFmtId="43" fontId="51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87" fontId="12" fillId="0" borderId="0" applyFont="0" applyFill="0" applyBorder="0" applyAlignment="0" applyProtection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4" fontId="79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188" fontId="12" fillId="0" borderId="0" applyFont="0" applyFill="0" applyBorder="0" applyAlignment="0" applyProtection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88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43" fontId="1" fillId="0" borderId="0" applyFont="0" applyFill="0" applyBorder="0" applyAlignment="0" applyProtection="0"/>
    <xf numFmtId="0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35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61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61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43" fontId="140" fillId="0" borderId="0" applyFont="0" applyFill="0" applyBorder="0" applyAlignment="0" applyProtection="0"/>
    <xf numFmtId="0" fontId="6" fillId="0" borderId="0"/>
    <xf numFmtId="43" fontId="140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86" fontId="12" fillId="0" borderId="0" applyFont="0" applyFill="0" applyBorder="0" applyAlignment="0" applyProtection="0"/>
    <xf numFmtId="0" fontId="6" fillId="0" borderId="0"/>
    <xf numFmtId="0" fontId="6" fillId="0" borderId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40" fillId="0" borderId="0" applyFont="0" applyFill="0" applyBorder="0" applyAlignment="0" applyProtection="0"/>
    <xf numFmtId="0" fontId="6" fillId="0" borderId="0"/>
    <xf numFmtId="43" fontId="140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3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82" fillId="0" borderId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12" fillId="0" borderId="0"/>
    <xf numFmtId="0" fontId="12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83" fillId="0" borderId="0" applyFont="0" applyFill="0" applyBorder="0" applyAlignment="0" applyProtection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3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62" fillId="0" borderId="0"/>
    <xf numFmtId="0" fontId="29" fillId="0" borderId="0" applyNumberFormat="0" applyAlignment="0">
      <alignment horizontal="left"/>
    </xf>
    <xf numFmtId="0" fontId="12" fillId="0" borderId="0"/>
    <xf numFmtId="0" fontId="12" fillId="0" borderId="0"/>
    <xf numFmtId="0" fontId="29" fillId="0" borderId="0" applyNumberFormat="0" applyAlignment="0">
      <alignment horizontal="left"/>
    </xf>
    <xf numFmtId="0" fontId="6" fillId="0" borderId="0"/>
    <xf numFmtId="0" fontId="29" fillId="0" borderId="0" applyNumberFormat="0" applyAlignment="0">
      <alignment horizontal="left"/>
    </xf>
    <xf numFmtId="0" fontId="30" fillId="0" borderId="0" applyNumberFormat="0" applyAlignment="0"/>
    <xf numFmtId="0" fontId="12" fillId="0" borderId="0"/>
    <xf numFmtId="0" fontId="12" fillId="0" borderId="0"/>
    <xf numFmtId="0" fontId="30" fillId="0" borderId="0" applyNumberFormat="0" applyAlignment="0"/>
    <xf numFmtId="0" fontId="6" fillId="0" borderId="0"/>
    <xf numFmtId="0" fontId="30" fillId="0" borderId="0" applyNumberFormat="0" applyAlignment="0"/>
    <xf numFmtId="213" fontId="163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8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82" fillId="0" borderId="0"/>
    <xf numFmtId="42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6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6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4" fontId="164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44" fontId="164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44" fontId="6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4" fontId="164" fillId="0" borderId="0" applyFont="0" applyFill="0" applyBorder="0" applyAlignment="0" applyProtection="0"/>
    <xf numFmtId="44" fontId="5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84" fillId="0" borderId="0" applyFont="0" applyFill="0" applyBorder="0" applyAlignment="0" applyProtection="0"/>
    <xf numFmtId="0" fontId="6" fillId="0" borderId="0"/>
    <xf numFmtId="44" fontId="84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44" fontId="6" fillId="0" borderId="0" applyFont="0" applyFill="0" applyBorder="0" applyAlignment="0" applyProtection="0"/>
    <xf numFmtId="44" fontId="84" fillId="0" borderId="0" applyFont="0" applyFill="0" applyBorder="0" applyAlignment="0" applyProtection="0"/>
    <xf numFmtId="44" fontId="84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44" fontId="35" fillId="0" borderId="0" applyFont="0" applyFill="0" applyBorder="0" applyAlignment="0" applyProtection="0"/>
    <xf numFmtId="0" fontId="6" fillId="0" borderId="0"/>
    <xf numFmtId="0" fontId="6" fillId="0" borderId="0"/>
    <xf numFmtId="44" fontId="35" fillId="0" borderId="0" applyFont="0" applyFill="0" applyBorder="0" applyAlignment="0" applyProtection="0"/>
    <xf numFmtId="0" fontId="12" fillId="0" borderId="0"/>
    <xf numFmtId="44" fontId="161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44" fontId="14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4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140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44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44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44" fontId="140" fillId="0" borderId="0" applyFont="0" applyFill="0" applyBorder="0" applyAlignment="0" applyProtection="0"/>
    <xf numFmtId="0" fontId="6" fillId="0" borderId="0"/>
    <xf numFmtId="44" fontId="140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0" fontId="12" fillId="0" borderId="0"/>
    <xf numFmtId="0" fontId="6" fillId="0" borderId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1" fillId="0" borderId="0" applyFont="0" applyFill="0" applyBorder="0" applyAlignment="0" applyProtection="0"/>
    <xf numFmtId="0" fontId="12" fillId="0" borderId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0" fontId="12" fillId="0" borderId="0"/>
    <xf numFmtId="0" fontId="6" fillId="0" borderId="0"/>
    <xf numFmtId="44" fontId="1" fillId="0" borderId="0" applyFont="0" applyFill="0" applyBorder="0" applyAlignment="0" applyProtection="0"/>
    <xf numFmtId="0" fontId="12" fillId="0" borderId="0"/>
    <xf numFmtId="0" fontId="6" fillId="0" borderId="0"/>
    <xf numFmtId="44" fontId="1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190" fontId="12" fillId="0" borderId="0" applyFont="0" applyFill="0" applyBorder="0" applyAlignment="0" applyProtection="0"/>
    <xf numFmtId="190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44" fontId="1" fillId="0" borderId="0" applyFont="0" applyFill="0" applyBorder="0" applyAlignment="0" applyProtection="0"/>
    <xf numFmtId="0" fontId="6" fillId="0" borderId="0"/>
    <xf numFmtId="44" fontId="1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44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2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44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6" fillId="0" borderId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73" fontId="12" fillId="0" borderId="0" applyFont="0" applyFill="0" applyBorder="0" applyAlignment="0" applyProtection="0"/>
    <xf numFmtId="0" fontId="6" fillId="0" borderId="0"/>
    <xf numFmtId="173" fontId="12" fillId="0" borderId="0" applyFont="0" applyFill="0" applyBorder="0" applyAlignment="0" applyProtection="0"/>
    <xf numFmtId="0" fontId="6" fillId="0" borderId="0"/>
    <xf numFmtId="173" fontId="12" fillId="0" borderId="0" applyFont="0" applyFill="0" applyBorder="0" applyAlignment="0" applyProtection="0"/>
    <xf numFmtId="21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6" fillId="0" borderId="0"/>
    <xf numFmtId="173" fontId="12" fillId="0" borderId="0" applyFont="0" applyFill="0" applyBorder="0" applyAlignment="0" applyProtection="0"/>
    <xf numFmtId="0" fontId="6" fillId="0" borderId="0"/>
    <xf numFmtId="0" fontId="12" fillId="0" borderId="0"/>
    <xf numFmtId="0" fontId="6" fillId="0" borderId="0"/>
    <xf numFmtId="21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17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21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3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3" fontId="12" fillId="0" borderId="0" applyFont="0" applyFill="0" applyBorder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215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6" fillId="0" borderId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21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6" fillId="0" borderId="0"/>
    <xf numFmtId="214" fontId="12" fillId="0" borderId="0" applyFont="0" applyFill="0" applyBorder="0" applyAlignment="0" applyProtection="0"/>
    <xf numFmtId="173" fontId="12" fillId="0" borderId="0" applyFont="0" applyFill="0" applyBorder="0" applyAlignment="0" applyProtection="0"/>
    <xf numFmtId="0" fontId="6" fillId="0" borderId="0"/>
    <xf numFmtId="214" fontId="12" fillId="0" borderId="0" applyFon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4" fillId="0" borderId="0" applyFont="0" applyFill="0" applyBorder="0" applyAlignment="0" applyProtection="0"/>
    <xf numFmtId="0" fontId="12" fillId="0" borderId="0"/>
    <xf numFmtId="0" fontId="12" fillId="0" borderId="0"/>
    <xf numFmtId="0" fontId="6" fillId="0" borderId="0"/>
    <xf numFmtId="0" fontId="6" fillId="0" borderId="0"/>
    <xf numFmtId="0" fontId="6" fillId="0" borderId="0"/>
    <xf numFmtId="216" fontId="12" fillId="0" borderId="0" applyFont="0" applyFill="0" applyBorder="0" applyAlignment="0" applyProtection="0">
      <alignment wrapText="1"/>
    </xf>
    <xf numFmtId="216" fontId="12" fillId="0" borderId="0" applyFont="0" applyFill="0" applyBorder="0" applyAlignment="0" applyProtection="0">
      <alignment wrapText="1"/>
    </xf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/>
    <xf numFmtId="0" fontId="6" fillId="0" borderId="0"/>
    <xf numFmtId="172" fontId="12" fillId="0" borderId="0"/>
    <xf numFmtId="172" fontId="12" fillId="0" borderId="0"/>
    <xf numFmtId="194" fontId="12" fillId="0" borderId="0"/>
    <xf numFmtId="172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72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3" fontId="85" fillId="0" borderId="0"/>
    <xf numFmtId="172" fontId="12" fillId="0" borderId="0"/>
    <xf numFmtId="172" fontId="12" fillId="0" borderId="0"/>
    <xf numFmtId="172" fontId="12" fillId="0" borderId="0"/>
    <xf numFmtId="172" fontId="12" fillId="0" borderId="0"/>
    <xf numFmtId="0" fontId="6" fillId="0" borderId="0"/>
    <xf numFmtId="193" fontId="85" fillId="0" borderId="0"/>
    <xf numFmtId="172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4" fontId="12" fillId="0" borderId="0"/>
    <xf numFmtId="172" fontId="12" fillId="0" borderId="0"/>
    <xf numFmtId="0" fontId="12" fillId="0" borderId="0"/>
    <xf numFmtId="0" fontId="6" fillId="0" borderId="0"/>
    <xf numFmtId="172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4" fontId="12" fillId="0" borderId="0"/>
    <xf numFmtId="172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/>
    <xf numFmtId="194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4" fontId="12" fillId="0" borderId="0"/>
    <xf numFmtId="172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72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172" fontId="12" fillId="0" borderId="0"/>
    <xf numFmtId="0" fontId="6" fillId="0" borderId="0"/>
    <xf numFmtId="172" fontId="12" fillId="0" borderId="0"/>
    <xf numFmtId="0" fontId="6" fillId="0" borderId="0"/>
    <xf numFmtId="172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12" fillId="0" borderId="0"/>
    <xf numFmtId="0" fontId="6" fillId="0" borderId="0"/>
    <xf numFmtId="0" fontId="12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6" fillId="0" borderId="0"/>
    <xf numFmtId="195" fontId="12" fillId="0" borderId="0" applyFont="0" applyFill="0" applyBorder="0" applyAlignment="0" applyProtection="0">
      <alignment horizontal="left" wrapText="1"/>
    </xf>
    <xf numFmtId="0" fontId="12" fillId="0" borderId="0"/>
    <xf numFmtId="0" fontId="6" fillId="0" borderId="0"/>
    <xf numFmtId="0" fontId="6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86" fillId="0" borderId="0" applyNumberFormat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86" fillId="0" borderId="0" applyNumberFormat="0" applyFill="0" applyBorder="0" applyAlignment="0" applyProtection="0"/>
    <xf numFmtId="0" fontId="6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65" fillId="0" borderId="0" applyNumberForma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6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" fillId="0" borderId="0"/>
    <xf numFmtId="0" fontId="6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67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6" fillId="0" borderId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1" fontId="168" fillId="31" borderId="45" applyNumberFormat="0" applyBorder="0" applyAlignment="0">
      <alignment horizontal="centerContinuous" vertical="center"/>
      <protection locked="0"/>
    </xf>
    <xf numFmtId="2" fontId="14" fillId="0" borderId="0" applyFont="0" applyFill="0" applyBorder="0" applyAlignment="0" applyProtection="0"/>
    <xf numFmtId="0" fontId="12" fillId="0" borderId="0"/>
    <xf numFmtId="2" fontId="14" fillId="0" borderId="0" applyFont="0" applyFill="0" applyBorder="0" applyAlignment="0" applyProtection="0"/>
    <xf numFmtId="0" fontId="12" fillId="0" borderId="0"/>
    <xf numFmtId="2" fontId="14" fillId="0" borderId="0" applyFont="0" applyFill="0" applyBorder="0" applyAlignment="0" applyProtection="0"/>
    <xf numFmtId="2" fontId="83" fillId="0" borderId="0" applyFill="0" applyBorder="0" applyAlignment="0" applyProtection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69" fillId="0" borderId="0" applyNumberFormat="0" applyFill="0" applyBorder="0" applyAlignment="0" applyProtection="0">
      <alignment vertical="top"/>
      <protection locked="0"/>
    </xf>
    <xf numFmtId="213" fontId="8" fillId="0" borderId="0"/>
    <xf numFmtId="210" fontId="170" fillId="0" borderId="0">
      <alignment horizontal="right"/>
    </xf>
    <xf numFmtId="0" fontId="171" fillId="0" borderId="0">
      <alignment vertical="center"/>
    </xf>
    <xf numFmtId="0" fontId="172" fillId="0" borderId="0">
      <alignment horizontal="right"/>
    </xf>
    <xf numFmtId="209" fontId="173" fillId="0" borderId="0">
      <alignment horizontal="right" vertical="center"/>
    </xf>
    <xf numFmtId="209" fontId="170" fillId="0" borderId="0" applyFill="0" applyBorder="0">
      <alignment horizontal="right" vertical="center"/>
    </xf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41" fillId="4" borderId="0" applyNumberFormat="0" applyBorder="0" applyAlignment="0" applyProtection="0"/>
    <xf numFmtId="0" fontId="6" fillId="0" borderId="0"/>
    <xf numFmtId="0" fontId="6" fillId="0" borderId="0"/>
    <xf numFmtId="0" fontId="41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1" fillId="4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87" fillId="6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41" fillId="117" borderId="0" applyNumberFormat="0" applyBorder="0" applyAlignment="0" applyProtection="0"/>
    <xf numFmtId="0" fontId="41" fillId="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41" fillId="6" borderId="0" applyNumberFormat="0" applyBorder="0" applyAlignment="0" applyProtection="0"/>
    <xf numFmtId="0" fontId="41" fillId="6" borderId="0" applyNumberFormat="0" applyBorder="0" applyAlignment="0" applyProtection="0"/>
    <xf numFmtId="0" fontId="6" fillId="0" borderId="0"/>
    <xf numFmtId="0" fontId="87" fillId="6" borderId="0" applyNumberFormat="0" applyBorder="0" applyAlignment="0" applyProtection="0"/>
    <xf numFmtId="0" fontId="6" fillId="0" borderId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6" borderId="0" applyNumberFormat="0" applyBorder="0" applyAlignment="0" applyProtection="0"/>
    <xf numFmtId="0" fontId="6" fillId="0" borderId="0"/>
    <xf numFmtId="0" fontId="6" fillId="0" borderId="0"/>
    <xf numFmtId="0" fontId="87" fillId="6" borderId="0" applyNumberFormat="0" applyBorder="0" applyAlignment="0" applyProtection="0"/>
    <xf numFmtId="0" fontId="87" fillId="6" borderId="0" applyNumberFormat="0" applyBorder="0" applyAlignment="0" applyProtection="0"/>
    <xf numFmtId="0" fontId="41" fillId="4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174" fillId="105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75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6" fillId="0" borderId="0"/>
    <xf numFmtId="0" fontId="41" fillId="4" borderId="0" applyNumberFormat="0" applyBorder="0" applyAlignment="0" applyProtection="0"/>
    <xf numFmtId="0" fontId="6" fillId="0" borderId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76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41" fillId="4" borderId="0" applyNumberFormat="0" applyBorder="0" applyAlignment="0" applyProtection="0"/>
    <xf numFmtId="0" fontId="6" fillId="0" borderId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87" fillId="81" borderId="0" applyNumberFormat="0" applyBorder="0" applyAlignment="0" applyProtection="0"/>
    <xf numFmtId="0" fontId="12" fillId="0" borderId="0"/>
    <xf numFmtId="0" fontId="6" fillId="0" borderId="0"/>
    <xf numFmtId="38" fontId="12" fillId="22" borderId="0" applyNumberFormat="0" applyBorder="0" applyAlignment="0" applyProtection="0"/>
    <xf numFmtId="38" fontId="12" fillId="2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8" fontId="12" fillId="22" borderId="0" applyNumberFormat="0" applyBorder="0" applyAlignment="0" applyProtection="0"/>
    <xf numFmtId="38" fontId="12" fillId="2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8" fontId="8" fillId="22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38" fontId="8" fillId="22" borderId="0" applyNumberFormat="0" applyBorder="0" applyAlignment="0" applyProtection="0"/>
    <xf numFmtId="38" fontId="8" fillId="22" borderId="0" applyNumberFormat="0" applyBorder="0" applyAlignment="0" applyProtection="0"/>
    <xf numFmtId="0" fontId="6" fillId="0" borderId="0"/>
    <xf numFmtId="38" fontId="12" fillId="22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38" fontId="8" fillId="22" borderId="0" applyNumberFormat="0" applyBorder="0" applyAlignment="0" applyProtection="0"/>
    <xf numFmtId="0" fontId="6" fillId="0" borderId="0"/>
    <xf numFmtId="0" fontId="12" fillId="0" borderId="0"/>
    <xf numFmtId="0" fontId="6" fillId="0" borderId="0"/>
    <xf numFmtId="38" fontId="12" fillId="22" borderId="0" applyNumberFormat="0" applyBorder="0" applyAlignment="0" applyProtection="0"/>
    <xf numFmtId="0" fontId="12" fillId="0" borderId="0"/>
    <xf numFmtId="0" fontId="6" fillId="0" borderId="0"/>
    <xf numFmtId="0" fontId="12" fillId="0" borderId="0"/>
    <xf numFmtId="38" fontId="8" fillId="2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38" fontId="12" fillId="22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31" fillId="0" borderId="2" applyNumberFormat="0" applyAlignment="0" applyProtection="0">
      <alignment horizontal="left"/>
    </xf>
    <xf numFmtId="0" fontId="12" fillId="0" borderId="0"/>
    <xf numFmtId="0" fontId="31" fillId="0" borderId="2" applyNumberFormat="0" applyAlignment="0" applyProtection="0">
      <alignment horizontal="left"/>
    </xf>
    <xf numFmtId="0" fontId="12" fillId="0" borderId="0"/>
    <xf numFmtId="0" fontId="6" fillId="0" borderId="0"/>
    <xf numFmtId="0" fontId="31" fillId="0" borderId="2" applyNumberFormat="0" applyAlignment="0" applyProtection="0">
      <alignment horizontal="left"/>
    </xf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31" fillId="0" borderId="3">
      <alignment horizontal="left"/>
    </xf>
    <xf numFmtId="0" fontId="12" fillId="0" borderId="0"/>
    <xf numFmtId="0" fontId="31" fillId="0" borderId="3">
      <alignment horizontal="left"/>
    </xf>
    <xf numFmtId="0" fontId="31" fillId="0" borderId="3">
      <alignment horizontal="left"/>
    </xf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0" fillId="0" borderId="50" applyNumberFormat="0" applyFill="0" applyAlignment="0" applyProtection="0"/>
    <xf numFmtId="0" fontId="6" fillId="0" borderId="0"/>
    <xf numFmtId="0" fontId="6" fillId="0" borderId="0"/>
    <xf numFmtId="0" fontId="90" fillId="0" borderId="50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2" fillId="0" borderId="52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92" fillId="0" borderId="52" applyNumberFormat="0" applyFill="0" applyAlignment="0" applyProtection="0"/>
    <xf numFmtId="0" fontId="12" fillId="0" borderId="0"/>
    <xf numFmtId="0" fontId="93" fillId="0" borderId="52" applyNumberFormat="0" applyFill="0" applyAlignment="0" applyProtection="0"/>
    <xf numFmtId="0" fontId="92" fillId="0" borderId="52" applyNumberFormat="0" applyFill="0" applyAlignment="0" applyProtection="0"/>
    <xf numFmtId="0" fontId="92" fillId="0" borderId="83" applyNumberFormat="0" applyFill="0" applyAlignment="0" applyProtection="0"/>
    <xf numFmtId="0" fontId="14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92" fillId="0" borderId="52" applyNumberFormat="0" applyFill="0" applyAlignment="0" applyProtection="0"/>
    <xf numFmtId="0" fontId="93" fillId="0" borderId="52" applyNumberFormat="0" applyFill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91" fillId="0" borderId="51" applyNumberFormat="0" applyFill="0" applyAlignment="0" applyProtection="0"/>
    <xf numFmtId="0" fontId="6" fillId="0" borderId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2" fillId="0" borderId="52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92" fillId="0" borderId="52" applyNumberFormat="0" applyFill="0" applyAlignment="0" applyProtection="0"/>
    <xf numFmtId="0" fontId="6" fillId="0" borderId="0"/>
    <xf numFmtId="0" fontId="139" fillId="0" borderId="0"/>
    <xf numFmtId="0" fontId="93" fillId="0" borderId="52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7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6" fillId="0" borderId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178" fillId="0" borderId="0" applyNumberFormat="0" applyFill="0" applyBorder="0" applyAlignment="0" applyProtection="0"/>
    <xf numFmtId="0" fontId="90" fillId="0" borderId="50" applyNumberFormat="0" applyFill="0" applyAlignment="0" applyProtection="0"/>
    <xf numFmtId="0" fontId="91" fillId="0" borderId="51" applyNumberFormat="0" applyFill="0" applyAlignment="0" applyProtection="0"/>
    <xf numFmtId="0" fontId="91" fillId="0" borderId="51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5" fillId="0" borderId="53" applyNumberFormat="0" applyFill="0" applyAlignment="0" applyProtection="0"/>
    <xf numFmtId="0" fontId="6" fillId="0" borderId="0"/>
    <xf numFmtId="0" fontId="6" fillId="0" borderId="0"/>
    <xf numFmtId="0" fontId="95" fillId="0" borderId="53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97" fillId="0" borderId="55" applyNumberFormat="0" applyFill="0" applyAlignment="0" applyProtection="0"/>
    <xf numFmtId="0" fontId="6" fillId="0" borderId="0"/>
    <xf numFmtId="0" fontId="139" fillId="0" borderId="0"/>
    <xf numFmtId="0" fontId="12" fillId="0" borderId="0"/>
    <xf numFmtId="0" fontId="97" fillId="0" borderId="55" applyNumberFormat="0" applyFill="0" applyAlignment="0" applyProtection="0"/>
    <xf numFmtId="0" fontId="12" fillId="0" borderId="0"/>
    <xf numFmtId="0" fontId="98" fillId="0" borderId="55" applyNumberFormat="0" applyFill="0" applyAlignment="0" applyProtection="0"/>
    <xf numFmtId="0" fontId="97" fillId="0" borderId="55" applyNumberFormat="0" applyFill="0" applyAlignment="0" applyProtection="0"/>
    <xf numFmtId="0" fontId="97" fillId="0" borderId="53" applyNumberFormat="0" applyFill="0" applyAlignment="0" applyProtection="0"/>
    <xf numFmtId="0" fontId="14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97" fillId="0" borderId="55" applyNumberFormat="0" applyFill="0" applyAlignment="0" applyProtection="0"/>
    <xf numFmtId="0" fontId="98" fillId="0" borderId="55" applyNumberFormat="0" applyFill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96" fillId="0" borderId="54" applyNumberFormat="0" applyFill="0" applyAlignment="0" applyProtection="0"/>
    <xf numFmtId="0" fontId="6" fillId="0" borderId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7" fillId="0" borderId="55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97" fillId="0" borderId="55" applyNumberFormat="0" applyFill="0" applyAlignment="0" applyProtection="0"/>
    <xf numFmtId="0" fontId="6" fillId="0" borderId="0"/>
    <xf numFmtId="0" fontId="139" fillId="0" borderId="0"/>
    <xf numFmtId="0" fontId="98" fillId="0" borderId="55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79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6" fillId="0" borderId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31" fillId="0" borderId="0" applyNumberFormat="0" applyFill="0" applyBorder="0" applyAlignment="0" applyProtection="0"/>
    <xf numFmtId="0" fontId="95" fillId="0" borderId="53" applyNumberFormat="0" applyFill="0" applyAlignment="0" applyProtection="0"/>
    <xf numFmtId="0" fontId="96" fillId="0" borderId="54" applyNumberFormat="0" applyFill="0" applyAlignment="0" applyProtection="0"/>
    <xf numFmtId="0" fontId="96" fillId="0" borderId="54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42" fillId="0" borderId="4" applyNumberFormat="0" applyFill="0" applyAlignment="0" applyProtection="0"/>
    <xf numFmtId="0" fontId="6" fillId="0" borderId="0"/>
    <xf numFmtId="0" fontId="6" fillId="0" borderId="0"/>
    <xf numFmtId="0" fontId="42" fillId="0" borderId="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2" fillId="0" borderId="4" applyNumberFormat="0" applyFill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00" fillId="0" borderId="57" applyNumberFormat="0" applyFill="0" applyAlignment="0" applyProtection="0"/>
    <xf numFmtId="0" fontId="6" fillId="0" borderId="0"/>
    <xf numFmtId="0" fontId="12" fillId="0" borderId="0"/>
    <xf numFmtId="0" fontId="100" fillId="0" borderId="84" applyNumberFormat="0" applyFill="0" applyAlignment="0" applyProtection="0"/>
    <xf numFmtId="0" fontId="6" fillId="0" borderId="0"/>
    <xf numFmtId="0" fontId="12" fillId="0" borderId="0"/>
    <xf numFmtId="0" fontId="12" fillId="0" borderId="0"/>
    <xf numFmtId="0" fontId="100" fillId="0" borderId="85" applyNumberFormat="0" applyFill="0" applyAlignment="0" applyProtection="0"/>
    <xf numFmtId="0" fontId="42" fillId="0" borderId="4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100" fillId="0" borderId="57" applyNumberFormat="0" applyFill="0" applyAlignment="0" applyProtection="0"/>
    <xf numFmtId="0" fontId="101" fillId="0" borderId="57" applyNumberFormat="0" applyFill="0" applyAlignment="0" applyProtection="0"/>
    <xf numFmtId="0" fontId="6" fillId="0" borderId="0"/>
    <xf numFmtId="0" fontId="12" fillId="0" borderId="0"/>
    <xf numFmtId="0" fontId="101" fillId="0" borderId="57" applyNumberFormat="0" applyFill="0" applyAlignment="0" applyProtection="0"/>
    <xf numFmtId="0" fontId="6" fillId="0" borderId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100" fillId="0" borderId="57" applyNumberFormat="0" applyFill="0" applyAlignment="0" applyProtection="0"/>
    <xf numFmtId="0" fontId="6" fillId="0" borderId="0"/>
    <xf numFmtId="0" fontId="6" fillId="0" borderId="0"/>
    <xf numFmtId="0" fontId="100" fillId="0" borderId="57" applyNumberFormat="0" applyFill="0" applyAlignment="0" applyProtection="0"/>
    <xf numFmtId="0" fontId="101" fillId="0" borderId="57" applyNumberFormat="0" applyFill="0" applyAlignment="0" applyProtection="0"/>
    <xf numFmtId="0" fontId="42" fillId="0" borderId="4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180" fillId="0" borderId="86" applyNumberFormat="0" applyFill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1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6" fillId="0" borderId="0"/>
    <xf numFmtId="0" fontId="42" fillId="0" borderId="4" applyNumberFormat="0" applyFill="0" applyAlignment="0" applyProtection="0"/>
    <xf numFmtId="0" fontId="6" fillId="0" borderId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182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42" fillId="0" borderId="4" applyNumberFormat="0" applyFill="0" applyAlignment="0" applyProtection="0"/>
    <xf numFmtId="0" fontId="6" fillId="0" borderId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56" applyNumberFormat="0" applyFill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" fillId="0" borderId="0"/>
    <xf numFmtId="0" fontId="6" fillId="0" borderId="0"/>
    <xf numFmtId="0" fontId="42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2" fillId="0" borderId="0" applyNumberForma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00" fillId="0" borderId="0" applyNumberFormat="0" applyFill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42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6" fillId="0" borderId="0"/>
    <xf numFmtId="0" fontId="12" fillId="0" borderId="0"/>
    <xf numFmtId="0" fontId="101" fillId="0" borderId="0" applyNumberFormat="0" applyFill="0" applyBorder="0" applyAlignment="0" applyProtection="0"/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6" fillId="0" borderId="0"/>
    <xf numFmtId="0" fontId="6" fillId="0" borderId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80" fillId="0" borderId="0" applyNumberFormat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1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42" fillId="0" borderId="0" applyNumberFormat="0" applyFill="0" applyBorder="0" applyAlignment="0" applyProtection="0"/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6" fillId="0" borderId="0"/>
    <xf numFmtId="0" fontId="6" fillId="0" borderId="0"/>
    <xf numFmtId="0" fontId="12" fillId="0" borderId="0"/>
    <xf numFmtId="0" fontId="182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6" fillId="0" borderId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83" fillId="115" borderId="0" applyNumberFormat="0" applyBorder="0" applyAlignment="0">
      <protection hidden="1"/>
    </xf>
    <xf numFmtId="0" fontId="6" fillId="0" borderId="0"/>
    <xf numFmtId="0" fontId="6" fillId="0" borderId="0"/>
    <xf numFmtId="0" fontId="6" fillId="0" borderId="0"/>
    <xf numFmtId="38" fontId="15" fillId="0" borderId="0"/>
    <xf numFmtId="0" fontId="12" fillId="0" borderId="0"/>
    <xf numFmtId="38" fontId="15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0" fontId="15" fillId="0" borderId="0"/>
    <xf numFmtId="0" fontId="12" fillId="0" borderId="0"/>
    <xf numFmtId="40" fontId="15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04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6" fillId="0" borderId="0"/>
    <xf numFmtId="10" fontId="12" fillId="20" borderId="6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12" fillId="0" borderId="0"/>
    <xf numFmtId="0" fontId="6" fillId="0" borderId="0"/>
    <xf numFmtId="10" fontId="12" fillId="20" borderId="6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12" fillId="0" borderId="0"/>
    <xf numFmtId="0" fontId="6" fillId="0" borderId="0"/>
    <xf numFmtId="0" fontId="12" fillId="0" borderId="0"/>
    <xf numFmtId="10" fontId="8" fillId="20" borderId="6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10" fontId="8" fillId="20" borderId="6" applyNumberFormat="0" applyBorder="0" applyAlignment="0" applyProtection="0"/>
    <xf numFmtId="10" fontId="8" fillId="20" borderId="6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43" fillId="7" borderId="5" applyNumberFormat="0" applyAlignment="0" applyProtection="0"/>
    <xf numFmtId="0" fontId="105" fillId="83" borderId="48" applyNumberFormat="0" applyAlignment="0" applyProtection="0"/>
    <xf numFmtId="0" fontId="105" fillId="83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43" fillId="7" borderId="5" applyNumberFormat="0" applyAlignment="0" applyProtection="0"/>
    <xf numFmtId="0" fontId="184" fillId="72" borderId="5" applyNumberFormat="0" applyAlignment="0" applyProtection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43" fillId="7" borderId="5" applyNumberFormat="0" applyAlignment="0" applyProtection="0"/>
    <xf numFmtId="0" fontId="185" fillId="83" borderId="48" applyNumberFormat="0" applyAlignment="0" applyProtection="0"/>
    <xf numFmtId="0" fontId="105" fillId="83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85" fillId="83" borderId="48" applyNumberFormat="0" applyAlignment="0" applyProtection="0"/>
    <xf numFmtId="0" fontId="105" fillId="83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85" fillId="83" borderId="48" applyNumberFormat="0" applyAlignment="0" applyProtection="0"/>
    <xf numFmtId="0" fontId="105" fillId="83" borderId="48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85" fillId="83" borderId="48" applyNumberFormat="0" applyAlignment="0" applyProtection="0"/>
    <xf numFmtId="0" fontId="43" fillId="7" borderId="5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05" fillId="83" borderId="48" applyNumberFormat="0" applyAlignment="0" applyProtection="0"/>
    <xf numFmtId="0" fontId="43" fillId="7" borderId="5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6" fillId="83" borderId="48" applyNumberFormat="0" applyAlignment="0" applyProtection="0"/>
    <xf numFmtId="0" fontId="105" fillId="83" borderId="48" applyNumberFormat="0" applyAlignment="0" applyProtection="0"/>
    <xf numFmtId="0" fontId="105" fillId="83" borderId="48" applyNumberFormat="0" applyAlignment="0" applyProtection="0"/>
    <xf numFmtId="0" fontId="6" fillId="0" borderId="0"/>
    <xf numFmtId="0" fontId="43" fillId="7" borderId="5" applyNumberFormat="0" applyAlignment="0" applyProtection="0"/>
    <xf numFmtId="0" fontId="43" fillId="7" borderId="5" applyNumberFormat="0" applyAlignment="0" applyProtection="0"/>
    <xf numFmtId="0" fontId="6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105" fillId="24" borderId="48" applyNumberFormat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84" fillId="72" borderId="5" applyNumberFormat="0" applyAlignment="0" applyProtection="0"/>
    <xf numFmtId="0" fontId="43" fillId="7" borderId="5" applyNumberFormat="0" applyAlignment="0" applyProtection="0"/>
    <xf numFmtId="0" fontId="6" fillId="0" borderId="0"/>
    <xf numFmtId="0" fontId="6" fillId="0" borderId="0"/>
    <xf numFmtId="0" fontId="12" fillId="0" borderId="0"/>
    <xf numFmtId="0" fontId="43" fillId="24" borderId="5" applyNumberFormat="0" applyAlignment="0" applyProtection="0"/>
    <xf numFmtId="0" fontId="6" fillId="0" borderId="0"/>
    <xf numFmtId="0" fontId="6" fillId="0" borderId="0"/>
    <xf numFmtId="0" fontId="43" fillId="24" borderId="5" applyNumberFormat="0" applyAlignment="0" applyProtection="0"/>
    <xf numFmtId="0" fontId="43" fillId="24" borderId="5" applyNumberFormat="0" applyAlignment="0" applyProtection="0"/>
    <xf numFmtId="0" fontId="43" fillId="7" borderId="5" applyNumberFormat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6" fillId="83" borderId="48" applyNumberFormat="0" applyAlignment="0" applyProtection="0"/>
    <xf numFmtId="0" fontId="105" fillId="83" borderId="48" applyNumberFormat="0" applyAlignment="0" applyProtection="0"/>
    <xf numFmtId="0" fontId="6" fillId="0" borderId="0"/>
    <xf numFmtId="0" fontId="43" fillId="7" borderId="5" applyNumberFormat="0" applyAlignment="0" applyProtection="0"/>
    <xf numFmtId="0" fontId="6" fillId="0" borderId="0"/>
    <xf numFmtId="0" fontId="186" fillId="83" borderId="48" applyNumberFormat="0" applyAlignment="0" applyProtection="0"/>
    <xf numFmtId="0" fontId="43" fillId="7" borderId="5" applyNumberFormat="0" applyAlignment="0" applyProtection="0"/>
    <xf numFmtId="0" fontId="6" fillId="0" borderId="0"/>
    <xf numFmtId="0" fontId="6" fillId="0" borderId="0"/>
    <xf numFmtId="0" fontId="186" fillId="83" borderId="48" applyNumberFormat="0" applyAlignment="0" applyProtection="0"/>
    <xf numFmtId="0" fontId="43" fillId="7" borderId="5" applyNumberFormat="0" applyAlignment="0" applyProtection="0"/>
    <xf numFmtId="0" fontId="6" fillId="0" borderId="0"/>
    <xf numFmtId="0" fontId="6" fillId="0" borderId="0"/>
    <xf numFmtId="0" fontId="105" fillId="83" borderId="48" applyNumberFormat="0" applyAlignment="0" applyProtection="0"/>
    <xf numFmtId="0" fontId="43" fillId="7" borderId="5" applyNumberFormat="0" applyAlignment="0" applyProtection="0"/>
    <xf numFmtId="0" fontId="6" fillId="0" borderId="0"/>
    <xf numFmtId="0" fontId="105" fillId="83" borderId="48" applyNumberFormat="0" applyAlignment="0" applyProtection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43" fillId="24" borderId="5" applyNumberFormat="0" applyAlignment="0" applyProtection="0"/>
    <xf numFmtId="0" fontId="43" fillId="7" borderId="5" applyNumberFormat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105" fillId="24" borderId="48" applyNumberFormat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84" fillId="72" borderId="5" applyNumberFormat="0" applyAlignment="0" applyProtection="0"/>
    <xf numFmtId="0" fontId="105" fillId="24" borderId="48" applyNumberFormat="0" applyAlignment="0" applyProtection="0"/>
    <xf numFmtId="0" fontId="6" fillId="0" borderId="0"/>
    <xf numFmtId="0" fontId="6" fillId="0" borderId="0"/>
    <xf numFmtId="0" fontId="12" fillId="0" borderId="0"/>
    <xf numFmtId="0" fontId="43" fillId="24" borderId="5" applyNumberFormat="0" applyAlignment="0" applyProtection="0"/>
    <xf numFmtId="0" fontId="105" fillId="24" borderId="48" applyNumberFormat="0" applyAlignment="0" applyProtection="0"/>
    <xf numFmtId="0" fontId="6" fillId="0" borderId="0"/>
    <xf numFmtId="0" fontId="43" fillId="24" borderId="5" applyNumberFormat="0" applyAlignment="0" applyProtection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24" borderId="48" applyNumberFormat="0" applyAlignment="0" applyProtection="0"/>
    <xf numFmtId="0" fontId="6" fillId="0" borderId="0"/>
    <xf numFmtId="0" fontId="139" fillId="0" borderId="0"/>
    <xf numFmtId="0" fontId="12" fillId="0" borderId="0"/>
    <xf numFmtId="0" fontId="105" fillId="83" borderId="48" applyNumberFormat="0" applyAlignment="0" applyProtection="0"/>
    <xf numFmtId="0" fontId="184" fillId="72" borderId="5" applyNumberFormat="0" applyAlignment="0" applyProtection="0"/>
    <xf numFmtId="0" fontId="105" fillId="24" borderId="48" applyNumberFormat="0" applyAlignment="0" applyProtection="0"/>
    <xf numFmtId="0" fontId="6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43" fillId="7" borderId="5" applyNumberFormat="0" applyAlignment="0" applyProtection="0"/>
    <xf numFmtId="0" fontId="6" fillId="0" borderId="0"/>
    <xf numFmtId="0" fontId="139" fillId="0" borderId="0"/>
    <xf numFmtId="0" fontId="12" fillId="0" borderId="0"/>
    <xf numFmtId="0" fontId="105" fillId="83" borderId="48" applyNumberFormat="0" applyAlignment="0" applyProtection="0"/>
    <xf numFmtId="0" fontId="105" fillId="83" borderId="48" applyNumberFormat="0" applyAlignment="0" applyProtection="0"/>
    <xf numFmtId="0" fontId="6" fillId="0" borderId="0"/>
    <xf numFmtId="0" fontId="105" fillId="83" borderId="48" applyNumberFormat="0" applyAlignment="0" applyProtection="0"/>
    <xf numFmtId="0" fontId="6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43" fillId="7" borderId="5" applyNumberFormat="0" applyAlignment="0" applyProtection="0"/>
    <xf numFmtId="0" fontId="6" fillId="0" borderId="0"/>
    <xf numFmtId="0" fontId="139" fillId="0" borderId="0"/>
    <xf numFmtId="0" fontId="12" fillId="0" borderId="0"/>
    <xf numFmtId="0" fontId="105" fillId="83" borderId="48" applyNumberFormat="0" applyAlignment="0" applyProtection="0"/>
    <xf numFmtId="0" fontId="105" fillId="83" borderId="48" applyNumberFormat="0" applyAlignment="0" applyProtection="0"/>
    <xf numFmtId="0" fontId="6" fillId="0" borderId="0"/>
    <xf numFmtId="0" fontId="105" fillId="83" borderId="48" applyNumberFormat="0" applyAlignment="0" applyProtection="0"/>
    <xf numFmtId="0" fontId="6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05" fillId="83" borderId="48" applyNumberFormat="0" applyAlignment="0" applyProtection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6" fillId="0" borderId="0"/>
    <xf numFmtId="0" fontId="139" fillId="0" borderId="0"/>
    <xf numFmtId="0" fontId="12" fillId="0" borderId="0"/>
    <xf numFmtId="0" fontId="105" fillId="83" borderId="48" applyNumberFormat="0" applyAlignment="0" applyProtection="0"/>
    <xf numFmtId="0" fontId="6" fillId="0" borderId="0"/>
    <xf numFmtId="0" fontId="105" fillId="83" borderId="48" applyNumberFormat="0" applyAlignment="0" applyProtection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43" fillId="7" borderId="5" applyNumberFormat="0" applyAlignment="0" applyProtection="0"/>
    <xf numFmtId="0" fontId="6" fillId="0" borderId="0"/>
    <xf numFmtId="0" fontId="139" fillId="0" borderId="0"/>
    <xf numFmtId="0" fontId="12" fillId="0" borderId="0"/>
    <xf numFmtId="0" fontId="105" fillId="83" borderId="48" applyNumberFormat="0" applyAlignment="0" applyProtection="0"/>
    <xf numFmtId="0" fontId="6" fillId="0" borderId="0"/>
    <xf numFmtId="0" fontId="105" fillId="83" borderId="48" applyNumberFormat="0" applyAlignment="0" applyProtection="0"/>
    <xf numFmtId="0" fontId="6" fillId="0" borderId="0"/>
    <xf numFmtId="0" fontId="6" fillId="0" borderId="0"/>
    <xf numFmtId="0" fontId="43" fillId="7" borderId="5" applyNumberFormat="0" applyAlignment="0" applyProtection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05" fillId="83" borderId="48" applyNumberFormat="0" applyAlignment="0" applyProtection="0"/>
    <xf numFmtId="0" fontId="6" fillId="0" borderId="0"/>
    <xf numFmtId="0" fontId="6" fillId="0" borderId="0"/>
    <xf numFmtId="0" fontId="139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6" fillId="83" borderId="48" applyNumberFormat="0" applyAlignment="0" applyProtection="0"/>
    <xf numFmtId="0" fontId="186" fillId="83" borderId="48" applyNumberFormat="0" applyAlignment="0" applyProtection="0"/>
    <xf numFmtId="0" fontId="105" fillId="83" borderId="48" applyNumberFormat="0" applyAlignment="0" applyProtection="0"/>
    <xf numFmtId="0" fontId="105" fillId="83" borderId="48" applyNumberFormat="0" applyAlignment="0" applyProtection="0"/>
    <xf numFmtId="0" fontId="43" fillId="7" borderId="5" applyNumberFormat="0" applyAlignment="0" applyProtection="0"/>
    <xf numFmtId="0" fontId="43" fillId="7" borderId="5" applyNumberFormat="0" applyAlignment="0" applyProtection="0"/>
    <xf numFmtId="41" fontId="20" fillId="23" borderId="7">
      <alignment horizontal="left"/>
      <protection locked="0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10" fontId="20" fillId="23" borderId="7">
      <alignment horizontal="right"/>
      <protection locked="0"/>
    </xf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8" fillId="22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8" fillId="22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3" fontId="21" fillId="0" borderId="0" applyFill="0" applyBorder="0" applyAlignment="0" applyProtection="0"/>
    <xf numFmtId="0" fontId="12" fillId="0" borderId="0"/>
    <xf numFmtId="3" fontId="21" fillId="0" borderId="0" applyFill="0" applyBorder="0" applyAlignment="0" applyProtection="0"/>
    <xf numFmtId="0" fontId="12" fillId="0" borderId="0"/>
    <xf numFmtId="0" fontId="6" fillId="0" borderId="0"/>
    <xf numFmtId="0" fontId="6" fillId="0" borderId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44" fillId="0" borderId="8" applyNumberFormat="0" applyFill="0" applyAlignment="0" applyProtection="0"/>
    <xf numFmtId="0" fontId="6" fillId="0" borderId="0"/>
    <xf numFmtId="0" fontId="6" fillId="0" borderId="0"/>
    <xf numFmtId="0" fontId="44" fillId="0" borderId="8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4" fillId="0" borderId="8" applyNumberFormat="0" applyFill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50" fillId="0" borderId="60" applyNumberFormat="0" applyFill="0" applyAlignment="0" applyProtection="0"/>
    <xf numFmtId="0" fontId="6" fillId="0" borderId="0"/>
    <xf numFmtId="0" fontId="12" fillId="0" borderId="0"/>
    <xf numFmtId="0" fontId="106" fillId="0" borderId="59" applyNumberFormat="0" applyFill="0" applyAlignment="0" applyProtection="0"/>
    <xf numFmtId="0" fontId="6" fillId="0" borderId="0"/>
    <xf numFmtId="0" fontId="12" fillId="0" borderId="0"/>
    <xf numFmtId="0" fontId="6" fillId="0" borderId="0"/>
    <xf numFmtId="0" fontId="187" fillId="0" borderId="87" applyNumberFormat="0" applyFill="0" applyAlignment="0" applyProtection="0"/>
    <xf numFmtId="0" fontId="44" fillId="0" borderId="8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50" fillId="0" borderId="60" applyNumberFormat="0" applyFill="0" applyAlignment="0" applyProtection="0"/>
    <xf numFmtId="0" fontId="107" fillId="0" borderId="60" applyNumberFormat="0" applyFill="0" applyAlignment="0" applyProtection="0"/>
    <xf numFmtId="0" fontId="6" fillId="0" borderId="0"/>
    <xf numFmtId="0" fontId="12" fillId="0" borderId="0"/>
    <xf numFmtId="0" fontId="107" fillId="0" borderId="60" applyNumberFormat="0" applyFill="0" applyAlignment="0" applyProtection="0"/>
    <xf numFmtId="0" fontId="6" fillId="0" borderId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50" fillId="0" borderId="60" applyNumberFormat="0" applyFill="0" applyAlignment="0" applyProtection="0"/>
    <xf numFmtId="0" fontId="6" fillId="0" borderId="0"/>
    <xf numFmtId="0" fontId="6" fillId="0" borderId="0"/>
    <xf numFmtId="0" fontId="50" fillId="0" borderId="60" applyNumberFormat="0" applyFill="0" applyAlignment="0" applyProtection="0"/>
    <xf numFmtId="0" fontId="107" fillId="0" borderId="60" applyNumberFormat="0" applyFill="0" applyAlignment="0" applyProtection="0"/>
    <xf numFmtId="0" fontId="44" fillId="0" borderId="8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88" fillId="0" borderId="88" applyNumberFormat="0" applyFill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89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6" fillId="0" borderId="0"/>
    <xf numFmtId="0" fontId="44" fillId="0" borderId="8" applyNumberFormat="0" applyFill="0" applyAlignment="0" applyProtection="0"/>
    <xf numFmtId="0" fontId="6" fillId="0" borderId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6" fillId="0" borderId="0"/>
    <xf numFmtId="0" fontId="6" fillId="0" borderId="0"/>
    <xf numFmtId="0" fontId="12" fillId="0" borderId="0"/>
    <xf numFmtId="0" fontId="190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44" fillId="0" borderId="8" applyNumberFormat="0" applyFill="0" applyAlignment="0" applyProtection="0"/>
    <xf numFmtId="0" fontId="6" fillId="0" borderId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06" fillId="0" borderId="59" applyNumberFormat="0" applyFill="0" applyAlignment="0" applyProtection="0"/>
    <xf numFmtId="0" fontId="12" fillId="0" borderId="0"/>
    <xf numFmtId="0" fontId="6" fillId="0" borderId="0"/>
    <xf numFmtId="0" fontId="6" fillId="0" borderId="0"/>
    <xf numFmtId="44" fontId="9" fillId="0" borderId="9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4" fontId="9" fillId="0" borderId="9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4" fontId="9" fillId="0" borderId="9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44" fontId="9" fillId="0" borderId="9" applyNumberFormat="0" applyFont="0" applyAlignment="0">
      <alignment horizontal="center"/>
    </xf>
    <xf numFmtId="0" fontId="12" fillId="0" borderId="0"/>
    <xf numFmtId="44" fontId="9" fillId="0" borderId="9" applyNumberFormat="0" applyFont="0" applyAlignment="0">
      <alignment horizontal="center"/>
    </xf>
    <xf numFmtId="0" fontId="12" fillId="0" borderId="0"/>
    <xf numFmtId="0" fontId="6" fillId="0" borderId="0"/>
    <xf numFmtId="0" fontId="6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4" fontId="9" fillId="0" borderId="10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4" fontId="9" fillId="0" borderId="10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6" fillId="0" borderId="0"/>
    <xf numFmtId="44" fontId="9" fillId="0" borderId="10" applyNumberFormat="0" applyFont="0" applyAlignment="0">
      <alignment horizontal="center"/>
    </xf>
    <xf numFmtId="0" fontId="6" fillId="0" borderId="0"/>
    <xf numFmtId="0" fontId="12" fillId="0" borderId="0"/>
    <xf numFmtId="0" fontId="6" fillId="0" borderId="0"/>
    <xf numFmtId="44" fontId="9" fillId="0" borderId="10" applyNumberFormat="0" applyFont="0" applyAlignment="0">
      <alignment horizontal="center"/>
    </xf>
    <xf numFmtId="0" fontId="12" fillId="0" borderId="0"/>
    <xf numFmtId="44" fontId="9" fillId="0" borderId="10" applyNumberFormat="0" applyFont="0" applyAlignment="0">
      <alignment horizontal="center"/>
    </xf>
    <xf numFmtId="0" fontId="12" fillId="0" borderId="0"/>
    <xf numFmtId="0" fontId="6" fillId="0" borderId="0"/>
    <xf numFmtId="0" fontId="6" fillId="0" borderId="0"/>
    <xf numFmtId="0" fontId="6" fillId="0" borderId="0"/>
    <xf numFmtId="204" fontId="8" fillId="104" borderId="0">
      <alignment horizontal="center"/>
    </xf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45" fillId="24" borderId="0" applyNumberFormat="0" applyBorder="0" applyAlignment="0" applyProtection="0"/>
    <xf numFmtId="0" fontId="6" fillId="0" borderId="0"/>
    <xf numFmtId="0" fontId="6" fillId="0" borderId="0"/>
    <xf numFmtId="0" fontId="45" fillId="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45" fillId="24" borderId="0" applyNumberFormat="0" applyBorder="0" applyAlignment="0" applyProtection="0"/>
    <xf numFmtId="0" fontId="12" fillId="0" borderId="0"/>
    <xf numFmtId="0" fontId="6" fillId="0" borderId="0"/>
    <xf numFmtId="0" fontId="139" fillId="0" borderId="0"/>
    <xf numFmtId="0" fontId="12" fillId="0" borderId="0"/>
    <xf numFmtId="0" fontId="109" fillId="84" borderId="0" applyNumberFormat="0" applyBorder="0" applyAlignment="0" applyProtection="0"/>
    <xf numFmtId="0" fontId="6" fillId="0" borderId="0"/>
    <xf numFmtId="0" fontId="12" fillId="0" borderId="0"/>
    <xf numFmtId="0" fontId="12" fillId="0" borderId="0"/>
    <xf numFmtId="0" fontId="6" fillId="0" borderId="0"/>
    <xf numFmtId="0" fontId="6" fillId="0" borderId="0"/>
    <xf numFmtId="0" fontId="45" fillId="72" borderId="0" applyNumberFormat="0" applyBorder="0" applyAlignment="0" applyProtection="0"/>
    <xf numFmtId="0" fontId="45" fillId="2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10" fillId="24" borderId="0" applyNumberFormat="0" applyBorder="0" applyAlignment="0" applyProtection="0"/>
    <xf numFmtId="0" fontId="110" fillId="24" borderId="0" applyNumberFormat="0" applyBorder="0" applyAlignment="0" applyProtection="0"/>
    <xf numFmtId="0" fontId="6" fillId="0" borderId="0"/>
    <xf numFmtId="0" fontId="109" fillId="84" borderId="0" applyNumberFormat="0" applyBorder="0" applyAlignment="0" applyProtection="0"/>
    <xf numFmtId="0" fontId="6" fillId="0" borderId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9" fillId="84" borderId="0" applyNumberFormat="0" applyBorder="0" applyAlignment="0" applyProtection="0"/>
    <xf numFmtId="0" fontId="6" fillId="0" borderId="0"/>
    <xf numFmtId="0" fontId="6" fillId="0" borderId="0"/>
    <xf numFmtId="0" fontId="109" fillId="84" borderId="0" applyNumberFormat="0" applyBorder="0" applyAlignment="0" applyProtection="0"/>
    <xf numFmtId="0" fontId="109" fillId="84" borderId="0" applyNumberFormat="0" applyBorder="0" applyAlignment="0" applyProtection="0"/>
    <xf numFmtId="0" fontId="45" fillId="2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50" fillId="10" borderId="0" applyNumberFormat="0" applyBorder="0" applyAlignment="0" applyProtection="0"/>
    <xf numFmtId="0" fontId="12" fillId="0" borderId="0"/>
    <xf numFmtId="0" fontId="6" fillId="0" borderId="0"/>
    <xf numFmtId="0" fontId="6" fillId="0" borderId="0"/>
    <xf numFmtId="0" fontId="12" fillId="0" borderId="0"/>
    <xf numFmtId="0" fontId="12" fillId="0" borderId="0"/>
    <xf numFmtId="0" fontId="6" fillId="0" borderId="0"/>
    <xf numFmtId="0" fontId="12" fillId="0" borderId="0"/>
    <xf numFmtId="0" fontId="6" fillId="0" borderId="0"/>
    <xf numFmtId="0" fontId="191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6" fillId="0" borderId="0"/>
    <xf numFmtId="0" fontId="45" fillId="24" borderId="0" applyNumberFormat="0" applyBorder="0" applyAlignment="0" applyProtection="0"/>
    <xf numFmtId="0" fontId="6" fillId="0" borderId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6" fillId="0" borderId="0"/>
    <xf numFmtId="0" fontId="6" fillId="0" borderId="0"/>
    <xf numFmtId="0" fontId="12" fillId="0" borderId="0"/>
    <xf numFmtId="0" fontId="192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45" fillId="24" borderId="0" applyNumberFormat="0" applyBorder="0" applyAlignment="0" applyProtection="0"/>
    <xf numFmtId="0" fontId="6" fillId="0" borderId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0" fontId="108" fillId="84" borderId="0" applyNumberFormat="0" applyBorder="0" applyAlignment="0" applyProtection="0"/>
    <xf numFmtId="37" fontId="32" fillId="0" borderId="0"/>
    <xf numFmtId="0" fontId="12" fillId="0" borderId="0"/>
    <xf numFmtId="0" fontId="12" fillId="0" borderId="0"/>
    <xf numFmtId="37" fontId="32" fillId="0" borderId="0"/>
    <xf numFmtId="0" fontId="6" fillId="0" borderId="0"/>
    <xf numFmtId="37" fontId="32" fillId="0" borderId="0"/>
    <xf numFmtId="198" fontId="13" fillId="0" borderId="0"/>
    <xf numFmtId="0" fontId="1" fillId="0" borderId="0"/>
    <xf numFmtId="217" fontId="12" fillId="0" borderId="0"/>
    <xf numFmtId="198" fontId="13" fillId="0" borderId="0"/>
    <xf numFmtId="218" fontId="12" fillId="0" borderId="0"/>
    <xf numFmtId="218" fontId="12" fillId="0" borderId="0"/>
    <xf numFmtId="218" fontId="12" fillId="0" borderId="0"/>
    <xf numFmtId="218" fontId="12" fillId="0" borderId="0"/>
    <xf numFmtId="218" fontId="12" fillId="0" borderId="0"/>
    <xf numFmtId="18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169" fontId="12" fillId="0" borderId="0"/>
    <xf numFmtId="0" fontId="1" fillId="0" borderId="0"/>
    <xf numFmtId="0" fontId="12" fillId="0" borderId="0"/>
    <xf numFmtId="180" fontId="12" fillId="0" borderId="0"/>
    <xf numFmtId="0" fontId="1" fillId="0" borderId="0"/>
    <xf numFmtId="180" fontId="12" fillId="0" borderId="0"/>
    <xf numFmtId="0" fontId="1" fillId="0" borderId="0"/>
    <xf numFmtId="169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8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180" fontId="12" fillId="0" borderId="0"/>
    <xf numFmtId="0" fontId="1" fillId="0" borderId="0"/>
    <xf numFmtId="0" fontId="12" fillId="0" borderId="0"/>
    <xf numFmtId="0" fontId="1" fillId="0" borderId="0"/>
    <xf numFmtId="180" fontId="12" fillId="0" borderId="0"/>
    <xf numFmtId="0" fontId="1" fillId="0" borderId="0"/>
    <xf numFmtId="169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80" fontId="12" fillId="0" borderId="0"/>
    <xf numFmtId="0" fontId="1" fillId="0" borderId="0"/>
    <xf numFmtId="0" fontId="1" fillId="0" borderId="0"/>
    <xf numFmtId="0" fontId="12" fillId="0" borderId="0"/>
    <xf numFmtId="180" fontId="12" fillId="0" borderId="0"/>
    <xf numFmtId="0" fontId="1" fillId="0" borderId="0"/>
    <xf numFmtId="18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18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218" fontId="12" fillId="0" borderId="0"/>
    <xf numFmtId="169" fontId="10" fillId="0" borderId="0"/>
    <xf numFmtId="0" fontId="1" fillId="0" borderId="0"/>
    <xf numFmtId="0" fontId="1" fillId="0" borderId="0"/>
    <xf numFmtId="0" fontId="12" fillId="0" borderId="0"/>
    <xf numFmtId="0" fontId="1" fillId="0" borderId="0"/>
    <xf numFmtId="218" fontId="12" fillId="0" borderId="0"/>
    <xf numFmtId="199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218" fontId="12" fillId="0" borderId="0"/>
    <xf numFmtId="169" fontId="10" fillId="0" borderId="0"/>
    <xf numFmtId="0" fontId="1" fillId="0" borderId="0"/>
    <xf numFmtId="199" fontId="12" fillId="0" borderId="0"/>
    <xf numFmtId="0" fontId="1" fillId="0" borderId="0"/>
    <xf numFmtId="0" fontId="1" fillId="0" borderId="0"/>
    <xf numFmtId="0" fontId="12" fillId="0" borderId="0"/>
    <xf numFmtId="200" fontId="12" fillId="0" borderId="0"/>
    <xf numFmtId="0" fontId="1" fillId="0" borderId="0"/>
    <xf numFmtId="0" fontId="12" fillId="0" borderId="0"/>
    <xf numFmtId="169" fontId="12" fillId="0" borderId="0"/>
    <xf numFmtId="0" fontId="1" fillId="0" borderId="0"/>
    <xf numFmtId="218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18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18" fontId="12" fillId="0" borderId="0"/>
    <xf numFmtId="169" fontId="10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201" fontId="80" fillId="0" borderId="0"/>
    <xf numFmtId="219" fontId="8" fillId="0" borderId="0"/>
    <xf numFmtId="220" fontId="8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" fillId="0" borderId="0"/>
    <xf numFmtId="170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170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>
      <alignment horizontal="left" wrapText="1"/>
    </xf>
    <xf numFmtId="0" fontId="12" fillId="0" borderId="0"/>
    <xf numFmtId="37" fontId="12" fillId="0" borderId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0" fontId="12" fillId="0" borderId="0">
      <alignment wrapText="1"/>
    </xf>
    <xf numFmtId="0" fontId="12" fillId="0" borderId="0">
      <alignment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65" fontId="12" fillId="0" borderId="0">
      <alignment horizontal="left" wrapText="1"/>
    </xf>
    <xf numFmtId="0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" fillId="0" borderId="0"/>
    <xf numFmtId="172" fontId="12" fillId="0" borderId="0">
      <alignment horizontal="left" wrapText="1"/>
    </xf>
    <xf numFmtId="0" fontId="12" fillId="0" borderId="0"/>
    <xf numFmtId="172" fontId="13" fillId="0" borderId="0">
      <alignment horizontal="left" wrapText="1"/>
    </xf>
    <xf numFmtId="0" fontId="1" fillId="0" borderId="0"/>
    <xf numFmtId="0" fontId="12" fillId="0" borderId="0"/>
    <xf numFmtId="172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>
      <alignment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180" fontId="13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180" fontId="13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>
      <alignment wrapText="1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180" fontId="13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>
      <alignment wrapText="1"/>
    </xf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04" fontId="13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221" fontId="12" fillId="0" borderId="0">
      <alignment horizontal="left" wrapText="1"/>
    </xf>
    <xf numFmtId="0" fontId="1" fillId="0" borderId="0"/>
    <xf numFmtId="221" fontId="12" fillId="0" borderId="0">
      <alignment horizontal="left" wrapText="1"/>
    </xf>
    <xf numFmtId="0" fontId="6" fillId="0" borderId="0"/>
    <xf numFmtId="0" fontId="1" fillId="0" borderId="0"/>
    <xf numFmtId="0" fontId="6" fillId="0" borderId="0"/>
    <xf numFmtId="0" fontId="12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2" fillId="0" borderId="0"/>
    <xf numFmtId="0" fontId="6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2" fillId="0" borderId="0"/>
    <xf numFmtId="0" fontId="6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2" fillId="0" borderId="0"/>
    <xf numFmtId="0" fontId="6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21" fontId="12" fillId="0" borderId="0">
      <alignment horizontal="left" wrapText="1"/>
    </xf>
    <xf numFmtId="0" fontId="12" fillId="0" borderId="0"/>
    <xf numFmtId="0" fontId="1" fillId="0" borderId="0"/>
    <xf numFmtId="221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221" fontId="12" fillId="0" borderId="0">
      <alignment horizontal="left" wrapText="1"/>
    </xf>
    <xf numFmtId="0" fontId="12" fillId="0" borderId="0"/>
    <xf numFmtId="0" fontId="1" fillId="0" borderId="0"/>
    <xf numFmtId="221" fontId="12" fillId="0" borderId="0">
      <alignment horizontal="left" wrapText="1"/>
    </xf>
    <xf numFmtId="0" fontId="1" fillId="0" borderId="0"/>
    <xf numFmtId="221" fontId="12" fillId="0" borderId="0">
      <alignment horizontal="left" wrapText="1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12" fillId="0" borderId="0"/>
    <xf numFmtId="0" fontId="12" fillId="0" borderId="0"/>
    <xf numFmtId="0" fontId="35" fillId="0" borderId="0"/>
    <xf numFmtId="0" fontId="1" fillId="0" borderId="0"/>
    <xf numFmtId="0" fontId="1" fillId="0" borderId="0"/>
    <xf numFmtId="0" fontId="12" fillId="0" borderId="0"/>
    <xf numFmtId="0" fontId="3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2" fillId="0" borderId="0"/>
    <xf numFmtId="0" fontId="3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35" fillId="0" borderId="0"/>
    <xf numFmtId="0" fontId="1" fillId="0" borderId="0"/>
    <xf numFmtId="0" fontId="1" fillId="0" borderId="0"/>
    <xf numFmtId="0" fontId="12" fillId="0" borderId="0"/>
    <xf numFmtId="0" fontId="35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204" fontId="13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" fillId="0" borderId="0"/>
    <xf numFmtId="202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202" fontId="12" fillId="0" borderId="0">
      <alignment horizontal="left" wrapText="1"/>
    </xf>
    <xf numFmtId="0" fontId="1" fillId="0" borderId="0"/>
    <xf numFmtId="202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2" fillId="0" borderId="0">
      <alignment horizontal="left" wrapText="1"/>
    </xf>
    <xf numFmtId="0" fontId="12" fillId="0" borderId="0"/>
    <xf numFmtId="202" fontId="12" fillId="0" borderId="0">
      <alignment horizontal="left" wrapText="1"/>
    </xf>
    <xf numFmtId="0" fontId="1" fillId="0" borderId="0"/>
    <xf numFmtId="0" fontId="1" fillId="0" borderId="0"/>
    <xf numFmtId="22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170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0" fontId="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0" fontId="164" fillId="0" borderId="0"/>
    <xf numFmtId="0" fontId="12" fillId="0" borderId="0"/>
    <xf numFmtId="0" fontId="12" fillId="0" borderId="0"/>
    <xf numFmtId="0" fontId="193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6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0" fontId="12" fillId="0" borderId="0">
      <alignment horizontal="left" wrapText="1"/>
    </xf>
    <xf numFmtId="0" fontId="12" fillId="0" borderId="0"/>
    <xf numFmtId="0" fontId="12" fillId="0" borderId="0"/>
    <xf numFmtId="0" fontId="140" fillId="0" borderId="0"/>
    <xf numFmtId="0" fontId="12" fillId="0" borderId="0"/>
    <xf numFmtId="0" fontId="12" fillId="0" borderId="0"/>
    <xf numFmtId="0" fontId="140" fillId="0" borderId="0"/>
    <xf numFmtId="0" fontId="1" fillId="0" borderId="0"/>
    <xf numFmtId="0" fontId="12" fillId="0" borderId="0"/>
    <xf numFmtId="0" fontId="193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0" fontId="12" fillId="0" borderId="0"/>
    <xf numFmtId="170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65" fontId="12" fillId="0" borderId="0">
      <alignment horizontal="left" wrapText="1"/>
    </xf>
    <xf numFmtId="0" fontId="1" fillId="0" borderId="0"/>
    <xf numFmtId="0" fontId="12" fillId="0" borderId="0">
      <alignment horizontal="left" wrapText="1"/>
    </xf>
    <xf numFmtId="0" fontId="12" fillId="0" borderId="0"/>
    <xf numFmtId="0" fontId="1" fillId="0" borderId="0"/>
    <xf numFmtId="204" fontId="13" fillId="0" borderId="0">
      <alignment horizontal="left" wrapText="1"/>
    </xf>
    <xf numFmtId="0" fontId="12" fillId="0" borderId="0"/>
    <xf numFmtId="0" fontId="12" fillId="0" borderId="0">
      <alignment wrapText="1"/>
    </xf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204" fontId="13" fillId="0" borderId="0">
      <alignment horizontal="left" wrapText="1"/>
    </xf>
    <xf numFmtId="165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205" fontId="12" fillId="0" borderId="0">
      <alignment horizontal="left" wrapText="1"/>
    </xf>
    <xf numFmtId="0" fontId="12" fillId="0" borderId="0"/>
    <xf numFmtId="0" fontId="1" fillId="0" borderId="0"/>
    <xf numFmtId="0" fontId="12" fillId="0" borderId="0">
      <alignment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wrapText="1"/>
    </xf>
    <xf numFmtId="0" fontId="1" fillId="0" borderId="0"/>
    <xf numFmtId="0" fontId="12" fillId="0" borderId="0"/>
    <xf numFmtId="0" fontId="1" fillId="0" borderId="0"/>
    <xf numFmtId="165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65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65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65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0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>
      <alignment horizontal="left" wrapText="1"/>
    </xf>
    <xf numFmtId="0" fontId="194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>
      <alignment wrapText="1"/>
    </xf>
    <xf numFmtId="0" fontId="1" fillId="0" borderId="0"/>
    <xf numFmtId="0" fontId="1" fillId="0" borderId="0"/>
    <xf numFmtId="0" fontId="1" fillId="0" borderId="0"/>
    <xf numFmtId="0" fontId="12" fillId="0" borderId="0"/>
    <xf numFmtId="0" fontId="13" fillId="0" borderId="0"/>
    <xf numFmtId="0" fontId="12" fillId="0" borderId="0"/>
    <xf numFmtId="0" fontId="1" fillId="0" borderId="0"/>
    <xf numFmtId="0" fontId="12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0" fontId="12" fillId="0" borderId="0">
      <alignment wrapText="1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>
      <alignment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" fillId="0" borderId="0"/>
    <xf numFmtId="0" fontId="1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2" fillId="0" borderId="0">
      <alignment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39" fontId="113" fillId="0" borderId="0" applyNumberFormat="0" applyFill="0" applyBorder="0" applyAlignment="0" applyProtection="0"/>
    <xf numFmtId="172" fontId="12" fillId="0" borderId="0">
      <alignment horizontal="left" wrapText="1"/>
    </xf>
    <xf numFmtId="39" fontId="113" fillId="0" borderId="0" applyNumberFormat="0" applyFill="0" applyBorder="0" applyAlignment="0" applyProtection="0"/>
    <xf numFmtId="0" fontId="12" fillId="0" borderId="0"/>
    <xf numFmtId="0" fontId="35" fillId="0" borderId="0"/>
    <xf numFmtId="0" fontId="12" fillId="0" borderId="0"/>
    <xf numFmtId="0" fontId="12" fillId="0" borderId="0">
      <alignment wrapText="1"/>
    </xf>
    <xf numFmtId="172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>
      <alignment horizontal="left" wrapText="1"/>
    </xf>
    <xf numFmtId="0" fontId="1" fillId="0" borderId="0"/>
    <xf numFmtId="0" fontId="12" fillId="0" borderId="0">
      <alignment wrapText="1"/>
    </xf>
    <xf numFmtId="0" fontId="12" fillId="0" borderId="0">
      <alignment wrapText="1"/>
    </xf>
    <xf numFmtId="0" fontId="194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3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223" fontId="13" fillId="0" borderId="0">
      <alignment horizontal="left" wrapText="1"/>
    </xf>
    <xf numFmtId="0" fontId="1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0" fontId="194" fillId="0" borderId="0"/>
    <xf numFmtId="0" fontId="12" fillId="0" borderId="0"/>
    <xf numFmtId="0" fontId="1" fillId="0" borderId="0"/>
    <xf numFmtId="223" fontId="13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>
      <alignment wrapText="1"/>
    </xf>
    <xf numFmtId="172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95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95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95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0" borderId="0"/>
    <xf numFmtId="0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>
      <alignment horizontal="left" wrapText="1"/>
    </xf>
    <xf numFmtId="0" fontId="12" fillId="0" borderId="0"/>
    <xf numFmtId="0" fontId="1" fillId="0" borderId="0"/>
    <xf numFmtId="0" fontId="12" fillId="0" borderId="0">
      <alignment wrapText="1"/>
    </xf>
    <xf numFmtId="0" fontId="12" fillId="0" borderId="0">
      <alignment wrapText="1"/>
    </xf>
    <xf numFmtId="0" fontId="1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172" fontId="13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horizontal="left" wrapText="1"/>
    </xf>
    <xf numFmtId="0" fontId="6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172" fontId="12" fillId="0" borderId="0">
      <alignment horizontal="left" wrapText="1"/>
    </xf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172" fontId="12" fillId="0" borderId="0">
      <alignment horizontal="left" wrapText="1"/>
    </xf>
    <xf numFmtId="0" fontId="140" fillId="0" borderId="0"/>
    <xf numFmtId="0" fontId="140" fillId="0" borderId="0"/>
    <xf numFmtId="0" fontId="1" fillId="0" borderId="0"/>
    <xf numFmtId="0" fontId="140" fillId="0" borderId="0"/>
    <xf numFmtId="0" fontId="140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1" fillId="0" borderId="0"/>
    <xf numFmtId="0" fontId="12" fillId="0" borderId="0"/>
    <xf numFmtId="0" fontId="6" fillId="85" borderId="61" applyNumberFormat="0" applyFont="0" applyAlignment="0" applyProtection="0"/>
    <xf numFmtId="0" fontId="12" fillId="0" borderId="0"/>
    <xf numFmtId="0" fontId="13" fillId="25" borderId="11" applyNumberFormat="0" applyFont="0" applyAlignment="0" applyProtection="0"/>
    <xf numFmtId="0" fontId="12" fillId="0" borderId="0"/>
    <xf numFmtId="0" fontId="12" fillId="0" borderId="0"/>
    <xf numFmtId="0" fontId="1" fillId="0" borderId="0"/>
    <xf numFmtId="0" fontId="1" fillId="0" borderId="0"/>
    <xf numFmtId="0" fontId="6" fillId="85" borderId="61" applyNumberFormat="0" applyFont="0" applyAlignment="0" applyProtection="0"/>
    <xf numFmtId="0" fontId="12" fillId="25" borderId="11" applyNumberFormat="0" applyFont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3" fillId="25" borderId="11" applyNumberFormat="0" applyFont="0" applyAlignment="0" applyProtection="0"/>
    <xf numFmtId="0" fontId="1" fillId="0" borderId="0"/>
    <xf numFmtId="0" fontId="12" fillId="0" borderId="0"/>
    <xf numFmtId="0" fontId="6" fillId="85" borderId="61" applyNumberFormat="0" applyFont="0" applyAlignment="0" applyProtection="0"/>
    <xf numFmtId="0" fontId="12" fillId="25" borderId="11" applyNumberFormat="0" applyFont="0" applyAlignment="0" applyProtection="0"/>
    <xf numFmtId="0" fontId="12" fillId="105" borderId="89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1" fillId="0" borderId="0"/>
    <xf numFmtId="0" fontId="12" fillId="0" borderId="0"/>
    <xf numFmtId="0" fontId="6" fillId="85" borderId="61" applyNumberFormat="0" applyFont="0" applyAlignment="0" applyProtection="0"/>
    <xf numFmtId="0" fontId="1" fillId="0" borderId="0"/>
    <xf numFmtId="0" fontId="6" fillId="85" borderId="6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" fillId="0" borderId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85" borderId="61" applyNumberFormat="0" applyFont="0" applyAlignment="0" applyProtection="0"/>
    <xf numFmtId="0" fontId="12" fillId="25" borderId="11" applyNumberFormat="0" applyFont="0" applyAlignment="0" applyProtection="0"/>
    <xf numFmtId="0" fontId="6" fillId="25" borderId="11" applyNumberFormat="0" applyFont="0" applyAlignment="0" applyProtection="0"/>
    <xf numFmtId="0" fontId="12" fillId="25" borderId="11" applyNumberFormat="0" applyFont="0" applyAlignment="0" applyProtection="0"/>
    <xf numFmtId="0" fontId="1" fillId="0" borderId="0"/>
    <xf numFmtId="0" fontId="6" fillId="85" borderId="61" applyNumberFormat="0" applyFont="0" applyAlignment="0" applyProtection="0"/>
    <xf numFmtId="0" fontId="1" fillId="0" borderId="0"/>
    <xf numFmtId="0" fontId="1" fillId="85" borderId="61" applyNumberFormat="0" applyFont="0" applyAlignment="0" applyProtection="0"/>
    <xf numFmtId="0" fontId="12" fillId="0" borderId="0"/>
    <xf numFmtId="0" fontId="12" fillId="0" borderId="0"/>
    <xf numFmtId="0" fontId="1" fillId="0" borderId="0"/>
    <xf numFmtId="0" fontId="12" fillId="25" borderId="11" applyNumberFormat="0" applyFont="0" applyAlignment="0" applyProtection="0"/>
    <xf numFmtId="0" fontId="1" fillId="0" borderId="0"/>
    <xf numFmtId="0" fontId="12" fillId="0" borderId="0"/>
    <xf numFmtId="0" fontId="12" fillId="25" borderId="11" applyNumberFormat="0" applyFont="0" applyAlignment="0" applyProtection="0"/>
    <xf numFmtId="0" fontId="1" fillId="0" borderId="0"/>
    <xf numFmtId="0" fontId="12" fillId="25" borderId="11" applyNumberFormat="0" applyFont="0" applyAlignment="0" applyProtection="0"/>
    <xf numFmtId="0" fontId="12" fillId="25" borderId="11" applyNumberFormat="0" applyFont="0" applyAlignment="0" applyProtection="0"/>
    <xf numFmtId="0" fontId="1" fillId="85" borderId="61" applyNumberFormat="0" applyFont="0" applyAlignment="0" applyProtection="0"/>
    <xf numFmtId="0" fontId="140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85" borderId="61" applyNumberFormat="0" applyFont="0" applyAlignment="0" applyProtection="0"/>
    <xf numFmtId="0" fontId="12" fillId="0" borderId="0"/>
    <xf numFmtId="0" fontId="6" fillId="25" borderId="11" applyNumberFormat="0" applyFont="0" applyAlignment="0" applyProtection="0"/>
    <xf numFmtId="0" fontId="12" fillId="71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12" fillId="0" borderId="0"/>
    <xf numFmtId="0" fontId="6" fillId="25" borderId="11" applyNumberFormat="0" applyFont="0" applyAlignment="0" applyProtection="0"/>
    <xf numFmtId="0" fontId="12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2" fillId="25" borderId="11" applyNumberFormat="0" applyFont="0" applyAlignment="0" applyProtection="0"/>
    <xf numFmtId="0" fontId="1" fillId="0" borderId="0"/>
    <xf numFmtId="0" fontId="1" fillId="0" borderId="0"/>
    <xf numFmtId="0" fontId="6" fillId="85" borderId="61" applyNumberFormat="0" applyFont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" fillId="25" borderId="11" applyNumberFormat="0" applyFont="0" applyAlignment="0" applyProtection="0"/>
    <xf numFmtId="0" fontId="12" fillId="71" borderId="1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2" fillId="71" borderId="11" applyNumberFormat="0" applyFont="0" applyAlignment="0" applyProtection="0"/>
    <xf numFmtId="0" fontId="6" fillId="25" borderId="11" applyNumberFormat="0" applyFont="0" applyAlignment="0" applyProtection="0"/>
    <xf numFmtId="0" fontId="12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6" fillId="25" borderId="11" applyNumberFormat="0" applyFont="0" applyAlignment="0" applyProtection="0"/>
    <xf numFmtId="0" fontId="6" fillId="85" borderId="61" applyNumberFormat="0" applyFont="0" applyAlignment="0" applyProtection="0"/>
    <xf numFmtId="0" fontId="12" fillId="71" borderId="1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2" fillId="71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3" fillId="25" borderId="1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41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85" borderId="61" applyNumberFormat="0" applyFont="0" applyAlignment="0" applyProtection="0"/>
    <xf numFmtId="0" fontId="6" fillId="85" borderId="61" applyNumberFormat="0" applyFont="0" applyAlignment="0" applyProtection="0"/>
    <xf numFmtId="0" fontId="6" fillId="25" borderId="11" applyNumberFormat="0" applyFont="0" applyAlignment="0" applyProtection="0"/>
    <xf numFmtId="0" fontId="14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0" borderId="0"/>
    <xf numFmtId="0" fontId="12" fillId="0" borderId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85" borderId="61" applyNumberFormat="0" applyFont="0" applyAlignment="0" applyProtection="0"/>
    <xf numFmtId="0" fontId="14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85" borderId="61" applyNumberFormat="0" applyFont="0" applyAlignment="0" applyProtection="0"/>
    <xf numFmtId="0" fontId="12" fillId="25" borderId="11" applyNumberFormat="0" applyFont="0" applyAlignment="0" applyProtection="0"/>
    <xf numFmtId="0" fontId="1" fillId="0" borderId="0"/>
    <xf numFmtId="0" fontId="12" fillId="0" borderId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85" borderId="6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0" borderId="0"/>
    <xf numFmtId="0" fontId="12" fillId="0" borderId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85" borderId="61" applyNumberFormat="0" applyFont="0" applyAlignment="0" applyProtection="0"/>
    <xf numFmtId="0" fontId="1" fillId="85" borderId="61" applyNumberFormat="0" applyFont="0" applyAlignment="0" applyProtection="0"/>
    <xf numFmtId="0" fontId="1" fillId="0" borderId="0"/>
    <xf numFmtId="0" fontId="12" fillId="0" borderId="0"/>
    <xf numFmtId="0" fontId="1" fillId="0" borderId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6" fillId="25" borderId="11" applyNumberFormat="0" applyFont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6" fillId="85" borderId="61" applyNumberFormat="0" applyFon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" fillId="0" borderId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12" fillId="0" borderId="0"/>
    <xf numFmtId="0" fontId="1" fillId="0" borderId="0"/>
    <xf numFmtId="0" fontId="46" fillId="26" borderId="12" applyNumberFormat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14" fillId="76" borderId="62" applyNumberFormat="0" applyAlignment="0" applyProtection="0"/>
    <xf numFmtId="0" fontId="1" fillId="0" borderId="0"/>
    <xf numFmtId="0" fontId="12" fillId="0" borderId="0"/>
    <xf numFmtId="0" fontId="1" fillId="0" borderId="0"/>
    <xf numFmtId="0" fontId="46" fillId="116" borderId="12" applyNumberFormat="0" applyAlignment="0" applyProtection="0"/>
    <xf numFmtId="0" fontId="46" fillId="26" borderId="12" applyNumberFormat="0" applyAlignment="0" applyProtection="0"/>
    <xf numFmtId="0" fontId="1" fillId="0" borderId="0"/>
    <xf numFmtId="0" fontId="46" fillId="76" borderId="12" applyNumberFormat="0" applyAlignment="0" applyProtection="0"/>
    <xf numFmtId="0" fontId="1" fillId="0" borderId="0"/>
    <xf numFmtId="0" fontId="12" fillId="0" borderId="0"/>
    <xf numFmtId="0" fontId="1" fillId="0" borderId="0"/>
    <xf numFmtId="0" fontId="46" fillId="76" borderId="12" applyNumberFormat="0" applyAlignment="0" applyProtection="0"/>
    <xf numFmtId="0" fontId="46" fillId="76" borderId="1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46" fillId="26" borderId="12" applyNumberFormat="0" applyAlignment="0" applyProtection="0"/>
    <xf numFmtId="0" fontId="114" fillId="76" borderId="62" applyNumberFormat="0" applyAlignment="0" applyProtection="0"/>
    <xf numFmtId="0" fontId="1" fillId="0" borderId="0"/>
    <xf numFmtId="0" fontId="1" fillId="0" borderId="0"/>
    <xf numFmtId="0" fontId="46" fillId="26" borderId="12" applyNumberFormat="0" applyAlignment="0" applyProtection="0"/>
    <xf numFmtId="0" fontId="46" fillId="26" borderId="12" applyNumberFormat="0" applyAlignment="0" applyProtection="0"/>
    <xf numFmtId="0" fontId="114" fillId="76" borderId="62" applyNumberFormat="0" applyAlignment="0" applyProtection="0"/>
    <xf numFmtId="0" fontId="114" fillId="76" borderId="62" applyNumberFormat="0" applyAlignment="0" applyProtection="0"/>
    <xf numFmtId="0" fontId="46" fillId="26" borderId="1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96" fillId="86" borderId="90" applyNumberFormat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0" fontId="197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" fillId="0" borderId="0"/>
    <xf numFmtId="0" fontId="12" fillId="0" borderId="0"/>
    <xf numFmtId="0" fontId="46" fillId="26" borderId="12" applyNumberFormat="0" applyAlignment="0" applyProtection="0"/>
    <xf numFmtId="0" fontId="12" fillId="0" borderId="0"/>
    <xf numFmtId="0" fontId="12" fillId="0" borderId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46" fillId="26" borderId="12" applyNumberFormat="0" applyAlignment="0" applyProtection="0"/>
    <xf numFmtId="0" fontId="1" fillId="0" borderId="0"/>
    <xf numFmtId="0" fontId="198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46" fillId="26" borderId="12" applyNumberFormat="0" applyAlignment="0" applyProtection="0"/>
    <xf numFmtId="0" fontId="1" fillId="0" borderId="0"/>
    <xf numFmtId="0" fontId="114" fillId="75" borderId="62" applyNumberFormat="0" applyAlignment="0" applyProtection="0"/>
    <xf numFmtId="0" fontId="114" fillId="75" borderId="62" applyNumberFormat="0" applyAlignment="0" applyProtection="0"/>
    <xf numFmtId="0" fontId="11" fillId="0" borderId="0"/>
    <xf numFmtId="0" fontId="1" fillId="0" borderId="0"/>
    <xf numFmtId="0" fontId="1" fillId="0" borderId="0"/>
    <xf numFmtId="0" fontId="12" fillId="0" borderId="0"/>
    <xf numFmtId="0" fontId="11" fillId="0" borderId="0"/>
    <xf numFmtId="0" fontId="1" fillId="0" borderId="0"/>
    <xf numFmtId="0" fontId="11" fillId="0" borderId="0"/>
    <xf numFmtId="0" fontId="1" fillId="0" borderId="0"/>
    <xf numFmtId="0" fontId="1" fillId="0" borderId="0"/>
    <xf numFmtId="0" fontId="12" fillId="0" borderId="0"/>
    <xf numFmtId="0" fontId="11" fillId="0" borderId="0"/>
    <xf numFmtId="0" fontId="1" fillId="0" borderId="0"/>
    <xf numFmtId="0" fontId="18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82" fillId="0" borderId="0"/>
    <xf numFmtId="182" fontId="12" fillId="0" borderId="0" applyFont="0" applyFill="0" applyBorder="0" applyAlignment="0" applyProtection="0"/>
    <xf numFmtId="182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10" fontId="12" fillId="0" borderId="0" applyFont="0" applyFill="0" applyBorder="0" applyAlignment="0" applyProtection="0"/>
    <xf numFmtId="0" fontId="1" fillId="0" borderId="0"/>
    <xf numFmtId="10" fontId="12" fillId="0" borderId="0" applyFont="0" applyFill="0" applyBorder="0" applyAlignment="0" applyProtection="0"/>
    <xf numFmtId="0" fontId="1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0" fontId="12" fillId="0" borderId="0" applyFont="0" applyFill="0" applyBorder="0" applyAlignment="0" applyProtection="0"/>
    <xf numFmtId="0" fontId="1" fillId="0" borderId="0"/>
    <xf numFmtId="10" fontId="12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0" fontId="12" fillId="0" borderId="0" applyFont="0" applyFill="0" applyBorder="0" applyAlignment="0" applyProtection="0"/>
    <xf numFmtId="0" fontId="1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0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0" fontId="12" fillId="0" borderId="0" applyFont="0" applyFill="0" applyBorder="0" applyAlignment="0" applyProtection="0"/>
    <xf numFmtId="10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0" fontId="12" fillId="0" borderId="7"/>
    <xf numFmtId="0" fontId="12" fillId="0" borderId="0"/>
    <xf numFmtId="10" fontId="12" fillId="0" borderId="7"/>
    <xf numFmtId="0" fontId="1" fillId="0" borderId="0"/>
    <xf numFmtId="0" fontId="1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9" fontId="1" fillId="0" borderId="0" applyFont="0" applyFill="0" applyBorder="0" applyAlignment="0" applyProtection="0"/>
    <xf numFmtId="10" fontId="12" fillId="0" borderId="7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84" fillId="0" borderId="0" applyFont="0" applyFill="0" applyBorder="0" applyAlignment="0" applyProtection="0"/>
    <xf numFmtId="0" fontId="1" fillId="0" borderId="0"/>
    <xf numFmtId="0" fontId="12" fillId="0" borderId="0"/>
    <xf numFmtId="9" fontId="84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10" fontId="12" fillId="0" borderId="7"/>
    <xf numFmtId="9" fontId="84" fillId="0" borderId="0" applyFont="0" applyFill="0" applyBorder="0" applyAlignment="0" applyProtection="0"/>
    <xf numFmtId="0" fontId="1" fillId="0" borderId="0"/>
    <xf numFmtId="0" fontId="1" fillId="0" borderId="0"/>
    <xf numFmtId="9" fontId="84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10" fontId="12" fillId="0" borderId="7"/>
    <xf numFmtId="9" fontId="12" fillId="0" borderId="0" applyFont="0" applyFill="0" applyBorder="0" applyAlignment="0" applyProtection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0" fontId="12" fillId="0" borderId="7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0" fontId="1" fillId="0" borderId="0"/>
    <xf numFmtId="10" fontId="12" fillId="0" borderId="7"/>
    <xf numFmtId="0" fontId="1" fillId="0" borderId="0"/>
    <xf numFmtId="0" fontId="12" fillId="0" borderId="0"/>
    <xf numFmtId="0" fontId="1" fillId="0" borderId="0"/>
    <xf numFmtId="0" fontId="1" fillId="0" borderId="0"/>
    <xf numFmtId="10" fontId="12" fillId="0" borderId="7"/>
    <xf numFmtId="9" fontId="12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0" fontId="1" fillId="0" borderId="0"/>
    <xf numFmtId="10" fontId="12" fillId="0" borderId="7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9" fontId="79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9" fontId="7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" fillId="0" borderId="0"/>
    <xf numFmtId="9" fontId="6" fillId="0" borderId="0" applyFont="0" applyFill="0" applyBorder="0" applyAlignment="0" applyProtection="0"/>
    <xf numFmtId="0" fontId="1" fillId="0" borderId="0"/>
    <xf numFmtId="0" fontId="12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2" fillId="0" borderId="0"/>
    <xf numFmtId="9" fontId="6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10" fontId="12" fillId="0" borderId="7"/>
    <xf numFmtId="0" fontId="1" fillId="0" borderId="0"/>
    <xf numFmtId="0" fontId="12" fillId="0" borderId="0"/>
    <xf numFmtId="9" fontId="1" fillId="0" borderId="0" applyFont="0" applyFill="0" applyBorder="0" applyAlignment="0" applyProtection="0"/>
    <xf numFmtId="0" fontId="1" fillId="0" borderId="0"/>
    <xf numFmtId="0" fontId="12" fillId="0" borderId="0"/>
    <xf numFmtId="9" fontId="159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10" fontId="12" fillId="0" borderId="7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0" fontId="12" fillId="0" borderId="0"/>
    <xf numFmtId="10" fontId="12" fillId="0" borderId="7"/>
    <xf numFmtId="0" fontId="1" fillId="0" borderId="0"/>
    <xf numFmtId="9" fontId="140" fillId="0" borderId="0" applyFont="0" applyFill="0" applyBorder="0" applyAlignment="0" applyProtection="0"/>
    <xf numFmtId="9" fontId="161" fillId="0" borderId="0" applyFont="0" applyFill="0" applyBorder="0" applyAlignment="0" applyProtection="0"/>
    <xf numFmtId="0" fontId="12" fillId="0" borderId="0"/>
    <xf numFmtId="0" fontId="12" fillId="0" borderId="0"/>
    <xf numFmtId="10" fontId="12" fillId="0" borderId="7"/>
    <xf numFmtId="0" fontId="1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10" fontId="12" fillId="0" borderId="7"/>
    <xf numFmtId="9" fontId="6" fillId="0" borderId="0" applyFont="0" applyFill="0" applyBorder="0" applyAlignment="0" applyProtection="0"/>
    <xf numFmtId="10" fontId="12" fillId="0" borderId="7"/>
    <xf numFmtId="9" fontId="1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9" fontId="79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9" fontId="79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9" fontId="79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0" fontId="12" fillId="0" borderId="7"/>
    <xf numFmtId="9" fontId="1" fillId="0" borderId="0" applyFont="0" applyFill="0" applyBorder="0" applyAlignment="0" applyProtection="0"/>
    <xf numFmtId="10" fontId="12" fillId="0" borderId="7"/>
    <xf numFmtId="0" fontId="1" fillId="0" borderId="0"/>
    <xf numFmtId="10" fontId="12" fillId="0" borderId="7"/>
    <xf numFmtId="9" fontId="1" fillId="0" borderId="0" applyFont="0" applyFill="0" applyBorder="0" applyAlignment="0" applyProtection="0"/>
    <xf numFmtId="10" fontId="12" fillId="0" borderId="7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10" fontId="12" fillId="0" borderId="7"/>
    <xf numFmtId="0" fontId="1" fillId="0" borderId="0"/>
    <xf numFmtId="0" fontId="1" fillId="0" borderId="0"/>
    <xf numFmtId="0" fontId="12" fillId="0" borderId="0"/>
    <xf numFmtId="9" fontId="6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0" fontId="12" fillId="0" borderId="7"/>
    <xf numFmtId="10" fontId="12" fillId="0" borderId="7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9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10" fontId="12" fillId="0" borderId="7"/>
    <xf numFmtId="0" fontId="1" fillId="0" borderId="0"/>
    <xf numFmtId="0" fontId="1" fillId="0" borderId="0"/>
    <xf numFmtId="10" fontId="12" fillId="0" borderId="7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10" fontId="12" fillId="0" borderId="7"/>
    <xf numFmtId="0" fontId="1" fillId="0" borderId="0"/>
    <xf numFmtId="0" fontId="1" fillId="0" borderId="0"/>
    <xf numFmtId="10" fontId="12" fillId="0" borderId="7"/>
    <xf numFmtId="0" fontId="1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79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40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9" fontId="160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9" fontId="6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9" fontId="16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40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9" fontId="140" fillId="0" borderId="0" applyFont="0" applyFill="0" applyBorder="0" applyAlignment="0" applyProtection="0"/>
    <xf numFmtId="10" fontId="12" fillId="0" borderId="7"/>
    <xf numFmtId="0" fontId="1" fillId="0" borderId="0"/>
    <xf numFmtId="9" fontId="140" fillId="0" borderId="0" applyFont="0" applyFill="0" applyBorder="0" applyAlignment="0" applyProtection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0" fontId="1" fillId="0" borderId="0"/>
    <xf numFmtId="9" fontId="140" fillId="0" borderId="0" applyFont="0" applyFill="0" applyBorder="0" applyAlignment="0" applyProtection="0"/>
    <xf numFmtId="0" fontId="1" fillId="0" borderId="0"/>
    <xf numFmtId="0" fontId="1" fillId="0" borderId="0"/>
    <xf numFmtId="9" fontId="140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9" fontId="12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41" fontId="12" fillId="27" borderId="7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1" fontId="12" fillId="27" borderId="7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41" fontId="12" fillId="27" borderId="7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41" fontId="12" fillId="27" borderId="7"/>
    <xf numFmtId="0" fontId="1" fillId="0" borderId="0"/>
    <xf numFmtId="0" fontId="12" fillId="0" borderId="0"/>
    <xf numFmtId="0" fontId="1" fillId="0" borderId="0"/>
    <xf numFmtId="41" fontId="12" fillId="27" borderId="7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1" fontId="12" fillId="27" borderId="7"/>
    <xf numFmtId="0" fontId="1" fillId="0" borderId="0"/>
    <xf numFmtId="0" fontId="12" fillId="0" borderId="0"/>
    <xf numFmtId="0" fontId="1" fillId="0" borderId="0"/>
    <xf numFmtId="224" fontId="199" fillId="22" borderId="0" applyBorder="0" applyAlignment="0">
      <protection hidden="1"/>
    </xf>
    <xf numFmtId="1" fontId="199" fillId="22" borderId="0">
      <alignment horizontal="center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0" fontId="12" fillId="0" borderId="0"/>
    <xf numFmtId="0" fontId="1" fillId="0" borderId="0"/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0" fontId="12" fillId="0" borderId="0"/>
    <xf numFmtId="0" fontId="1" fillId="0" borderId="0"/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0" fontId="12" fillId="0" borderId="0"/>
    <xf numFmtId="0" fontId="1" fillId="0" borderId="0"/>
    <xf numFmtId="4" fontId="35" fillId="0" borderId="0" applyFont="0" applyFill="0" applyBorder="0" applyAlignment="0" applyProtection="0"/>
    <xf numFmtId="0" fontId="47" fillId="0" borderId="13">
      <alignment horizontal="center"/>
    </xf>
    <xf numFmtId="0" fontId="47" fillId="0" borderId="13">
      <alignment horizontal="center"/>
    </xf>
    <xf numFmtId="0" fontId="47" fillId="0" borderId="13">
      <alignment horizontal="center"/>
    </xf>
    <xf numFmtId="0" fontId="47" fillId="0" borderId="13">
      <alignment horizontal="center"/>
    </xf>
    <xf numFmtId="0" fontId="47" fillId="0" borderId="13">
      <alignment horizontal="center"/>
    </xf>
    <xf numFmtId="0" fontId="12" fillId="0" borderId="0"/>
    <xf numFmtId="0" fontId="1" fillId="0" borderId="0"/>
    <xf numFmtId="0" fontId="47" fillId="0" borderId="13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0" fontId="12" fillId="0" borderId="0"/>
    <xf numFmtId="0" fontId="1" fillId="0" borderId="0"/>
    <xf numFmtId="3" fontId="35" fillId="0" borderId="0" applyFont="0" applyFill="0" applyBorder="0" applyAlignment="0" applyProtection="0"/>
    <xf numFmtId="0" fontId="35" fillId="28" borderId="0" applyNumberFormat="0" applyFont="0" applyBorder="0" applyAlignment="0" applyProtection="0"/>
    <xf numFmtId="0" fontId="35" fillId="28" borderId="0" applyNumberFormat="0" applyFont="0" applyBorder="0" applyAlignment="0" applyProtection="0"/>
    <xf numFmtId="0" fontId="35" fillId="28" borderId="0" applyNumberFormat="0" applyFont="0" applyBorder="0" applyAlignment="0" applyProtection="0"/>
    <xf numFmtId="0" fontId="35" fillId="28" borderId="0" applyNumberFormat="0" applyFont="0" applyBorder="0" applyAlignment="0" applyProtection="0"/>
    <xf numFmtId="0" fontId="12" fillId="0" borderId="0"/>
    <xf numFmtId="0" fontId="1" fillId="0" borderId="0"/>
    <xf numFmtId="0" fontId="35" fillId="28" borderId="0" applyNumberFormat="0" applyFont="0" applyBorder="0" applyAlignment="0" applyProtection="0"/>
    <xf numFmtId="0" fontId="18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82" fillId="0" borderId="0"/>
    <xf numFmtId="0" fontId="1" fillId="0" borderId="0"/>
    <xf numFmtId="0" fontId="82" fillId="0" borderId="0"/>
    <xf numFmtId="0" fontId="23" fillId="0" borderId="0"/>
    <xf numFmtId="0" fontId="115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15" fillId="0" borderId="0"/>
    <xf numFmtId="0" fontId="1" fillId="0" borderId="0"/>
    <xf numFmtId="0" fontId="115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22" fillId="0" borderId="0" applyFill="0" applyBorder="0" applyAlignment="0" applyProtection="0"/>
    <xf numFmtId="0" fontId="1" fillId="0" borderId="0"/>
    <xf numFmtId="0" fontId="12" fillId="0" borderId="0"/>
    <xf numFmtId="3" fontId="2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3" fontId="22" fillId="0" borderId="0" applyFill="0" applyBorder="0" applyAlignment="0" applyProtection="0"/>
    <xf numFmtId="3" fontId="22" fillId="0" borderId="0" applyFill="0" applyBorder="0" applyAlignment="0" applyProtection="0"/>
    <xf numFmtId="0" fontId="1" fillId="0" borderId="0"/>
    <xf numFmtId="3" fontId="22" fillId="0" borderId="0" applyFill="0" applyBorder="0" applyAlignment="0" applyProtection="0"/>
    <xf numFmtId="0" fontId="1" fillId="0" borderId="0"/>
    <xf numFmtId="0" fontId="1" fillId="0" borderId="0"/>
    <xf numFmtId="3" fontId="22" fillId="0" borderId="0" applyFill="0" applyBorder="0" applyAlignment="0" applyProtection="0"/>
    <xf numFmtId="0" fontId="1" fillId="0" borderId="0"/>
    <xf numFmtId="3" fontId="22" fillId="0" borderId="0" applyFill="0" applyBorder="0" applyAlignment="0" applyProtection="0"/>
    <xf numFmtId="0" fontId="1" fillId="0" borderId="0"/>
    <xf numFmtId="3" fontId="22" fillId="0" borderId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81" fillId="86" borderId="0"/>
    <xf numFmtId="0" fontId="116" fillId="86" borderId="58"/>
    <xf numFmtId="0" fontId="117" fillId="87" borderId="32"/>
    <xf numFmtId="0" fontId="117" fillId="87" borderId="32"/>
    <xf numFmtId="0" fontId="118" fillId="86" borderId="31"/>
    <xf numFmtId="0" fontId="118" fillId="86" borderId="31"/>
    <xf numFmtId="0" fontId="1" fillId="0" borderId="0"/>
    <xf numFmtId="0" fontId="12" fillId="0" borderId="0"/>
    <xf numFmtId="0" fontId="1" fillId="0" borderId="0"/>
    <xf numFmtId="0" fontId="12" fillId="0" borderId="0"/>
    <xf numFmtId="42" fontId="12" fillId="2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42" fontId="12" fillId="2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42" fontId="12" fillId="2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42" fontId="12" fillId="20" borderId="0"/>
    <xf numFmtId="0" fontId="1" fillId="0" borderId="0"/>
    <xf numFmtId="0" fontId="12" fillId="0" borderId="0"/>
    <xf numFmtId="0" fontId="1" fillId="0" borderId="0"/>
    <xf numFmtId="42" fontId="12" fillId="20" borderId="0"/>
    <xf numFmtId="42" fontId="12" fillId="2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2" fontId="12" fillId="20" borderId="14">
      <alignment vertical="center"/>
    </xf>
    <xf numFmtId="42" fontId="12" fillId="20" borderId="14">
      <alignment vertical="center"/>
    </xf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42" fontId="12" fillId="20" borderId="14">
      <alignment vertical="center"/>
    </xf>
    <xf numFmtId="0" fontId="1" fillId="0" borderId="0"/>
    <xf numFmtId="42" fontId="12" fillId="20" borderId="14">
      <alignment vertical="center"/>
    </xf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42" fontId="12" fillId="20" borderId="14">
      <alignment vertical="center"/>
    </xf>
    <xf numFmtId="0" fontId="1" fillId="0" borderId="0"/>
    <xf numFmtId="0" fontId="1" fillId="0" borderId="0"/>
    <xf numFmtId="0" fontId="1" fillId="0" borderId="0"/>
    <xf numFmtId="0" fontId="12" fillId="0" borderId="0"/>
    <xf numFmtId="42" fontId="12" fillId="20" borderId="14">
      <alignment vertical="center"/>
    </xf>
    <xf numFmtId="0" fontId="1" fillId="0" borderId="0"/>
    <xf numFmtId="0" fontId="12" fillId="0" borderId="0"/>
    <xf numFmtId="0" fontId="1" fillId="0" borderId="0"/>
    <xf numFmtId="0" fontId="9" fillId="20" borderId="15" applyNumberFormat="0">
      <alignment horizontal="center" vertical="center" wrapText="1"/>
    </xf>
    <xf numFmtId="0" fontId="1" fillId="0" borderId="0"/>
    <xf numFmtId="0" fontId="1" fillId="0" borderId="0"/>
    <xf numFmtId="0" fontId="9" fillId="20" borderId="15" applyNumberFormat="0">
      <alignment horizontal="center" vertical="center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9" fillId="20" borderId="15" applyNumberFormat="0">
      <alignment horizontal="center" vertical="center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" fillId="0" borderId="0"/>
    <xf numFmtId="10" fontId="12" fillId="20" borderId="0"/>
    <xf numFmtId="10" fontId="12" fillId="2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" fillId="0" borderId="0"/>
    <xf numFmtId="10" fontId="12" fillId="2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" fillId="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10" fontId="12" fillId="2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0" fontId="12" fillId="2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0" fontId="12" fillId="20" borderId="0"/>
    <xf numFmtId="10" fontId="12" fillId="2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0" fontId="12" fillId="2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0" fontId="1" fillId="0" borderId="0"/>
    <xf numFmtId="177" fontId="12" fillId="20" borderId="0"/>
    <xf numFmtId="177" fontId="12" fillId="20" borderId="0"/>
    <xf numFmtId="0" fontId="1" fillId="0" borderId="0"/>
    <xf numFmtId="0" fontId="12" fillId="0" borderId="0"/>
    <xf numFmtId="0" fontId="1" fillId="0" borderId="0"/>
    <xf numFmtId="177" fontId="12" fillId="20" borderId="0"/>
    <xf numFmtId="0" fontId="1" fillId="0" borderId="0"/>
    <xf numFmtId="177" fontId="12" fillId="2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0" fontId="1" fillId="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177" fontId="12" fillId="2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7" fontId="12" fillId="2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7" fontId="12" fillId="20" borderId="0"/>
    <xf numFmtId="177" fontId="12" fillId="2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177" fontId="12" fillId="2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177" fontId="12" fillId="2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7" fontId="12" fillId="2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164" fontId="15" fillId="0" borderId="0" applyBorder="0" applyAlignment="0"/>
    <xf numFmtId="164" fontId="15" fillId="0" borderId="0" applyBorder="0" applyAlignment="0"/>
    <xf numFmtId="0" fontId="1" fillId="0" borderId="0"/>
    <xf numFmtId="0" fontId="12" fillId="0" borderId="0"/>
    <xf numFmtId="164" fontId="15" fillId="0" borderId="0" applyBorder="0" applyAlignment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2" fontId="12" fillId="20" borderId="16">
      <alignment horizontal="left"/>
    </xf>
    <xf numFmtId="42" fontId="12" fillId="20" borderId="16">
      <alignment horizontal="left"/>
    </xf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2" fontId="12" fillId="20" borderId="16">
      <alignment horizontal="left"/>
    </xf>
    <xf numFmtId="42" fontId="12" fillId="20" borderId="16">
      <alignment horizontal="left"/>
    </xf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42" fontId="12" fillId="20" borderId="16">
      <alignment horizontal="left"/>
    </xf>
    <xf numFmtId="0" fontId="1" fillId="0" borderId="0"/>
    <xf numFmtId="0" fontId="1" fillId="0" borderId="0"/>
    <xf numFmtId="0" fontId="1" fillId="0" borderId="0"/>
    <xf numFmtId="0" fontId="12" fillId="0" borderId="0"/>
    <xf numFmtId="42" fontId="12" fillId="20" borderId="16">
      <alignment horizontal="left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177" fontId="24" fillId="20" borderId="16">
      <alignment horizontal="left"/>
    </xf>
    <xf numFmtId="177" fontId="24" fillId="20" borderId="16">
      <alignment horizontal="left"/>
    </xf>
    <xf numFmtId="177" fontId="24" fillId="20" borderId="16">
      <alignment horizontal="left"/>
    </xf>
    <xf numFmtId="0" fontId="1" fillId="0" borderId="0"/>
    <xf numFmtId="0" fontId="1" fillId="0" borderId="0"/>
    <xf numFmtId="0" fontId="12" fillId="0" borderId="0"/>
    <xf numFmtId="177" fontId="24" fillId="20" borderId="16">
      <alignment horizontal="left"/>
    </xf>
    <xf numFmtId="0" fontId="1" fillId="0" borderId="0"/>
    <xf numFmtId="14" fontId="13" fillId="0" borderId="0" applyNumberFormat="0" applyFill="0" applyBorder="0" applyAlignment="0" applyProtection="0">
      <alignment horizontal="left"/>
    </xf>
    <xf numFmtId="0" fontId="1" fillId="0" borderId="0"/>
    <xf numFmtId="0" fontId="1" fillId="0" borderId="0"/>
    <xf numFmtId="0" fontId="12" fillId="0" borderId="0"/>
    <xf numFmtId="14" fontId="13" fillId="0" borderId="0" applyNumberFormat="0" applyFill="0" applyBorder="0" applyAlignment="0" applyProtection="0">
      <alignment horizontal="left"/>
    </xf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" fillId="0" borderId="0"/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" fillId="0" borderId="0"/>
    <xf numFmtId="171" fontId="12" fillId="0" borderId="0" applyFont="0" applyFill="0" applyAlignment="0">
      <alignment horizontal="right"/>
    </xf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" fillId="0" borderId="0"/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1" fontId="12" fillId="0" borderId="0" applyFont="0" applyFill="0" applyAlignment="0">
      <alignment horizontal="right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1" fontId="12" fillId="0" borderId="0" applyFont="0" applyFill="0" applyAlignment="0">
      <alignment horizontal="right"/>
    </xf>
    <xf numFmtId="171" fontId="12" fillId="0" borderId="0" applyFont="0" applyFill="0" applyAlignment="0">
      <alignment horizontal="right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1" fontId="12" fillId="0" borderId="0" applyFont="0" applyFill="0" applyAlignment="0">
      <alignment horizontal="right"/>
    </xf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225" fontId="200" fillId="0" borderId="0"/>
    <xf numFmtId="4" fontId="57" fillId="23" borderId="12" applyNumberFormat="0" applyProtection="0">
      <alignment vertical="center"/>
    </xf>
    <xf numFmtId="4" fontId="57" fillId="23" borderId="12" applyNumberFormat="0" applyProtection="0">
      <alignment vertical="center"/>
    </xf>
    <xf numFmtId="4" fontId="57" fillId="23" borderId="12" applyNumberFormat="0" applyProtection="0">
      <alignment vertical="center"/>
    </xf>
    <xf numFmtId="0" fontId="1" fillId="0" borderId="0"/>
    <xf numFmtId="0" fontId="12" fillId="0" borderId="0"/>
    <xf numFmtId="0" fontId="1" fillId="0" borderId="0"/>
    <xf numFmtId="4" fontId="58" fillId="24" borderId="63" applyNumberFormat="0" applyProtection="0">
      <alignment vertical="center"/>
    </xf>
    <xf numFmtId="4" fontId="120" fillId="23" borderId="12" applyNumberFormat="0" applyProtection="0">
      <alignment vertical="center"/>
    </xf>
    <xf numFmtId="4" fontId="120" fillId="23" borderId="12" applyNumberFormat="0" applyProtection="0">
      <alignment vertical="center"/>
    </xf>
    <xf numFmtId="4" fontId="120" fillId="23" borderId="12" applyNumberFormat="0" applyProtection="0">
      <alignment vertical="center"/>
    </xf>
    <xf numFmtId="0" fontId="1" fillId="0" borderId="0"/>
    <xf numFmtId="0" fontId="12" fillId="0" borderId="0"/>
    <xf numFmtId="0" fontId="1" fillId="0" borderId="0"/>
    <xf numFmtId="4" fontId="119" fillId="24" borderId="63" applyNumberFormat="0" applyProtection="0">
      <alignment vertical="center"/>
    </xf>
    <xf numFmtId="4" fontId="57" fillId="23" borderId="12" applyNumberFormat="0" applyProtection="0">
      <alignment horizontal="left" vertical="center" indent="1"/>
    </xf>
    <xf numFmtId="4" fontId="57" fillId="23" borderId="12" applyNumberFormat="0" applyProtection="0">
      <alignment horizontal="left" vertical="center" indent="1"/>
    </xf>
    <xf numFmtId="4" fontId="57" fillId="23" borderId="12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4" fontId="58" fillId="24" borderId="63" applyNumberFormat="0" applyProtection="0">
      <alignment horizontal="left" vertical="center" indent="1"/>
    </xf>
    <xf numFmtId="4" fontId="57" fillId="23" borderId="12" applyNumberFormat="0" applyProtection="0">
      <alignment horizontal="left" vertical="center" indent="1"/>
    </xf>
    <xf numFmtId="4" fontId="57" fillId="23" borderId="12" applyNumberFormat="0" applyProtection="0">
      <alignment horizontal="left" vertical="center" indent="1"/>
    </xf>
    <xf numFmtId="4" fontId="57" fillId="23" borderId="12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58" fillId="24" borderId="63" applyNumberFormat="0" applyProtection="0">
      <alignment horizontal="left" vertical="top" indent="1"/>
    </xf>
    <xf numFmtId="4" fontId="58" fillId="101" borderId="0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4" fontId="57" fillId="89" borderId="12" applyNumberFormat="0" applyProtection="0">
      <alignment horizontal="right" vertical="center"/>
    </xf>
    <xf numFmtId="4" fontId="57" fillId="89" borderId="12" applyNumberFormat="0" applyProtection="0">
      <alignment horizontal="right" vertical="center"/>
    </xf>
    <xf numFmtId="4" fontId="57" fillId="89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3" borderId="63" applyNumberFormat="0" applyProtection="0">
      <alignment horizontal="right" vertical="center"/>
    </xf>
    <xf numFmtId="4" fontId="57" fillId="90" borderId="12" applyNumberFormat="0" applyProtection="0">
      <alignment horizontal="right" vertical="center"/>
    </xf>
    <xf numFmtId="4" fontId="57" fillId="90" borderId="12" applyNumberFormat="0" applyProtection="0">
      <alignment horizontal="right" vertical="center"/>
    </xf>
    <xf numFmtId="4" fontId="57" fillId="90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9" borderId="63" applyNumberFormat="0" applyProtection="0">
      <alignment horizontal="right" vertical="center"/>
    </xf>
    <xf numFmtId="4" fontId="57" fillId="91" borderId="12" applyNumberFormat="0" applyProtection="0">
      <alignment horizontal="right" vertical="center"/>
    </xf>
    <xf numFmtId="4" fontId="57" fillId="91" borderId="12" applyNumberFormat="0" applyProtection="0">
      <alignment horizontal="right" vertical="center"/>
    </xf>
    <xf numFmtId="4" fontId="57" fillId="91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7" borderId="63" applyNumberFormat="0" applyProtection="0">
      <alignment horizontal="right" vertical="center"/>
    </xf>
    <xf numFmtId="4" fontId="57" fillId="92" borderId="12" applyNumberFormat="0" applyProtection="0">
      <alignment horizontal="right" vertical="center"/>
    </xf>
    <xf numFmtId="4" fontId="57" fillId="92" borderId="12" applyNumberFormat="0" applyProtection="0">
      <alignment horizontal="right" vertical="center"/>
    </xf>
    <xf numFmtId="4" fontId="57" fillId="92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1" borderId="63" applyNumberFormat="0" applyProtection="0">
      <alignment horizontal="right" vertical="center"/>
    </xf>
    <xf numFmtId="4" fontId="57" fillId="93" borderId="12" applyNumberFormat="0" applyProtection="0">
      <alignment horizontal="right" vertical="center"/>
    </xf>
    <xf numFmtId="4" fontId="57" fillId="93" borderId="12" applyNumberFormat="0" applyProtection="0">
      <alignment horizontal="right" vertical="center"/>
    </xf>
    <xf numFmtId="4" fontId="57" fillId="93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5" borderId="63" applyNumberFormat="0" applyProtection="0">
      <alignment horizontal="right" vertical="center"/>
    </xf>
    <xf numFmtId="4" fontId="57" fillId="94" borderId="12" applyNumberFormat="0" applyProtection="0">
      <alignment horizontal="right" vertical="center"/>
    </xf>
    <xf numFmtId="4" fontId="57" fillId="94" borderId="12" applyNumberFormat="0" applyProtection="0">
      <alignment horizontal="right" vertical="center"/>
    </xf>
    <xf numFmtId="4" fontId="57" fillId="94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9" borderId="63" applyNumberFormat="0" applyProtection="0">
      <alignment horizontal="right" vertical="center"/>
    </xf>
    <xf numFmtId="4" fontId="57" fillId="95" borderId="12" applyNumberFormat="0" applyProtection="0">
      <alignment horizontal="right" vertical="center"/>
    </xf>
    <xf numFmtId="4" fontId="57" fillId="95" borderId="12" applyNumberFormat="0" applyProtection="0">
      <alignment horizontal="right" vertical="center"/>
    </xf>
    <xf numFmtId="4" fontId="57" fillId="95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8" borderId="63" applyNumberFormat="0" applyProtection="0">
      <alignment horizontal="right" vertical="center"/>
    </xf>
    <xf numFmtId="4" fontId="57" fillId="97" borderId="12" applyNumberFormat="0" applyProtection="0">
      <alignment horizontal="right" vertical="center"/>
    </xf>
    <xf numFmtId="4" fontId="57" fillId="97" borderId="12" applyNumberFormat="0" applyProtection="0">
      <alignment horizontal="right" vertical="center"/>
    </xf>
    <xf numFmtId="4" fontId="57" fillId="97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96" borderId="63" applyNumberFormat="0" applyProtection="0">
      <alignment horizontal="right" vertical="center"/>
    </xf>
    <xf numFmtId="4" fontId="57" fillId="98" borderId="12" applyNumberFormat="0" applyProtection="0">
      <alignment horizontal="right" vertical="center"/>
    </xf>
    <xf numFmtId="4" fontId="57" fillId="98" borderId="12" applyNumberFormat="0" applyProtection="0">
      <alignment horizontal="right" vertical="center"/>
    </xf>
    <xf numFmtId="4" fontId="57" fillId="98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57" fillId="10" borderId="63" applyNumberFormat="0" applyProtection="0">
      <alignment horizontal="right" vertical="center"/>
    </xf>
    <xf numFmtId="4" fontId="58" fillId="99" borderId="0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4" fontId="58" fillId="30" borderId="12" applyNumberFormat="0" applyProtection="0">
      <alignment horizontal="left" vertical="center" indent="1"/>
    </xf>
    <xf numFmtId="0" fontId="1" fillId="0" borderId="0"/>
    <xf numFmtId="0" fontId="1" fillId="0" borderId="0"/>
    <xf numFmtId="4" fontId="58" fillId="118" borderId="91" applyNumberFormat="0" applyProtection="0">
      <alignment horizontal="left" vertical="center" indent="1"/>
    </xf>
    <xf numFmtId="4" fontId="57" fillId="31" borderId="0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4" fontId="57" fillId="31" borderId="17" applyNumberFormat="0" applyProtection="0">
      <alignment horizontal="left" vertical="center" indent="1"/>
    </xf>
    <xf numFmtId="0" fontId="1" fillId="0" borderId="0"/>
    <xf numFmtId="0" fontId="1" fillId="0" borderId="0"/>
    <xf numFmtId="4" fontId="57" fillId="102" borderId="0" applyNumberFormat="0" applyProtection="0">
      <alignment horizontal="left" vertical="center" indent="1"/>
    </xf>
    <xf numFmtId="4" fontId="121" fillId="100" borderId="0" applyNumberFormat="0" applyProtection="0">
      <alignment horizontal="left" vertical="center" indent="1"/>
    </xf>
    <xf numFmtId="0" fontId="1" fillId="0" borderId="0"/>
    <xf numFmtId="0" fontId="1" fillId="0" borderId="0"/>
    <xf numFmtId="0" fontId="12" fillId="0" borderId="0"/>
    <xf numFmtId="0" fontId="1" fillId="0" borderId="0"/>
    <xf numFmtId="4" fontId="121" fillId="69" borderId="0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" fillId="0" borderId="0"/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4" fontId="57" fillId="101" borderId="63" applyNumberFormat="0" applyProtection="0">
      <alignment horizontal="right" vertical="center"/>
    </xf>
    <xf numFmtId="4" fontId="201" fillId="0" borderId="0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31" borderId="12" applyNumberFormat="0" applyProtection="0">
      <alignment horizontal="left" vertical="center" indent="1"/>
    </xf>
    <xf numFmtId="4" fontId="57" fillId="102" borderId="0" applyNumberFormat="0" applyProtection="0">
      <alignment horizontal="left" vertical="center" indent="1"/>
    </xf>
    <xf numFmtId="0" fontId="1" fillId="0" borderId="0"/>
    <xf numFmtId="4" fontId="57" fillId="102" borderId="0" applyNumberFormat="0" applyProtection="0">
      <alignment horizontal="left" vertical="center" indent="1"/>
    </xf>
    <xf numFmtId="0" fontId="1" fillId="0" borderId="0"/>
    <xf numFmtId="4" fontId="57" fillId="102" borderId="0" applyNumberFormat="0" applyProtection="0">
      <alignment horizontal="left" vertical="center" indent="1"/>
    </xf>
    <xf numFmtId="4" fontId="201" fillId="0" borderId="0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4" fontId="57" fillId="32" borderId="12" applyNumberFormat="0" applyProtection="0">
      <alignment horizontal="left" vertical="center" indent="1"/>
    </xf>
    <xf numFmtId="4" fontId="57" fillId="101" borderId="0" applyNumberFormat="0" applyProtection="0">
      <alignment horizontal="left" vertical="center" indent="1"/>
    </xf>
    <xf numFmtId="0" fontId="1" fillId="0" borderId="0"/>
    <xf numFmtId="4" fontId="57" fillId="101" borderId="0" applyNumberFormat="0" applyProtection="0">
      <alignment horizontal="left" vertical="center" indent="1"/>
    </xf>
    <xf numFmtId="0" fontId="1" fillId="0" borderId="0"/>
    <xf numFmtId="4" fontId="57" fillId="101" borderId="0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center" indent="1"/>
    </xf>
    <xf numFmtId="0" fontId="1" fillId="0" borderId="0"/>
    <xf numFmtId="0" fontId="12" fillId="69" borderId="63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12" fillId="69" borderId="63" applyNumberFormat="0" applyProtection="0">
      <alignment horizontal="left" vertical="center" indent="1"/>
    </xf>
    <xf numFmtId="0" fontId="12" fillId="69" borderId="63" applyNumberFormat="0" applyProtection="0">
      <alignment horizontal="left" vertical="top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top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top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top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32" borderId="12" applyNumberFormat="0" applyProtection="0">
      <alignment horizontal="left" vertical="center" indent="1"/>
    </xf>
    <xf numFmtId="0" fontId="12" fillId="69" borderId="63" applyNumberFormat="0" applyProtection="0">
      <alignment horizontal="left" vertical="top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center" indent="1"/>
    </xf>
    <xf numFmtId="0" fontId="1" fillId="0" borderId="0"/>
    <xf numFmtId="0" fontId="12" fillId="101" borderId="63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12" fillId="101" borderId="63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top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top" indent="1"/>
    </xf>
    <xf numFmtId="0" fontId="1" fillId="0" borderId="0"/>
    <xf numFmtId="0" fontId="12" fillId="101" borderId="63" applyNumberFormat="0" applyProtection="0">
      <alignment horizontal="left" vertical="top" indent="1"/>
    </xf>
    <xf numFmtId="0" fontId="12" fillId="103" borderId="12" applyNumberFormat="0" applyProtection="0">
      <alignment horizontal="left" vertical="center" indent="1"/>
    </xf>
    <xf numFmtId="0" fontId="12" fillId="103" borderId="12" applyNumberFormat="0" applyProtection="0">
      <alignment horizontal="left" vertical="center" indent="1"/>
    </xf>
    <xf numFmtId="0" fontId="12" fillId="101" borderId="63" applyNumberFormat="0" applyProtection="0">
      <alignment horizontal="left" vertical="top" indent="1"/>
    </xf>
    <xf numFmtId="0" fontId="1" fillId="0" borderId="0"/>
    <xf numFmtId="0" fontId="12" fillId="0" borderId="0"/>
    <xf numFmtId="0" fontId="1" fillId="0" borderId="0"/>
    <xf numFmtId="0" fontId="12" fillId="101" borderId="63" applyNumberFormat="0" applyProtection="0">
      <alignment horizontal="left" vertical="top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center" indent="1"/>
    </xf>
    <xf numFmtId="0" fontId="1" fillId="0" borderId="0"/>
    <xf numFmtId="0" fontId="12" fillId="8" borderId="63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12" fillId="8" borderId="63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top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top" indent="1"/>
    </xf>
    <xf numFmtId="0" fontId="1" fillId="0" borderId="0"/>
    <xf numFmtId="0" fontId="12" fillId="8" borderId="63" applyNumberFormat="0" applyProtection="0">
      <alignment horizontal="left" vertical="top" indent="1"/>
    </xf>
    <xf numFmtId="0" fontId="12" fillId="22" borderId="12" applyNumberFormat="0" applyProtection="0">
      <alignment horizontal="left" vertical="center" indent="1"/>
    </xf>
    <xf numFmtId="0" fontId="12" fillId="22" borderId="12" applyNumberFormat="0" applyProtection="0">
      <alignment horizontal="left" vertical="center" indent="1"/>
    </xf>
    <xf numFmtId="0" fontId="12" fillId="8" borderId="63" applyNumberFormat="0" applyProtection="0">
      <alignment horizontal="left" vertical="top" indent="1"/>
    </xf>
    <xf numFmtId="0" fontId="1" fillId="0" borderId="0"/>
    <xf numFmtId="0" fontId="12" fillId="0" borderId="0"/>
    <xf numFmtId="0" fontId="1" fillId="0" borderId="0"/>
    <xf numFmtId="0" fontId="12" fillId="8" borderId="63" applyNumberFormat="0" applyProtection="0">
      <alignment horizontal="left" vertical="top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center" indent="1"/>
    </xf>
    <xf numFmtId="0" fontId="1" fillId="0" borderId="0"/>
    <xf numFmtId="0" fontId="12" fillId="102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12" fillId="102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top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top" indent="1"/>
    </xf>
    <xf numFmtId="0" fontId="1" fillId="0" borderId="0"/>
    <xf numFmtId="0" fontId="12" fillId="102" borderId="63" applyNumberFormat="0" applyProtection="0">
      <alignment horizontal="left" vertical="top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102" borderId="63" applyNumberFormat="0" applyProtection="0">
      <alignment horizontal="left" vertical="top" indent="1"/>
    </xf>
    <xf numFmtId="0" fontId="1" fillId="0" borderId="0"/>
    <xf numFmtId="0" fontId="12" fillId="0" borderId="0"/>
    <xf numFmtId="0" fontId="1" fillId="0" borderId="0"/>
    <xf numFmtId="0" fontId="12" fillId="102" borderId="63" applyNumberFormat="0" applyProtection="0">
      <alignment horizontal="left" vertical="top" indent="1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2" fillId="76" borderId="6" applyNumberFormat="0">
      <protection locked="0"/>
    </xf>
    <xf numFmtId="0" fontId="1" fillId="0" borderId="0"/>
    <xf numFmtId="4" fontId="57" fillId="104" borderId="12" applyNumberFormat="0" applyProtection="0">
      <alignment vertical="center"/>
    </xf>
    <xf numFmtId="4" fontId="57" fillId="104" borderId="12" applyNumberFormat="0" applyProtection="0">
      <alignment vertical="center"/>
    </xf>
    <xf numFmtId="4" fontId="57" fillId="104" borderId="12" applyNumberFormat="0" applyProtection="0">
      <alignment vertical="center"/>
    </xf>
    <xf numFmtId="0" fontId="1" fillId="0" borderId="0"/>
    <xf numFmtId="0" fontId="12" fillId="0" borderId="0"/>
    <xf numFmtId="0" fontId="1" fillId="0" borderId="0"/>
    <xf numFmtId="4" fontId="57" fillId="25" borderId="63" applyNumberFormat="0" applyProtection="0">
      <alignment vertical="center"/>
    </xf>
    <xf numFmtId="4" fontId="120" fillId="104" borderId="12" applyNumberFormat="0" applyProtection="0">
      <alignment vertical="center"/>
    </xf>
    <xf numFmtId="4" fontId="120" fillId="104" borderId="12" applyNumberFormat="0" applyProtection="0">
      <alignment vertical="center"/>
    </xf>
    <xf numFmtId="4" fontId="120" fillId="104" borderId="12" applyNumberFormat="0" applyProtection="0">
      <alignment vertical="center"/>
    </xf>
    <xf numFmtId="0" fontId="1" fillId="0" borderId="0"/>
    <xf numFmtId="0" fontId="12" fillId="0" borderId="0"/>
    <xf numFmtId="0" fontId="1" fillId="0" borderId="0"/>
    <xf numFmtId="4" fontId="120" fillId="25" borderId="63" applyNumberFormat="0" applyProtection="0">
      <alignment vertical="center"/>
    </xf>
    <xf numFmtId="4" fontId="57" fillId="104" borderId="12" applyNumberFormat="0" applyProtection="0">
      <alignment horizontal="left" vertical="center" indent="1"/>
    </xf>
    <xf numFmtId="4" fontId="57" fillId="104" borderId="12" applyNumberFormat="0" applyProtection="0">
      <alignment horizontal="left" vertical="center" indent="1"/>
    </xf>
    <xf numFmtId="4" fontId="57" fillId="104" borderId="12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4" fontId="57" fillId="25" borderId="63" applyNumberFormat="0" applyProtection="0">
      <alignment horizontal="left" vertical="center" indent="1"/>
    </xf>
    <xf numFmtId="4" fontId="57" fillId="104" borderId="12" applyNumberFormat="0" applyProtection="0">
      <alignment horizontal="left" vertical="center" indent="1"/>
    </xf>
    <xf numFmtId="4" fontId="57" fillId="104" borderId="12" applyNumberFormat="0" applyProtection="0">
      <alignment horizontal="left" vertical="center" indent="1"/>
    </xf>
    <xf numFmtId="4" fontId="57" fillId="104" borderId="12" applyNumberFormat="0" applyProtection="0">
      <alignment horizontal="left" vertical="center" indent="1"/>
    </xf>
    <xf numFmtId="0" fontId="1" fillId="0" borderId="0"/>
    <xf numFmtId="0" fontId="12" fillId="0" borderId="0"/>
    <xf numFmtId="0" fontId="1" fillId="0" borderId="0"/>
    <xf numFmtId="0" fontId="57" fillId="25" borderId="63" applyNumberFormat="0" applyProtection="0">
      <alignment horizontal="left" vertical="top" indent="1"/>
    </xf>
    <xf numFmtId="0" fontId="1" fillId="0" borderId="0"/>
    <xf numFmtId="0" fontId="12" fillId="0" borderId="0"/>
    <xf numFmtId="0" fontId="1" fillId="0" borderId="0"/>
    <xf numFmtId="4" fontId="57" fillId="31" borderId="12" applyNumberFormat="0" applyProtection="0">
      <alignment horizontal="right" vertical="center"/>
    </xf>
    <xf numFmtId="4" fontId="57" fillId="31" borderId="12" applyNumberFormat="0" applyProtection="0">
      <alignment horizontal="right" vertical="center"/>
    </xf>
    <xf numFmtId="4" fontId="57" fillId="31" borderId="12" applyNumberFormat="0" applyProtection="0">
      <alignment horizontal="right" vertical="center"/>
    </xf>
    <xf numFmtId="4" fontId="57" fillId="31" borderId="12" applyNumberFormat="0" applyProtection="0">
      <alignment horizontal="right" vertical="center"/>
    </xf>
    <xf numFmtId="4" fontId="57" fillId="31" borderId="12" applyNumberFormat="0" applyProtection="0">
      <alignment horizontal="right" vertical="center"/>
    </xf>
    <xf numFmtId="0" fontId="1" fillId="0" borderId="0"/>
    <xf numFmtId="0" fontId="12" fillId="0" borderId="0"/>
    <xf numFmtId="4" fontId="57" fillId="31" borderId="12" applyNumberFormat="0" applyProtection="0">
      <alignment horizontal="right" vertical="center"/>
    </xf>
    <xf numFmtId="0" fontId="1" fillId="0" borderId="0"/>
    <xf numFmtId="4" fontId="57" fillId="102" borderId="63" applyNumberFormat="0" applyProtection="0">
      <alignment horizontal="right" vertical="center"/>
    </xf>
    <xf numFmtId="4" fontId="120" fillId="31" borderId="12" applyNumberFormat="0" applyProtection="0">
      <alignment horizontal="right" vertical="center"/>
    </xf>
    <xf numFmtId="4" fontId="120" fillId="31" borderId="12" applyNumberFormat="0" applyProtection="0">
      <alignment horizontal="right" vertical="center"/>
    </xf>
    <xf numFmtId="4" fontId="120" fillId="31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120" fillId="102" borderId="63" applyNumberFormat="0" applyProtection="0">
      <alignment horizontal="right" vertical="center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4" fontId="57" fillId="101" borderId="63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12" fillId="29" borderId="12" applyNumberFormat="0" applyProtection="0">
      <alignment horizontal="left" vertical="center" indent="1"/>
    </xf>
    <xf numFmtId="0" fontId="57" fillId="101" borderId="63" applyNumberFormat="0" applyProtection="0">
      <alignment horizontal="left" vertical="top" indent="1"/>
    </xf>
    <xf numFmtId="0" fontId="122" fillId="0" borderId="0" applyNumberFormat="0" applyProtection="0">
      <alignment horizontal="left" indent="5"/>
    </xf>
    <xf numFmtId="0" fontId="1" fillId="0" borderId="0"/>
    <xf numFmtId="0" fontId="1" fillId="0" borderId="0"/>
    <xf numFmtId="0" fontId="12" fillId="0" borderId="0"/>
    <xf numFmtId="0" fontId="1" fillId="0" borderId="0"/>
    <xf numFmtId="4" fontId="202" fillId="119" borderId="0" applyNumberFormat="0" applyProtection="0">
      <alignment horizontal="left" vertical="center" indent="1"/>
    </xf>
    <xf numFmtId="0" fontId="1" fillId="0" borderId="0"/>
    <xf numFmtId="4" fontId="123" fillId="31" borderId="12" applyNumberFormat="0" applyProtection="0">
      <alignment horizontal="right" vertical="center"/>
    </xf>
    <xf numFmtId="4" fontId="123" fillId="31" borderId="12" applyNumberFormat="0" applyProtection="0">
      <alignment horizontal="right" vertical="center"/>
    </xf>
    <xf numFmtId="4" fontId="123" fillId="31" borderId="12" applyNumberFormat="0" applyProtection="0">
      <alignment horizontal="right" vertical="center"/>
    </xf>
    <xf numFmtId="0" fontId="1" fillId="0" borderId="0"/>
    <xf numFmtId="0" fontId="12" fillId="0" borderId="0"/>
    <xf numFmtId="0" fontId="1" fillId="0" borderId="0"/>
    <xf numFmtId="4" fontId="123" fillId="102" borderId="63" applyNumberFormat="0" applyProtection="0">
      <alignment horizontal="right" vertical="center"/>
    </xf>
    <xf numFmtId="0" fontId="12" fillId="0" borderId="0"/>
    <xf numFmtId="0" fontId="1" fillId="0" borderId="0"/>
    <xf numFmtId="39" fontId="12" fillId="33" borderId="0"/>
    <xf numFmtId="0" fontId="1" fillId="0" borderId="0"/>
    <xf numFmtId="39" fontId="12" fillId="33" borderId="0"/>
    <xf numFmtId="0" fontId="1" fillId="0" borderId="0"/>
    <xf numFmtId="39" fontId="12" fillId="33" borderId="0"/>
    <xf numFmtId="39" fontId="12" fillId="33" borderId="0"/>
    <xf numFmtId="0" fontId="1" fillId="0" borderId="0"/>
    <xf numFmtId="0" fontId="12" fillId="0" borderId="0"/>
    <xf numFmtId="0" fontId="1" fillId="0" borderId="0"/>
    <xf numFmtId="39" fontId="12" fillId="33" borderId="0"/>
    <xf numFmtId="0" fontId="1" fillId="0" borderId="0"/>
    <xf numFmtId="39" fontId="12" fillId="33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39" fontId="12" fillId="33" borderId="0"/>
    <xf numFmtId="0" fontId="1" fillId="0" borderId="0"/>
    <xf numFmtId="39" fontId="12" fillId="33" borderId="0"/>
    <xf numFmtId="39" fontId="12" fillId="33" borderId="0"/>
    <xf numFmtId="39" fontId="12" fillId="33" borderId="0"/>
    <xf numFmtId="39" fontId="12" fillId="33" borderId="0"/>
    <xf numFmtId="39" fontId="12" fillId="33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39" fontId="12" fillId="33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39" fontId="12" fillId="33" borderId="0"/>
    <xf numFmtId="39" fontId="12" fillId="33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39" fontId="12" fillId="33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39" fontId="12" fillId="33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39" fontId="12" fillId="33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4" fillId="0" borderId="0" applyNumberFormat="0" applyFill="0" applyBorder="0" applyAlignment="0" applyProtection="0"/>
    <xf numFmtId="38" fontId="8" fillId="0" borderId="18"/>
    <xf numFmtId="38" fontId="8" fillId="0" borderId="18"/>
    <xf numFmtId="38" fontId="8" fillId="0" borderId="18"/>
    <xf numFmtId="0" fontId="12" fillId="0" borderId="0"/>
    <xf numFmtId="0" fontId="1" fillId="0" borderId="0"/>
    <xf numFmtId="38" fontId="8" fillId="0" borderId="18"/>
    <xf numFmtId="38" fontId="8" fillId="0" borderId="18"/>
    <xf numFmtId="38" fontId="8" fillId="0" borderId="18"/>
    <xf numFmtId="0" fontId="12" fillId="0" borderId="0"/>
    <xf numFmtId="0" fontId="1" fillId="0" borderId="0"/>
    <xf numFmtId="38" fontId="8" fillId="0" borderId="18"/>
    <xf numFmtId="38" fontId="8" fillId="0" borderId="18"/>
    <xf numFmtId="38" fontId="8" fillId="0" borderId="18"/>
    <xf numFmtId="0" fontId="12" fillId="0" borderId="0"/>
    <xf numFmtId="0" fontId="1" fillId="0" borderId="0"/>
    <xf numFmtId="38" fontId="8" fillId="0" borderId="18"/>
    <xf numFmtId="0" fontId="1" fillId="0" borderId="0"/>
    <xf numFmtId="0" fontId="12" fillId="0" borderId="0"/>
    <xf numFmtId="38" fontId="8" fillId="0" borderId="18"/>
    <xf numFmtId="0" fontId="12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38" fontId="15" fillId="0" borderId="16"/>
    <xf numFmtId="38" fontId="15" fillId="0" borderId="16"/>
    <xf numFmtId="38" fontId="15" fillId="0" borderId="16"/>
    <xf numFmtId="38" fontId="15" fillId="0" borderId="16"/>
    <xf numFmtId="0" fontId="1" fillId="0" borderId="0"/>
    <xf numFmtId="0" fontId="12" fillId="0" borderId="0"/>
    <xf numFmtId="38" fontId="15" fillId="0" borderId="16"/>
    <xf numFmtId="38" fontId="15" fillId="0" borderId="16"/>
    <xf numFmtId="38" fontId="15" fillId="0" borderId="16"/>
    <xf numFmtId="0" fontId="1" fillId="0" borderId="0"/>
    <xf numFmtId="0" fontId="1" fillId="0" borderId="0"/>
    <xf numFmtId="39" fontId="13" fillId="34" borderId="0"/>
    <xf numFmtId="0" fontId="1" fillId="0" borderId="0"/>
    <xf numFmtId="39" fontId="12" fillId="34" borderId="0"/>
    <xf numFmtId="0" fontId="1" fillId="0" borderId="0"/>
    <xf numFmtId="0" fontId="12" fillId="0" borderId="0"/>
    <xf numFmtId="39" fontId="13" fillId="34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174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207" fontId="12" fillId="0" borderId="0">
      <alignment horizontal="left" wrapText="1"/>
    </xf>
    <xf numFmtId="0" fontId="1" fillId="0" borderId="0"/>
    <xf numFmtId="174" fontId="12" fillId="0" borderId="0">
      <alignment horizontal="left" wrapText="1"/>
    </xf>
    <xf numFmtId="170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0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2" fillId="0" borderId="0"/>
    <xf numFmtId="170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0" fontId="12" fillId="0" borderId="0"/>
    <xf numFmtId="170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174" fontId="12" fillId="0" borderId="0">
      <alignment horizontal="left" wrapText="1"/>
    </xf>
    <xf numFmtId="170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172" fontId="12" fillId="0" borderId="0">
      <alignment horizontal="left" wrapText="1"/>
    </xf>
    <xf numFmtId="174" fontId="12" fillId="0" borderId="0">
      <alignment horizontal="left" wrapText="1"/>
    </xf>
    <xf numFmtId="170" fontId="12" fillId="0" borderId="0">
      <alignment horizontal="left" wrapText="1"/>
    </xf>
    <xf numFmtId="174" fontId="12" fillId="0" borderId="0">
      <alignment horizontal="left" wrapText="1"/>
    </xf>
    <xf numFmtId="0" fontId="1" fillId="0" borderId="0"/>
    <xf numFmtId="174" fontId="12" fillId="0" borderId="0">
      <alignment horizontal="left" wrapText="1"/>
    </xf>
    <xf numFmtId="0" fontId="1" fillId="0" borderId="0"/>
    <xf numFmtId="0" fontId="12" fillId="0" borderId="0"/>
    <xf numFmtId="170" fontId="12" fillId="0" borderId="0">
      <alignment horizontal="left" wrapText="1"/>
    </xf>
    <xf numFmtId="0" fontId="1" fillId="0" borderId="0"/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174" fontId="12" fillId="0" borderId="0">
      <alignment horizontal="left" wrapText="1"/>
    </xf>
    <xf numFmtId="203" fontId="12" fillId="0" borderId="0">
      <alignment horizontal="left" wrapText="1"/>
    </xf>
    <xf numFmtId="177" fontId="12" fillId="0" borderId="0">
      <alignment horizontal="left" wrapText="1"/>
    </xf>
    <xf numFmtId="0" fontId="1" fillId="0" borderId="0"/>
    <xf numFmtId="0" fontId="12" fillId="0" borderId="0"/>
    <xf numFmtId="172" fontId="12" fillId="0" borderId="0">
      <alignment horizontal="left" wrapText="1"/>
    </xf>
    <xf numFmtId="203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8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18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7" fontId="12" fillId="0" borderId="0">
      <alignment horizontal="left" wrapText="1"/>
    </xf>
    <xf numFmtId="0" fontId="1" fillId="0" borderId="0"/>
    <xf numFmtId="0" fontId="12" fillId="0" borderId="0"/>
    <xf numFmtId="177" fontId="12" fillId="0" borderId="0">
      <alignment horizontal="left" wrapText="1"/>
    </xf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172" fontId="12" fillId="0" borderId="0">
      <alignment horizontal="left" wrapText="1"/>
    </xf>
    <xf numFmtId="0" fontId="1" fillId="0" borderId="0"/>
    <xf numFmtId="0" fontId="12" fillId="0" borderId="0"/>
    <xf numFmtId="0" fontId="12" fillId="0" borderId="0"/>
    <xf numFmtId="0" fontId="1" fillId="0" borderId="0"/>
    <xf numFmtId="205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205" fontId="12" fillId="0" borderId="0">
      <alignment horizontal="left" wrapText="1"/>
    </xf>
    <xf numFmtId="0" fontId="12" fillId="0" borderId="0"/>
    <xf numFmtId="0" fontId="12" fillId="0" borderId="0"/>
    <xf numFmtId="205" fontId="12" fillId="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203" fontId="12" fillId="0" borderId="0">
      <alignment horizontal="left" wrapText="1"/>
    </xf>
    <xf numFmtId="207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203" fontId="12" fillId="0" borderId="0">
      <alignment horizontal="left" wrapText="1"/>
    </xf>
    <xf numFmtId="0" fontId="12" fillId="0" borderId="0"/>
    <xf numFmtId="203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203" fontId="12" fillId="0" borderId="0">
      <alignment horizontal="left" wrapText="1"/>
    </xf>
    <xf numFmtId="0" fontId="12" fillId="0" borderId="0"/>
    <xf numFmtId="203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>
      <alignment horizontal="left" wrapText="1"/>
    </xf>
    <xf numFmtId="182" fontId="12" fillId="0" borderId="0">
      <alignment horizontal="left" wrapText="1"/>
    </xf>
    <xf numFmtId="0" fontId="12" fillId="0" borderId="0"/>
    <xf numFmtId="182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03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207" fontId="12" fillId="0" borderId="0">
      <alignment horizontal="left" wrapText="1"/>
    </xf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172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4" fontId="12" fillId="0" borderId="0">
      <alignment horizontal="lef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0" fontId="12" fillId="0" borderId="0">
      <alignment horizontal="left" wrapText="1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2" fontId="12" fillId="0" borderId="0">
      <alignment horizontal="left" wrapText="1"/>
    </xf>
    <xf numFmtId="0" fontId="203" fillId="120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9" fillId="121" borderId="92" applyNumberFormat="0" applyProtection="0">
      <alignment horizontal="center" wrapText="1"/>
    </xf>
    <xf numFmtId="0" fontId="204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9" fillId="121" borderId="93" applyNumberFormat="0" applyAlignment="0" applyProtection="0">
      <alignment wrapText="1"/>
    </xf>
    <xf numFmtId="0" fontId="205" fillId="120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122" borderId="0" applyNumberFormat="0" applyBorder="0">
      <alignment horizontal="center"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122" borderId="0" applyNumberFormat="0" applyBorder="0">
      <alignment horizontal="center" wrapText="1"/>
    </xf>
    <xf numFmtId="0" fontId="31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123" borderId="94" applyNumberFormat="0">
      <alignment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123" borderId="94" applyNumberFormat="0">
      <alignment wrapText="1"/>
    </xf>
    <xf numFmtId="0" fontId="9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123" borderId="0" applyNumberFormat="0" applyBorder="0">
      <alignment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123" borderId="0" applyNumberFormat="0" applyBorder="0">
      <alignment wrapText="1"/>
    </xf>
    <xf numFmtId="0" fontId="206" fillId="124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 applyNumberFormat="0" applyFill="0" applyBorder="0" applyProtection="0">
      <alignment horizontal="right"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 applyNumberFormat="0" applyFill="0" applyBorder="0" applyProtection="0">
      <alignment horizontal="right" wrapText="1"/>
    </xf>
    <xf numFmtId="0" fontId="206" fillId="124" borderId="0" applyNumberFormat="0" applyBorder="0" applyProtection="0">
      <alignment horizontal="center"/>
    </xf>
    <xf numFmtId="0" fontId="12" fillId="0" borderId="0"/>
    <xf numFmtId="0" fontId="1" fillId="0" borderId="0"/>
    <xf numFmtId="0" fontId="1" fillId="0" borderId="0"/>
    <xf numFmtId="0" fontId="12" fillId="0" borderId="0"/>
    <xf numFmtId="226" fontId="12" fillId="0" borderId="0" applyFill="0" applyBorder="0" applyAlignment="0" applyProtection="0">
      <alignment wrapText="1"/>
    </xf>
    <xf numFmtId="0" fontId="12" fillId="0" borderId="0"/>
    <xf numFmtId="0" fontId="1" fillId="0" borderId="0"/>
    <xf numFmtId="0" fontId="12" fillId="0" borderId="0"/>
    <xf numFmtId="0" fontId="1" fillId="0" borderId="0"/>
    <xf numFmtId="226" fontId="12" fillId="0" borderId="0" applyFill="0" applyBorder="0" applyAlignment="0" applyProtection="0">
      <alignment wrapText="1"/>
    </xf>
    <xf numFmtId="0" fontId="207" fillId="124" borderId="0" applyNumberFormat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1" fillId="0" borderId="0"/>
    <xf numFmtId="0" fontId="12" fillId="0" borderId="0"/>
    <xf numFmtId="0" fontId="1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27" fontId="12" fillId="0" borderId="0" applyFill="0" applyBorder="0" applyAlignment="0" applyProtection="0">
      <alignment wrapText="1"/>
    </xf>
    <xf numFmtId="0" fontId="12" fillId="0" borderId="0" applyNumberFormat="0" applyFont="0" applyFill="0" applyBorder="0" applyProtection="0">
      <alignment horizontal="right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27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 applyNumberFormat="0" applyFill="0" applyBorder="0" applyProtection="0">
      <alignment horizontal="right" wrapText="1"/>
    </xf>
    <xf numFmtId="0" fontId="12" fillId="0" borderId="0" applyNumberFormat="0" applyFont="0" applyFill="0" applyBorder="0" applyProtection="0">
      <alignment horizontal="left"/>
    </xf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 applyNumberFormat="0" applyFill="0" applyBorder="0" applyProtection="0">
      <alignment horizontal="right" wrapText="1"/>
    </xf>
    <xf numFmtId="0" fontId="8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 applyNumberFormat="0" applyFill="0" applyBorder="0">
      <alignment horizontal="right" wrapText="1"/>
    </xf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 applyNumberFormat="0" applyFill="0" applyBorder="0">
      <alignment horizontal="right" wrapText="1"/>
    </xf>
    <xf numFmtId="0" fontId="15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17" fontId="12" fillId="0" borderId="0" applyFill="0" applyBorder="0">
      <alignment horizontal="right" wrapText="1"/>
    </xf>
    <xf numFmtId="0" fontId="12" fillId="0" borderId="0"/>
    <xf numFmtId="0" fontId="1" fillId="0" borderId="0"/>
    <xf numFmtId="0" fontId="12" fillId="0" borderId="0"/>
    <xf numFmtId="0" fontId="1" fillId="0" borderId="0"/>
    <xf numFmtId="17" fontId="12" fillId="0" borderId="0" applyFill="0" applyBorder="0">
      <alignment horizontal="right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8" fontId="12" fillId="0" borderId="0" applyFill="0" applyBorder="0" applyAlignment="0" applyProtection="0">
      <alignment wrapText="1"/>
    </xf>
    <xf numFmtId="0" fontId="12" fillId="125" borderId="0" applyNumberFormat="0" applyFont="0" applyBorder="0" applyAlignment="0" applyProtection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8" fontId="12" fillId="0" borderId="0" applyFill="0" applyBorder="0" applyAlignment="0" applyProtection="0">
      <alignment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28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9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9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211" fontId="12" fillId="0" borderId="0" applyFont="0" applyFill="0" applyBorder="0" applyAlignment="0" applyProtection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9" fillId="0" borderId="0" applyNumberFormat="0" applyFill="0" applyBorder="0">
      <alignment horizontal="center" wrapText="1"/>
    </xf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12" fillId="0" borderId="13" applyNumberFormat="0" applyFont="0" applyFill="0" applyAlignment="0" applyProtection="0"/>
    <xf numFmtId="0" fontId="12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0" fontId="57" fillId="0" borderId="0" applyNumberFormat="0" applyBorder="0" applyAlignment="0"/>
    <xf numFmtId="0" fontId="125" fillId="0" borderId="0" applyNumberFormat="0" applyBorder="0" applyAlignment="0"/>
    <xf numFmtId="0" fontId="58" fillId="0" borderId="0" applyNumberFormat="0" applyBorder="0" applyAlignment="0"/>
    <xf numFmtId="225" fontId="208" fillId="0" borderId="0"/>
    <xf numFmtId="213" fontId="3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0" fontId="33" fillId="0" borderId="0" applyBorder="0">
      <alignment horizontal="right"/>
    </xf>
    <xf numFmtId="41" fontId="25" fillId="20" borderId="0">
      <alignment horizontal="left"/>
    </xf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25" fontId="209" fillId="126" borderId="0" applyFont="0" applyBorder="0" applyAlignment="0">
      <alignment vertical="top" wrapText="1"/>
    </xf>
    <xf numFmtId="225" fontId="210" fillId="126" borderId="95" applyBorder="0">
      <alignment horizontal="right" vertical="top" wrapText="1"/>
    </xf>
    <xf numFmtId="0" fontId="127" fillId="0" borderId="0"/>
    <xf numFmtId="0" fontId="127" fillId="0" borderId="0"/>
    <xf numFmtId="0" fontId="12" fillId="0" borderId="0" applyNumberFormat="0" applyBorder="0" applyAlignment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24" fillId="0" borderId="0" applyNumberForma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0" fontId="49" fillId="0" borderId="0" applyNumberFormat="0" applyFill="0" applyBorder="0" applyAlignment="0" applyProtection="0"/>
    <xf numFmtId="0" fontId="1" fillId="0" borderId="0"/>
    <xf numFmtId="0" fontId="124" fillId="0" borderId="0" applyNumberFormat="0" applyFill="0" applyBorder="0" applyAlignment="0" applyProtection="0"/>
    <xf numFmtId="0" fontId="1" fillId="0" borderId="0"/>
    <xf numFmtId="0" fontId="12" fillId="0" borderId="0"/>
    <xf numFmtId="0" fontId="130" fillId="0" borderId="0" applyNumberFormat="0" applyFill="0" applyBorder="0" applyAlignment="0" applyProtection="0"/>
    <xf numFmtId="0" fontId="1" fillId="0" borderId="0"/>
    <xf numFmtId="0" fontId="12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" fillId="0" borderId="0"/>
    <xf numFmtId="0" fontId="1" fillId="0" borderId="0"/>
    <xf numFmtId="0" fontId="12" fillId="0" borderId="0"/>
    <xf numFmtId="0" fontId="49" fillId="0" borderId="0" applyNumberFormat="0" applyFill="0" applyBorder="0" applyAlignment="0" applyProtection="0"/>
    <xf numFmtId="0" fontId="124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211" fillId="0" borderId="0" applyNumberForma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" fillId="0" borderId="0"/>
    <xf numFmtId="0" fontId="12" fillId="0" borderId="0"/>
    <xf numFmtId="0" fontId="49" fillId="0" borderId="0" applyNumberFormat="0" applyFill="0" applyBorder="0" applyAlignment="0" applyProtection="0"/>
    <xf numFmtId="0" fontId="12" fillId="0" borderId="0"/>
    <xf numFmtId="0" fontId="12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1" fillId="0" borderId="0"/>
    <xf numFmtId="0" fontId="129" fillId="0" borderId="0" applyNumberFormat="0" applyFill="0" applyBorder="0" applyAlignment="0" applyProtection="0"/>
    <xf numFmtId="0" fontId="129" fillId="0" borderId="0" applyNumberFormat="0" applyFill="0" applyBorder="0" applyAlignment="0" applyProtection="0"/>
    <xf numFmtId="0" fontId="81" fillId="0" borderId="0"/>
    <xf numFmtId="0" fontId="116" fillId="86" borderId="0"/>
    <xf numFmtId="0" fontId="26" fillId="20" borderId="0">
      <alignment horizontal="left" vertical="center"/>
    </xf>
    <xf numFmtId="0" fontId="12" fillId="0" borderId="0"/>
    <xf numFmtId="0" fontId="1" fillId="0" borderId="0"/>
    <xf numFmtId="0" fontId="1" fillId="0" borderId="0"/>
    <xf numFmtId="0" fontId="12" fillId="0" borderId="0"/>
    <xf numFmtId="0" fontId="12" fillId="0" borderId="0"/>
    <xf numFmtId="0" fontId="1" fillId="0" borderId="0"/>
    <xf numFmtId="0" fontId="12" fillId="0" borderId="0"/>
    <xf numFmtId="0" fontId="1" fillId="0" borderId="0"/>
    <xf numFmtId="178" fontId="26" fillId="20" borderId="0">
      <alignment horizontal="left" vertical="center"/>
    </xf>
    <xf numFmtId="0" fontId="1" fillId="0" borderId="0"/>
    <xf numFmtId="0" fontId="1" fillId="0" borderId="0"/>
    <xf numFmtId="0" fontId="12" fillId="0" borderId="0"/>
    <xf numFmtId="178" fontId="26" fillId="20" borderId="0">
      <alignment horizontal="left" vertical="center"/>
    </xf>
    <xf numFmtId="0" fontId="1" fillId="0" borderId="0"/>
    <xf numFmtId="0" fontId="9" fillId="20" borderId="0">
      <alignment horizontal="left" wrapText="1"/>
    </xf>
    <xf numFmtId="0" fontId="1" fillId="0" borderId="0"/>
    <xf numFmtId="0" fontId="1" fillId="0" borderId="0"/>
    <xf numFmtId="0" fontId="12" fillId="0" borderId="0"/>
    <xf numFmtId="0" fontId="9" fillId="2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9" fillId="20" borderId="0">
      <alignment horizontal="left" wrapText="1"/>
    </xf>
    <xf numFmtId="0" fontId="1" fillId="0" borderId="0"/>
    <xf numFmtId="0" fontId="12" fillId="0" borderId="0"/>
    <xf numFmtId="0" fontId="1" fillId="0" borderId="0"/>
    <xf numFmtId="0" fontId="27" fillId="0" borderId="0">
      <alignment horizontal="left" vertical="center"/>
    </xf>
    <xf numFmtId="0" fontId="1" fillId="0" borderId="0"/>
    <xf numFmtId="0" fontId="12" fillId="0" borderId="0"/>
    <xf numFmtId="0" fontId="1" fillId="0" borderId="0"/>
    <xf numFmtId="0" fontId="12" fillId="0" borderId="0"/>
    <xf numFmtId="0" fontId="27" fillId="0" borderId="0">
      <alignment horizontal="left" vertical="center"/>
    </xf>
    <xf numFmtId="0" fontId="1" fillId="0" borderId="0"/>
    <xf numFmtId="211" fontId="212" fillId="0" borderId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" fillId="0" borderId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66" fillId="0" borderId="65" applyNumberFormat="0" applyFill="0" applyAlignment="0" applyProtection="0"/>
    <xf numFmtId="0" fontId="12" fillId="0" borderId="0"/>
    <xf numFmtId="0" fontId="1" fillId="0" borderId="0"/>
    <xf numFmtId="0" fontId="1" fillId="0" borderId="0"/>
    <xf numFmtId="0" fontId="66" fillId="0" borderId="65" applyNumberFormat="0" applyFill="0" applyAlignment="0" applyProtection="0"/>
    <xf numFmtId="0" fontId="132" fillId="0" borderId="67" applyNumberFormat="0" applyFill="0" applyAlignment="0" applyProtection="0"/>
    <xf numFmtId="0" fontId="66" fillId="0" borderId="96" applyNumberFormat="0" applyFill="0" applyAlignment="0" applyProtection="0"/>
    <xf numFmtId="0" fontId="1" fillId="0" borderId="0"/>
    <xf numFmtId="0" fontId="1" fillId="0" borderId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" fillId="0" borderId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" fillId="0" borderId="0"/>
    <xf numFmtId="0" fontId="132" fillId="0" borderId="67" applyNumberFormat="0" applyFill="0" applyAlignment="0" applyProtection="0"/>
    <xf numFmtId="0" fontId="14" fillId="0" borderId="19" applyNumberFormat="0" applyFont="0" applyFill="0" applyAlignment="0" applyProtection="0"/>
    <xf numFmtId="0" fontId="12" fillId="0" borderId="0"/>
    <xf numFmtId="0" fontId="1" fillId="0" borderId="0"/>
    <xf numFmtId="0" fontId="66" fillId="0" borderId="67" applyNumberFormat="0" applyFill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132" fillId="0" borderId="66" applyNumberFormat="0" applyFill="0" applyAlignment="0" applyProtection="0"/>
    <xf numFmtId="0" fontId="1" fillId="0" borderId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4" fillId="0" borderId="19" applyNumberFormat="0" applyFont="0" applyFill="0" applyAlignment="0" applyProtection="0"/>
    <xf numFmtId="0" fontId="1" fillId="0" borderId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" fillId="0" borderId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7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2" fillId="0" borderId="0"/>
    <xf numFmtId="0" fontId="14" fillId="0" borderId="19" applyNumberFormat="0" applyFont="0" applyFill="0" applyAlignment="0" applyProtection="0"/>
    <xf numFmtId="0" fontId="14" fillId="0" borderId="19" applyNumberFormat="0" applyFont="0" applyFill="0" applyAlignment="0" applyProtection="0"/>
    <xf numFmtId="0" fontId="1" fillId="0" borderId="0"/>
    <xf numFmtId="0" fontId="12" fillId="0" borderId="0"/>
    <xf numFmtId="0" fontId="14" fillId="0" borderId="19" applyNumberFormat="0" applyFont="0" applyFill="0" applyAlignment="0" applyProtection="0"/>
    <xf numFmtId="0" fontId="213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4" fillId="0" borderId="19" applyNumberFormat="0" applyFont="0" applyFill="0" applyAlignment="0" applyProtection="0"/>
    <xf numFmtId="0" fontId="12" fillId="0" borderId="0"/>
    <xf numFmtId="0" fontId="1" fillId="0" borderId="0"/>
    <xf numFmtId="0" fontId="14" fillId="0" borderId="19" applyNumberFormat="0" applyFont="0" applyFill="0" applyAlignment="0" applyProtection="0"/>
    <xf numFmtId="0" fontId="14" fillId="0" borderId="19" applyNumberFormat="0" applyFon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" fillId="0" borderId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2" fillId="0" borderId="19" applyNumberFormat="0" applyFont="0" applyFill="0" applyAlignment="0" applyProtection="0"/>
    <xf numFmtId="0" fontId="12" fillId="0" borderId="19" applyNumberFormat="0" applyFont="0" applyFill="0" applyAlignment="0" applyProtection="0"/>
    <xf numFmtId="0" fontId="66" fillId="0" borderId="65" applyNumberFormat="0" applyFill="0" applyAlignment="0" applyProtection="0"/>
    <xf numFmtId="0" fontId="132" fillId="0" borderId="66" applyNumberFormat="0" applyFill="0" applyAlignment="0" applyProtection="0"/>
    <xf numFmtId="0" fontId="132" fillId="0" borderId="66" applyNumberFormat="0" applyFill="0" applyAlignment="0" applyProtection="0"/>
    <xf numFmtId="0" fontId="18" fillId="0" borderId="20"/>
    <xf numFmtId="0" fontId="82" fillId="0" borderId="20"/>
    <xf numFmtId="0" fontId="82" fillId="0" borderId="20"/>
    <xf numFmtId="0" fontId="1" fillId="0" borderId="0"/>
    <xf numFmtId="0" fontId="1" fillId="0" borderId="0"/>
    <xf numFmtId="0" fontId="1" fillId="0" borderId="0"/>
    <xf numFmtId="0" fontId="12" fillId="0" borderId="0"/>
    <xf numFmtId="0" fontId="82" fillId="0" borderId="20"/>
    <xf numFmtId="0" fontId="1" fillId="0" borderId="0"/>
    <xf numFmtId="0" fontId="82" fillId="0" borderId="20"/>
    <xf numFmtId="211" fontId="15" fillId="0" borderId="97"/>
    <xf numFmtId="219" fontId="157" fillId="0" borderId="97" applyAlignment="0"/>
    <xf numFmtId="220" fontId="157" fillId="0" borderId="97" applyAlignment="0"/>
    <xf numFmtId="225" fontId="157" fillId="0" borderId="97" applyAlignment="0">
      <alignment horizontal="right"/>
    </xf>
    <xf numFmtId="229" fontId="199" fillId="22" borderId="35" applyBorder="0">
      <alignment horizontal="right" vertical="center"/>
      <protection locked="0"/>
    </xf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50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" fillId="0" borderId="0"/>
    <xf numFmtId="0" fontId="12" fillId="0" borderId="0"/>
    <xf numFmtId="0" fontId="133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50" fillId="0" borderId="0" applyNumberFormat="0" applyFill="0" applyBorder="0" applyAlignment="0" applyProtection="0"/>
    <xf numFmtId="0" fontId="1" fillId="0" borderId="0"/>
    <xf numFmtId="0" fontId="12" fillId="0" borderId="0"/>
    <xf numFmtId="0" fontId="1" fillId="0" borderId="0"/>
    <xf numFmtId="0" fontId="12" fillId="0" borderId="0"/>
    <xf numFmtId="0" fontId="50" fillId="0" borderId="0" applyNumberFormat="0" applyFill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2" fillId="0" borderId="0"/>
    <xf numFmtId="0" fontId="50" fillId="0" borderId="0" applyNumberFormat="0" applyFill="0" applyBorder="0" applyAlignment="0" applyProtection="0"/>
    <xf numFmtId="0" fontId="12" fillId="0" borderId="0"/>
    <xf numFmtId="0" fontId="1" fillId="0" borderId="0"/>
    <xf numFmtId="0" fontId="50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2" fillId="0" borderId="0"/>
    <xf numFmtId="0" fontId="1" fillId="0" borderId="0"/>
    <xf numFmtId="0" fontId="1" fillId="0" borderId="0"/>
    <xf numFmtId="0" fontId="12" fillId="0" borderId="0"/>
    <xf numFmtId="0" fontId="214" fillId="0" borderId="0" applyNumberForma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" fillId="0" borderId="0"/>
    <xf numFmtId="0" fontId="215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12" fillId="0" borderId="0"/>
    <xf numFmtId="0" fontId="12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216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1" fillId="0" borderId="0"/>
    <xf numFmtId="0" fontId="133" fillId="0" borderId="0" applyNumberFormat="0" applyFill="0" applyBorder="0" applyAlignment="0" applyProtection="0"/>
    <xf numFmtId="0" fontId="133" fillId="0" borderId="0" applyNumberFormat="0" applyFill="0" applyBorder="0" applyAlignment="0" applyProtection="0"/>
    <xf numFmtId="1" fontId="12" fillId="0" borderId="0">
      <alignment horizontal="center"/>
    </xf>
    <xf numFmtId="1" fontId="12" fillId="0" borderId="0">
      <alignment horizontal="center"/>
    </xf>
  </cellStyleXfs>
  <cellXfs count="398">
    <xf numFmtId="0" fontId="0" fillId="0" borderId="0" xfId="0"/>
    <xf numFmtId="0" fontId="52" fillId="0" borderId="0" xfId="0" quotePrefix="1" applyFont="1" applyFill="1" applyBorder="1" applyAlignment="1">
      <alignment horizontal="left"/>
    </xf>
    <xf numFmtId="164" fontId="12" fillId="0" borderId="0" xfId="343" quotePrefix="1" applyNumberFormat="1" applyFont="1" applyFill="1" applyBorder="1" applyAlignment="1">
      <alignment horizontal="center" vertical="top" wrapText="1"/>
    </xf>
    <xf numFmtId="0" fontId="12" fillId="0" borderId="0" xfId="0" applyFont="1" applyFill="1" applyBorder="1" applyAlignment="1">
      <alignment horizontal="center" vertical="top" wrapText="1"/>
    </xf>
    <xf numFmtId="164" fontId="12" fillId="0" borderId="0" xfId="343" quotePrefix="1" applyNumberFormat="1" applyFont="1" applyFill="1" applyBorder="1" applyAlignment="1">
      <alignment horizontal="center" wrapText="1"/>
    </xf>
    <xf numFmtId="0" fontId="12" fillId="0" borderId="0" xfId="0" quotePrefix="1" applyFont="1" applyFill="1" applyBorder="1" applyAlignment="1">
      <alignment horizontal="center" wrapText="1"/>
    </xf>
    <xf numFmtId="0" fontId="12" fillId="0" borderId="0" xfId="0" applyFont="1" applyFill="1"/>
    <xf numFmtId="164" fontId="12" fillId="0" borderId="13" xfId="343" quotePrefix="1" applyNumberFormat="1" applyFont="1" applyFill="1" applyBorder="1" applyAlignment="1">
      <alignment horizontal="center" wrapText="1"/>
    </xf>
    <xf numFmtId="164" fontId="12" fillId="0" borderId="0" xfId="343" applyNumberFormat="1" applyFont="1" applyFill="1" applyBorder="1" applyAlignment="1">
      <alignment horizontal="center" vertical="top" wrapText="1"/>
    </xf>
    <xf numFmtId="0" fontId="17" fillId="0" borderId="0" xfId="0" applyFont="1" applyFill="1" applyAlignment="1">
      <alignment horizontal="center"/>
    </xf>
    <xf numFmtId="0" fontId="17" fillId="0" borderId="0" xfId="0" quotePrefix="1" applyFont="1" applyFill="1" applyAlignment="1">
      <alignment horizontal="center"/>
    </xf>
    <xf numFmtId="0" fontId="51" fillId="0" borderId="0" xfId="0" applyFont="1" applyFill="1"/>
    <xf numFmtId="0" fontId="51" fillId="0" borderId="0" xfId="0" applyFont="1" applyFill="1" applyAlignment="1">
      <alignment horizontal="center" wrapText="1"/>
    </xf>
    <xf numFmtId="0" fontId="12" fillId="0" borderId="13" xfId="0" quotePrefix="1" applyFont="1" applyFill="1" applyBorder="1" applyAlignment="1">
      <alignment horizontal="center" wrapText="1"/>
    </xf>
    <xf numFmtId="0" fontId="52" fillId="0" borderId="21" xfId="0" applyFont="1" applyFill="1" applyBorder="1" applyAlignment="1">
      <alignment horizontal="centerContinuous"/>
    </xf>
    <xf numFmtId="0" fontId="52" fillId="0" borderId="22" xfId="0" applyFont="1" applyFill="1" applyBorder="1" applyAlignment="1">
      <alignment horizontal="centerContinuous"/>
    </xf>
    <xf numFmtId="0" fontId="52" fillId="0" borderId="23" xfId="0" applyFont="1" applyFill="1" applyBorder="1" applyAlignment="1">
      <alignment horizontal="centerContinuous"/>
    </xf>
    <xf numFmtId="0" fontId="52" fillId="0" borderId="0" xfId="0" applyFont="1" applyFill="1" applyBorder="1"/>
    <xf numFmtId="0" fontId="52" fillId="0" borderId="24" xfId="0" applyFont="1" applyFill="1" applyBorder="1" applyAlignment="1">
      <alignment horizontal="centerContinuous"/>
    </xf>
    <xf numFmtId="0" fontId="52" fillId="0" borderId="0" xfId="0" applyFont="1" applyFill="1" applyBorder="1" applyAlignment="1">
      <alignment horizontal="centerContinuous"/>
    </xf>
    <xf numFmtId="0" fontId="52" fillId="0" borderId="25" xfId="0" applyFont="1" applyFill="1" applyBorder="1" applyAlignment="1">
      <alignment horizontal="centerContinuous"/>
    </xf>
    <xf numFmtId="0" fontId="52" fillId="0" borderId="24" xfId="0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164" fontId="52" fillId="0" borderId="0" xfId="343" applyNumberFormat="1" applyFont="1" applyFill="1" applyBorder="1"/>
    <xf numFmtId="0" fontId="52" fillId="0" borderId="25" xfId="0" applyFont="1" applyFill="1" applyBorder="1"/>
    <xf numFmtId="0" fontId="52" fillId="0" borderId="24" xfId="0" applyFont="1" applyFill="1" applyBorder="1" applyAlignment="1">
      <alignment horizontal="center" vertical="top" wrapText="1"/>
    </xf>
    <xf numFmtId="0" fontId="52" fillId="0" borderId="0" xfId="0" applyFont="1" applyFill="1" applyBorder="1" applyAlignment="1">
      <alignment horizontal="center" vertical="top" wrapText="1"/>
    </xf>
    <xf numFmtId="0" fontId="52" fillId="0" borderId="25" xfId="0" quotePrefix="1" applyFont="1" applyFill="1" applyBorder="1" applyAlignment="1">
      <alignment horizontal="center" vertical="top" wrapText="1"/>
    </xf>
    <xf numFmtId="0" fontId="52" fillId="0" borderId="24" xfId="0" applyFont="1" applyFill="1" applyBorder="1" applyAlignment="1">
      <alignment horizontal="center" wrapText="1"/>
    </xf>
    <xf numFmtId="0" fontId="52" fillId="0" borderId="0" xfId="0" applyFont="1" applyFill="1" applyBorder="1" applyAlignment="1">
      <alignment horizontal="center" wrapText="1"/>
    </xf>
    <xf numFmtId="0" fontId="52" fillId="0" borderId="0" xfId="0" quotePrefix="1" applyFont="1" applyFill="1" applyBorder="1" applyAlignment="1">
      <alignment horizontal="center" wrapText="1"/>
    </xf>
    <xf numFmtId="0" fontId="52" fillId="0" borderId="25" xfId="0" quotePrefix="1" applyFont="1" applyFill="1" applyBorder="1" applyAlignment="1">
      <alignment horizontal="center" wrapText="1"/>
    </xf>
    <xf numFmtId="0" fontId="52" fillId="0" borderId="26" xfId="0" applyFont="1" applyFill="1" applyBorder="1" applyAlignment="1">
      <alignment horizontal="center" wrapText="1"/>
    </xf>
    <xf numFmtId="0" fontId="52" fillId="0" borderId="13" xfId="0" applyFont="1" applyFill="1" applyBorder="1" applyAlignment="1">
      <alignment horizontal="center" wrapText="1"/>
    </xf>
    <xf numFmtId="0" fontId="52" fillId="0" borderId="27" xfId="0" applyFont="1" applyFill="1" applyBorder="1" applyAlignment="1">
      <alignment horizontal="center" wrapText="1"/>
    </xf>
    <xf numFmtId="165" fontId="52" fillId="0" borderId="0" xfId="368" applyNumberFormat="1" applyFont="1" applyFill="1" applyBorder="1"/>
    <xf numFmtId="166" fontId="52" fillId="0" borderId="0" xfId="0" applyNumberFormat="1" applyFont="1" applyFill="1" applyBorder="1"/>
    <xf numFmtId="10" fontId="52" fillId="0" borderId="25" xfId="459" applyNumberFormat="1" applyFont="1" applyFill="1" applyBorder="1"/>
    <xf numFmtId="0" fontId="52" fillId="0" borderId="0" xfId="0" quotePrefix="1" applyFont="1" applyFill="1" applyBorder="1" applyAlignment="1">
      <alignment horizontal="left" indent="1"/>
    </xf>
    <xf numFmtId="0" fontId="52" fillId="0" borderId="0" xfId="0" applyFont="1" applyFill="1" applyBorder="1" applyAlignment="1">
      <alignment horizontal="left" indent="1"/>
    </xf>
    <xf numFmtId="0" fontId="52" fillId="0" borderId="0" xfId="0" applyFont="1" applyFill="1" applyBorder="1" applyAlignment="1">
      <alignment horizontal="left"/>
    </xf>
    <xf numFmtId="0" fontId="52" fillId="0" borderId="0" xfId="0" quotePrefix="1" applyFont="1" applyFill="1" applyBorder="1" applyAlignment="1"/>
    <xf numFmtId="0" fontId="52" fillId="0" borderId="0" xfId="0" quotePrefix="1" applyFont="1" applyFill="1" applyBorder="1" applyAlignment="1">
      <alignment horizontal="center"/>
    </xf>
    <xf numFmtId="0" fontId="52" fillId="0" borderId="26" xfId="0" applyFont="1" applyFill="1" applyBorder="1" applyAlignment="1">
      <alignment horizontal="center"/>
    </xf>
    <xf numFmtId="0" fontId="52" fillId="0" borderId="13" xfId="0" applyFont="1" applyFill="1" applyBorder="1"/>
    <xf numFmtId="0" fontId="52" fillId="0" borderId="13" xfId="0" applyFont="1" applyFill="1" applyBorder="1" applyAlignment="1">
      <alignment horizontal="center"/>
    </xf>
    <xf numFmtId="164" fontId="52" fillId="0" borderId="13" xfId="343" applyNumberFormat="1" applyFont="1" applyFill="1" applyBorder="1"/>
    <xf numFmtId="165" fontId="52" fillId="0" borderId="13" xfId="368" applyNumberFormat="1" applyFont="1" applyFill="1" applyBorder="1"/>
    <xf numFmtId="0" fontId="52" fillId="0" borderId="27" xfId="0" applyFont="1" applyFill="1" applyBorder="1"/>
    <xf numFmtId="165" fontId="52" fillId="0" borderId="0" xfId="0" applyNumberFormat="1" applyFont="1" applyFill="1" applyBorder="1"/>
    <xf numFmtId="175" fontId="52" fillId="0" borderId="0" xfId="343" applyNumberFormat="1" applyFont="1" applyFill="1" applyBorder="1"/>
    <xf numFmtId="175" fontId="52" fillId="0" borderId="0" xfId="0" applyNumberFormat="1" applyFont="1" applyFill="1" applyBorder="1"/>
    <xf numFmtId="166" fontId="52" fillId="0" borderId="25" xfId="368" applyNumberFormat="1" applyFont="1" applyFill="1" applyBorder="1" applyAlignment="1">
      <alignment horizontal="center"/>
    </xf>
    <xf numFmtId="166" fontId="52" fillId="0" borderId="25" xfId="0" applyNumberFormat="1" applyFont="1" applyFill="1" applyBorder="1" applyAlignment="1">
      <alignment horizontal="center"/>
    </xf>
    <xf numFmtId="165" fontId="52" fillId="0" borderId="25" xfId="0" applyNumberFormat="1" applyFont="1" applyFill="1" applyBorder="1"/>
    <xf numFmtId="0" fontId="0" fillId="0" borderId="0" xfId="0" applyBorder="1"/>
    <xf numFmtId="181" fontId="17" fillId="0" borderId="0" xfId="0" quotePrefix="1" applyNumberFormat="1" applyFont="1" applyFill="1" applyAlignment="1">
      <alignment horizontal="center"/>
    </xf>
    <xf numFmtId="0" fontId="0" fillId="0" borderId="15" xfId="0" applyBorder="1"/>
    <xf numFmtId="0" fontId="52" fillId="0" borderId="0" xfId="0" applyFont="1" applyFill="1" applyBorder="1" applyAlignment="1">
      <alignment horizontal="center"/>
    </xf>
    <xf numFmtId="0" fontId="12" fillId="0" borderId="0" xfId="0" quotePrefix="1" applyFont="1" applyFill="1" applyBorder="1" applyAlignment="1">
      <alignment horizontal="left"/>
    </xf>
    <xf numFmtId="0" fontId="9" fillId="0" borderId="24" xfId="0" applyFont="1" applyFill="1" applyBorder="1"/>
    <xf numFmtId="0" fontId="0" fillId="0" borderId="0" xfId="0" applyFill="1" applyBorder="1"/>
    <xf numFmtId="0" fontId="9" fillId="0" borderId="26" xfId="0" applyFont="1" applyFill="1" applyBorder="1" applyAlignment="1">
      <alignment horizontal="center" wrapText="1"/>
    </xf>
    <xf numFmtId="0" fontId="9" fillId="0" borderId="13" xfId="0" quotePrefix="1" applyFont="1" applyFill="1" applyBorder="1" applyAlignment="1">
      <alignment horizontal="center" wrapText="1"/>
    </xf>
    <xf numFmtId="0" fontId="9" fillId="0" borderId="13" xfId="0" applyFont="1" applyFill="1" applyBorder="1" applyAlignment="1">
      <alignment horizontal="center" wrapText="1"/>
    </xf>
    <xf numFmtId="0" fontId="9" fillId="0" borderId="33" xfId="0" quotePrefix="1" applyFont="1" applyFill="1" applyBorder="1" applyAlignment="1">
      <alignment horizontal="center" wrapText="1"/>
    </xf>
    <xf numFmtId="0" fontId="0" fillId="0" borderId="0" xfId="0" quotePrefix="1" applyFill="1" applyBorder="1" applyAlignment="1">
      <alignment horizontal="center" wrapText="1"/>
    </xf>
    <xf numFmtId="0" fontId="0" fillId="0" borderId="0" xfId="0" applyFill="1" applyBorder="1" applyAlignment="1">
      <alignment horizontal="center" wrapText="1"/>
    </xf>
    <xf numFmtId="0" fontId="0" fillId="0" borderId="30" xfId="0" quotePrefix="1" applyFill="1" applyBorder="1" applyAlignment="1">
      <alignment horizontal="center" wrapText="1"/>
    </xf>
    <xf numFmtId="0" fontId="0" fillId="0" borderId="0" xfId="0" applyFill="1" applyBorder="1" applyAlignment="1">
      <alignment horizontal="center"/>
    </xf>
    <xf numFmtId="0" fontId="12" fillId="0" borderId="0" xfId="344" applyNumberFormat="1" applyFill="1" applyBorder="1" applyAlignment="1">
      <alignment horizontal="center"/>
    </xf>
    <xf numFmtId="164" fontId="12" fillId="0" borderId="0" xfId="344" applyNumberFormat="1" applyFill="1" applyBorder="1"/>
    <xf numFmtId="44" fontId="0" fillId="35" borderId="30" xfId="0" applyNumberFormat="1" applyFill="1" applyBorder="1"/>
    <xf numFmtId="164" fontId="12" fillId="0" borderId="0" xfId="344" applyNumberFormat="1" applyFont="1" applyFill="1" applyBorder="1"/>
    <xf numFmtId="167" fontId="12" fillId="0" borderId="0" xfId="369" applyNumberFormat="1" applyFill="1" applyBorder="1" applyAlignment="1"/>
    <xf numFmtId="44" fontId="0" fillId="0" borderId="30" xfId="0" applyNumberFormat="1" applyFill="1" applyBorder="1"/>
    <xf numFmtId="0" fontId="12" fillId="0" borderId="0" xfId="0" applyFont="1" applyFill="1" applyBorder="1" applyAlignment="1">
      <alignment horizontal="center"/>
    </xf>
    <xf numFmtId="0" fontId="12" fillId="0" borderId="0" xfId="0" applyFont="1" applyFill="1" applyBorder="1"/>
    <xf numFmtId="0" fontId="12" fillId="0" borderId="0" xfId="344" applyNumberFormat="1" applyFont="1" applyFill="1" applyBorder="1" applyAlignment="1">
      <alignment horizontal="center"/>
    </xf>
    <xf numFmtId="0" fontId="0" fillId="0" borderId="0" xfId="0" quotePrefix="1" applyFill="1" applyBorder="1" applyAlignment="1">
      <alignment horizontal="left"/>
    </xf>
    <xf numFmtId="0" fontId="12" fillId="0" borderId="0" xfId="344" quotePrefix="1" applyNumberFormat="1" applyFont="1" applyFill="1" applyBorder="1" applyAlignment="1">
      <alignment horizontal="center"/>
    </xf>
    <xf numFmtId="164" fontId="12" fillId="0" borderId="0" xfId="344" quotePrefix="1" applyNumberFormat="1" applyFont="1" applyFill="1" applyBorder="1" applyAlignment="1">
      <alignment horizontal="left"/>
    </xf>
    <xf numFmtId="168" fontId="0" fillId="35" borderId="30" xfId="0" applyNumberFormat="1" applyFill="1" applyBorder="1"/>
    <xf numFmtId="164" fontId="0" fillId="0" borderId="0" xfId="0" applyNumberFormat="1" applyFill="1" applyBorder="1"/>
    <xf numFmtId="0" fontId="0" fillId="0" borderId="0" xfId="0" applyFill="1" applyBorder="1" applyAlignment="1">
      <alignment horizontal="left"/>
    </xf>
    <xf numFmtId="164" fontId="12" fillId="0" borderId="0" xfId="344" applyNumberFormat="1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wrapText="1"/>
    </xf>
    <xf numFmtId="0" fontId="12" fillId="0" borderId="0" xfId="0" applyFont="1" applyFill="1" applyBorder="1" applyAlignment="1">
      <alignment horizontal="left"/>
    </xf>
    <xf numFmtId="0" fontId="12" fillId="0" borderId="0" xfId="0" quotePrefix="1" applyFont="1" applyFill="1" applyBorder="1" applyAlignment="1">
      <alignment horizontal="center"/>
    </xf>
    <xf numFmtId="0" fontId="0" fillId="0" borderId="0" xfId="0" applyAlignment="1">
      <alignment horizontal="centerContinuous"/>
    </xf>
    <xf numFmtId="0" fontId="0" fillId="0" borderId="15" xfId="0" applyBorder="1" applyAlignment="1">
      <alignment horizontal="center" wrapText="1"/>
    </xf>
    <xf numFmtId="0" fontId="0" fillId="0" borderId="15" xfId="0" quotePrefix="1" applyBorder="1" applyAlignment="1">
      <alignment horizontal="center" wrapText="1"/>
    </xf>
    <xf numFmtId="0" fontId="0" fillId="0" borderId="0" xfId="0" quotePrefix="1" applyAlignment="1">
      <alignment horizontal="left"/>
    </xf>
    <xf numFmtId="164" fontId="0" fillId="0" borderId="14" xfId="0" applyNumberFormat="1" applyBorder="1"/>
    <xf numFmtId="0" fontId="0" fillId="0" borderId="0" xfId="0" applyFill="1"/>
    <xf numFmtId="0" fontId="0" fillId="0" borderId="0" xfId="0" applyAlignment="1">
      <alignment horizontal="left"/>
    </xf>
    <xf numFmtId="164" fontId="52" fillId="0" borderId="0" xfId="0" applyNumberFormat="1" applyFont="1" applyFill="1" applyBorder="1"/>
    <xf numFmtId="0" fontId="0" fillId="0" borderId="25" xfId="0" applyFill="1" applyBorder="1"/>
    <xf numFmtId="167" fontId="12" fillId="36" borderId="0" xfId="369" applyNumberFormat="1" applyFill="1" applyBorder="1" applyAlignment="1"/>
    <xf numFmtId="0" fontId="9" fillId="0" borderId="24" xfId="0" applyFont="1" applyFill="1" applyBorder="1" applyAlignment="1">
      <alignment horizontal="center"/>
    </xf>
    <xf numFmtId="0" fontId="9" fillId="0" borderId="21" xfId="0" applyFont="1" applyFill="1" applyBorder="1" applyAlignment="1">
      <alignment horizontal="center" vertical="center"/>
    </xf>
    <xf numFmtId="0" fontId="9" fillId="0" borderId="22" xfId="0" applyFont="1" applyFill="1" applyBorder="1" applyAlignment="1">
      <alignment horizontal="center" vertical="center" wrapText="1"/>
    </xf>
    <xf numFmtId="0" fontId="9" fillId="0" borderId="22" xfId="0" quotePrefix="1" applyFont="1" applyFill="1" applyBorder="1" applyAlignment="1">
      <alignment horizontal="center" vertical="center" wrapText="1"/>
    </xf>
    <xf numFmtId="0" fontId="9" fillId="0" borderId="43" xfId="0" applyFont="1" applyFill="1" applyBorder="1" applyAlignment="1">
      <alignment horizontal="center" vertical="center" wrapText="1"/>
    </xf>
    <xf numFmtId="0" fontId="9" fillId="0" borderId="23" xfId="0" quotePrefix="1" applyFont="1" applyFill="1" applyBorder="1" applyAlignment="1">
      <alignment horizontal="center" vertical="center" wrapText="1"/>
    </xf>
    <xf numFmtId="0" fontId="9" fillId="0" borderId="24" xfId="0" applyFont="1" applyFill="1" applyBorder="1" applyAlignment="1">
      <alignment horizontal="center" wrapText="1"/>
    </xf>
    <xf numFmtId="0" fontId="0" fillId="0" borderId="25" xfId="0" quotePrefix="1" applyFill="1" applyBorder="1" applyAlignment="1">
      <alignment horizontal="center" wrapText="1"/>
    </xf>
    <xf numFmtId="165" fontId="12" fillId="0" borderId="25" xfId="369" applyNumberFormat="1" applyFill="1" applyBorder="1"/>
    <xf numFmtId="165" fontId="0" fillId="0" borderId="25" xfId="0" applyNumberFormat="1" applyFill="1" applyBorder="1"/>
    <xf numFmtId="165" fontId="0" fillId="36" borderId="25" xfId="0" applyNumberFormat="1" applyFill="1" applyBorder="1"/>
    <xf numFmtId="44" fontId="12" fillId="0" borderId="25" xfId="369" applyFill="1" applyBorder="1"/>
    <xf numFmtId="9" fontId="0" fillId="0" borderId="25" xfId="462" applyFont="1" applyFill="1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0" fillId="0" borderId="13" xfId="0" applyBorder="1"/>
    <xf numFmtId="0" fontId="0" fillId="0" borderId="27" xfId="0" applyBorder="1"/>
    <xf numFmtId="0" fontId="9" fillId="0" borderId="27" xfId="0" quotePrefix="1" applyFont="1" applyFill="1" applyBorder="1" applyAlignment="1">
      <alignment horizontal="center" wrapText="1"/>
    </xf>
    <xf numFmtId="167" fontId="52" fillId="0" borderId="25" xfId="368" applyNumberFormat="1" applyFont="1" applyFill="1" applyBorder="1" applyAlignment="1">
      <alignment horizontal="center"/>
    </xf>
    <xf numFmtId="167" fontId="52" fillId="0" borderId="0" xfId="368" applyNumberFormat="1" applyFont="1" applyFill="1" applyBorder="1"/>
    <xf numFmtId="164" fontId="0" fillId="0" borderId="0" xfId="8098" applyNumberFormat="1" applyFont="1"/>
    <xf numFmtId="0" fontId="52" fillId="0" borderId="0" xfId="0" applyFont="1" applyFill="1" applyBorder="1" applyAlignment="1">
      <alignment horizontal="center"/>
    </xf>
    <xf numFmtId="0" fontId="52" fillId="0" borderId="25" xfId="0" applyFont="1" applyFill="1" applyBorder="1" applyAlignment="1">
      <alignment horizontal="center"/>
    </xf>
    <xf numFmtId="0" fontId="0" fillId="0" borderId="24" xfId="0" applyFill="1" applyBorder="1"/>
    <xf numFmtId="164" fontId="12" fillId="0" borderId="13" xfId="8098" quotePrefix="1" applyNumberFormat="1" applyFont="1" applyFill="1" applyBorder="1" applyAlignment="1">
      <alignment horizontal="center" wrapText="1"/>
    </xf>
    <xf numFmtId="0" fontId="12" fillId="0" borderId="13" xfId="0" quotePrefix="1" applyFont="1" applyBorder="1" applyAlignment="1">
      <alignment horizontal="center" wrapText="1"/>
    </xf>
    <xf numFmtId="164" fontId="12" fillId="0" borderId="0" xfId="8098" applyNumberFormat="1" applyFont="1" applyFill="1" applyBorder="1"/>
    <xf numFmtId="0" fontId="12" fillId="127" borderId="0" xfId="12598" applyFill="1" applyBorder="1"/>
    <xf numFmtId="0" fontId="12" fillId="127" borderId="0" xfId="12598" applyFill="1"/>
    <xf numFmtId="0" fontId="12" fillId="127" borderId="13" xfId="12598" applyFont="1" applyFill="1" applyBorder="1" applyAlignment="1">
      <alignment horizontal="center" wrapText="1"/>
    </xf>
    <xf numFmtId="164" fontId="12" fillId="127" borderId="13" xfId="528" quotePrefix="1" applyNumberFormat="1" applyFont="1" applyFill="1" applyBorder="1" applyAlignment="1">
      <alignment horizontal="center" wrapText="1"/>
    </xf>
    <xf numFmtId="0" fontId="12" fillId="127" borderId="22" xfId="12598" applyFont="1" applyFill="1" applyBorder="1" applyAlignment="1">
      <alignment horizontal="center" wrapText="1"/>
    </xf>
    <xf numFmtId="164" fontId="12" fillId="127" borderId="22" xfId="528" applyNumberFormat="1" applyFont="1" applyFill="1" applyBorder="1" applyAlignment="1">
      <alignment horizontal="center" wrapText="1"/>
    </xf>
    <xf numFmtId="164" fontId="12" fillId="127" borderId="22" xfId="528" quotePrefix="1" applyNumberFormat="1" applyFont="1" applyFill="1" applyBorder="1" applyAlignment="1">
      <alignment horizontal="center" wrapText="1"/>
    </xf>
    <xf numFmtId="0" fontId="12" fillId="127" borderId="0" xfId="12598" applyFont="1" applyFill="1" applyBorder="1" applyAlignment="1">
      <alignment horizontal="center" wrapText="1"/>
    </xf>
    <xf numFmtId="164" fontId="12" fillId="127" borderId="0" xfId="528" applyNumberFormat="1" applyFont="1" applyFill="1" applyBorder="1" applyAlignment="1">
      <alignment horizontal="center" wrapText="1"/>
    </xf>
    <xf numFmtId="0" fontId="12" fillId="127" borderId="0" xfId="12598" quotePrefix="1" applyFont="1" applyFill="1" applyBorder="1" applyAlignment="1">
      <alignment horizontal="center" wrapText="1"/>
    </xf>
    <xf numFmtId="0" fontId="12" fillId="127" borderId="0" xfId="12598" applyFont="1" applyFill="1" applyBorder="1"/>
    <xf numFmtId="0" fontId="12" fillId="127" borderId="0" xfId="12598" applyFont="1" applyFill="1" applyBorder="1" applyAlignment="1">
      <alignment horizontal="center"/>
    </xf>
    <xf numFmtId="164" fontId="12" fillId="127" borderId="0" xfId="528" applyNumberFormat="1" applyFont="1" applyFill="1" applyBorder="1"/>
    <xf numFmtId="10" fontId="12" fillId="127" borderId="0" xfId="10154" applyNumberFormat="1" applyFont="1" applyFill="1" applyBorder="1"/>
    <xf numFmtId="0" fontId="12" fillId="127" borderId="0" xfId="12598" quotePrefix="1" applyFont="1" applyFill="1" applyBorder="1" applyAlignment="1">
      <alignment horizontal="left"/>
    </xf>
    <xf numFmtId="0" fontId="12" fillId="127" borderId="0" xfId="12598" quotePrefix="1" applyFont="1" applyFill="1" applyBorder="1" applyAlignment="1">
      <alignment horizontal="center"/>
    </xf>
    <xf numFmtId="0" fontId="12" fillId="127" borderId="0" xfId="12598" applyFont="1" applyFill="1" applyBorder="1" applyAlignment="1">
      <alignment horizontal="left"/>
    </xf>
    <xf numFmtId="0" fontId="12" fillId="127" borderId="0" xfId="12598" quotePrefix="1" applyFont="1" applyFill="1" applyBorder="1" applyAlignment="1">
      <alignment horizontal="left" indent="1"/>
    </xf>
    <xf numFmtId="0" fontId="12" fillId="127" borderId="0" xfId="12598" applyFont="1" applyFill="1" applyBorder="1" applyAlignment="1">
      <alignment horizontal="left" indent="1"/>
    </xf>
    <xf numFmtId="164" fontId="12" fillId="0" borderId="0" xfId="528" applyNumberFormat="1" applyFont="1" applyFill="1" applyBorder="1"/>
    <xf numFmtId="0" fontId="12" fillId="0" borderId="0" xfId="12598"/>
    <xf numFmtId="0" fontId="12" fillId="0" borderId="0" xfId="12598" applyFill="1"/>
    <xf numFmtId="0" fontId="52" fillId="0" borderId="27" xfId="0" quotePrefix="1" applyFont="1" applyFill="1" applyBorder="1" applyAlignment="1">
      <alignment horizontal="center" wrapText="1"/>
    </xf>
    <xf numFmtId="164" fontId="12" fillId="0" borderId="0" xfId="8098" applyNumberFormat="1" applyFill="1" applyBorder="1"/>
    <xf numFmtId="0" fontId="12" fillId="128" borderId="0" xfId="0" quotePrefix="1" applyFont="1" applyFill="1" applyBorder="1" applyAlignment="1">
      <alignment horizontal="center"/>
    </xf>
    <xf numFmtId="0" fontId="12" fillId="128" borderId="0" xfId="0" quotePrefix="1" applyFont="1" applyFill="1" applyBorder="1" applyAlignment="1">
      <alignment horizontal="left"/>
    </xf>
    <xf numFmtId="164" fontId="12" fillId="0" borderId="0" xfId="8098" applyNumberFormat="1" applyFont="1" applyFill="1" applyBorder="1" applyAlignment="1">
      <alignment horizontal="center"/>
    </xf>
    <xf numFmtId="164" fontId="12" fillId="0" borderId="0" xfId="8098" quotePrefix="1" applyNumberFormat="1" applyFont="1" applyFill="1" applyBorder="1" applyAlignment="1">
      <alignment horizontal="center"/>
    </xf>
    <xf numFmtId="43" fontId="12" fillId="0" borderId="0" xfId="8098" applyNumberFormat="1" applyFill="1" applyBorder="1"/>
    <xf numFmtId="164" fontId="0" fillId="0" borderId="0" xfId="8098" applyNumberFormat="1" applyFont="1" applyFill="1" applyBorder="1"/>
    <xf numFmtId="0" fontId="0" fillId="129" borderId="15" xfId="0" quotePrefix="1" applyFill="1" applyBorder="1" applyAlignment="1">
      <alignment horizontal="center" wrapText="1"/>
    </xf>
    <xf numFmtId="0" fontId="0" fillId="0" borderId="0" xfId="0" applyAlignment="1">
      <alignment horizontal="center" wrapText="1"/>
    </xf>
    <xf numFmtId="164" fontId="12" fillId="0" borderId="0" xfId="8164" applyNumberFormat="1"/>
    <xf numFmtId="44" fontId="12" fillId="0" borderId="0" xfId="8401" applyNumberFormat="1" applyFill="1"/>
    <xf numFmtId="44" fontId="12" fillId="0" borderId="0" xfId="8401" applyNumberFormat="1"/>
    <xf numFmtId="44" fontId="12" fillId="129" borderId="0" xfId="8401" applyNumberFormat="1" applyFill="1"/>
    <xf numFmtId="10" fontId="12" fillId="0" borderId="0" xfId="10239" applyNumberFormat="1"/>
    <xf numFmtId="44" fontId="12" fillId="0" borderId="14" xfId="8401" applyNumberFormat="1" applyBorder="1"/>
    <xf numFmtId="44" fontId="12" fillId="129" borderId="14" xfId="8401" applyNumberFormat="1" applyFill="1" applyBorder="1"/>
    <xf numFmtId="10" fontId="12" fillId="0" borderId="14" xfId="38171" applyNumberFormat="1" applyFont="1" applyBorder="1"/>
    <xf numFmtId="44" fontId="0" fillId="0" borderId="0" xfId="8401" applyNumberFormat="1" applyFont="1"/>
    <xf numFmtId="44" fontId="0" fillId="129" borderId="0" xfId="8401" applyNumberFormat="1" applyFont="1" applyFill="1"/>
    <xf numFmtId="10" fontId="0" fillId="0" borderId="0" xfId="38171" applyNumberFormat="1" applyFont="1"/>
    <xf numFmtId="43" fontId="0" fillId="0" borderId="0" xfId="8098" applyFont="1" applyFill="1"/>
    <xf numFmtId="43" fontId="0" fillId="129" borderId="0" xfId="8098" applyFont="1" applyFill="1"/>
    <xf numFmtId="0" fontId="0" fillId="0" borderId="15" xfId="0" quotePrefix="1" applyBorder="1" applyAlignment="1">
      <alignment horizontal="left"/>
    </xf>
    <xf numFmtId="0" fontId="0" fillId="129" borderId="6" xfId="0" quotePrefix="1" applyFill="1" applyBorder="1" applyAlignment="1">
      <alignment horizontal="center" wrapText="1"/>
    </xf>
    <xf numFmtId="0" fontId="0" fillId="129" borderId="36" xfId="0" quotePrefix="1" applyFill="1" applyBorder="1" applyAlignment="1">
      <alignment horizontal="center" wrapText="1"/>
    </xf>
    <xf numFmtId="0" fontId="12" fillId="0" borderId="0" xfId="37093"/>
    <xf numFmtId="0" fontId="0" fillId="0" borderId="28" xfId="0" quotePrefix="1" applyBorder="1" applyAlignment="1">
      <alignment horizontal="center" wrapText="1"/>
    </xf>
    <xf numFmtId="0" fontId="0" fillId="0" borderId="80" xfId="0" quotePrefix="1" applyBorder="1" applyAlignment="1">
      <alignment horizontal="center" wrapText="1"/>
    </xf>
    <xf numFmtId="167" fontId="12" fillId="129" borderId="28" xfId="8401" applyNumberFormat="1" applyFill="1" applyBorder="1"/>
    <xf numFmtId="167" fontId="12" fillId="129" borderId="80" xfId="8401" applyNumberFormat="1" applyFill="1" applyBorder="1"/>
    <xf numFmtId="167" fontId="12" fillId="129" borderId="29" xfId="8401" applyNumberFormat="1" applyFont="1" applyFill="1" applyBorder="1"/>
    <xf numFmtId="167" fontId="12" fillId="129" borderId="34" xfId="8401" applyNumberFormat="1" applyFont="1" applyFill="1" applyBorder="1"/>
    <xf numFmtId="167" fontId="12" fillId="129" borderId="44" xfId="8401" applyNumberFormat="1" applyFill="1" applyBorder="1"/>
    <xf numFmtId="167" fontId="12" fillId="129" borderId="98" xfId="8401" applyNumberFormat="1" applyFill="1" applyBorder="1"/>
    <xf numFmtId="0" fontId="0" fillId="129" borderId="29" xfId="0" applyFill="1" applyBorder="1"/>
    <xf numFmtId="0" fontId="0" fillId="129" borderId="34" xfId="0" applyFill="1" applyBorder="1"/>
    <xf numFmtId="167" fontId="12" fillId="129" borderId="29" xfId="8401" quotePrefix="1" applyNumberFormat="1" applyFont="1" applyFill="1" applyBorder="1" applyAlignment="1"/>
    <xf numFmtId="167" fontId="12" fillId="129" borderId="34" xfId="8401" quotePrefix="1" applyNumberFormat="1" applyFont="1" applyFill="1" applyBorder="1" applyAlignment="1"/>
    <xf numFmtId="167" fontId="12" fillId="130" borderId="34" xfId="8401" quotePrefix="1" applyNumberFormat="1" applyFont="1" applyFill="1" applyBorder="1" applyAlignment="1"/>
    <xf numFmtId="0" fontId="12" fillId="0" borderId="0" xfId="37093" applyFill="1"/>
    <xf numFmtId="167" fontId="12" fillId="129" borderId="44" xfId="8401" quotePrefix="1" applyNumberFormat="1" applyFont="1" applyFill="1" applyBorder="1" applyAlignment="1"/>
    <xf numFmtId="167" fontId="12" fillId="129" borderId="98" xfId="8401" quotePrefix="1" applyNumberFormat="1" applyFont="1" applyFill="1" applyBorder="1" applyAlignment="1"/>
    <xf numFmtId="167" fontId="0" fillId="129" borderId="29" xfId="0" applyNumberFormat="1" applyFill="1" applyBorder="1"/>
    <xf numFmtId="167" fontId="0" fillId="129" borderId="34" xfId="0" applyNumberFormat="1" applyFill="1" applyBorder="1"/>
    <xf numFmtId="167" fontId="0" fillId="129" borderId="37" xfId="0" applyNumberFormat="1" applyFill="1" applyBorder="1"/>
    <xf numFmtId="167" fontId="0" fillId="129" borderId="46" xfId="0" applyNumberFormat="1" applyFill="1" applyBorder="1"/>
    <xf numFmtId="164" fontId="0" fillId="129" borderId="0" xfId="8098" applyNumberFormat="1" applyFont="1" applyFill="1"/>
    <xf numFmtId="0" fontId="9" fillId="0" borderId="24" xfId="0" applyFont="1" applyFill="1" applyBorder="1" applyAlignment="1">
      <alignment horizontal="center"/>
    </xf>
    <xf numFmtId="0" fontId="7" fillId="0" borderId="21" xfId="0" applyFont="1" applyFill="1" applyBorder="1" applyAlignment="1">
      <alignment horizontal="centerContinuous"/>
    </xf>
    <xf numFmtId="0" fontId="7" fillId="0" borderId="22" xfId="0" applyFont="1" applyFill="1" applyBorder="1" applyAlignment="1">
      <alignment horizontal="centerContinuous"/>
    </xf>
    <xf numFmtId="0" fontId="7" fillId="0" borderId="23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Continuous"/>
    </xf>
    <xf numFmtId="0" fontId="7" fillId="0" borderId="0" xfId="0" applyFont="1" applyFill="1" applyBorder="1" applyAlignment="1">
      <alignment horizontal="centerContinuous"/>
    </xf>
    <xf numFmtId="0" fontId="7" fillId="0" borderId="25" xfId="0" applyFont="1" applyFill="1" applyBorder="1" applyAlignment="1">
      <alignment horizontal="centerContinuous"/>
    </xf>
    <xf numFmtId="0" fontId="7" fillId="0" borderId="24" xfId="0" applyFont="1" applyFill="1" applyBorder="1" applyAlignment="1">
      <alignment horizontal="center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center"/>
    </xf>
    <xf numFmtId="164" fontId="7" fillId="0" borderId="0" xfId="343" applyNumberFormat="1" applyFont="1" applyFill="1" applyBorder="1"/>
    <xf numFmtId="0" fontId="7" fillId="0" borderId="25" xfId="0" applyFont="1" applyFill="1" applyBorder="1"/>
    <xf numFmtId="0" fontId="7" fillId="0" borderId="24" xfId="0" applyFont="1" applyFill="1" applyBorder="1" applyAlignment="1">
      <alignment horizontal="center" wrapText="1"/>
    </xf>
    <xf numFmtId="0" fontId="7" fillId="0" borderId="0" xfId="0" applyFont="1" applyFill="1" applyBorder="1" applyAlignment="1">
      <alignment horizontal="center" wrapText="1"/>
    </xf>
    <xf numFmtId="164" fontId="7" fillId="0" borderId="0" xfId="343" quotePrefix="1" applyNumberFormat="1" applyFont="1" applyFill="1" applyBorder="1" applyAlignment="1">
      <alignment horizontal="center" wrapText="1"/>
    </xf>
    <xf numFmtId="0" fontId="7" fillId="0" borderId="0" xfId="0" quotePrefix="1" applyFont="1" applyFill="1" applyBorder="1" applyAlignment="1">
      <alignment horizontal="center" wrapText="1"/>
    </xf>
    <xf numFmtId="0" fontId="7" fillId="0" borderId="25" xfId="0" quotePrefix="1" applyFont="1" applyFill="1" applyBorder="1" applyAlignment="1">
      <alignment horizontal="center" wrapText="1"/>
    </xf>
    <xf numFmtId="0" fontId="7" fillId="0" borderId="26" xfId="0" applyFont="1" applyFill="1" applyBorder="1" applyAlignment="1">
      <alignment horizontal="center" wrapText="1"/>
    </xf>
    <xf numFmtId="0" fontId="7" fillId="0" borderId="13" xfId="0" applyFont="1" applyFill="1" applyBorder="1" applyAlignment="1">
      <alignment horizontal="center" wrapText="1"/>
    </xf>
    <xf numFmtId="0" fontId="7" fillId="0" borderId="13" xfId="0" quotePrefix="1" applyFont="1" applyFill="1" applyBorder="1" applyAlignment="1">
      <alignment horizontal="center" wrapText="1"/>
    </xf>
    <xf numFmtId="164" fontId="7" fillId="0" borderId="13" xfId="343" quotePrefix="1" applyNumberFormat="1" applyFont="1" applyFill="1" applyBorder="1" applyAlignment="1">
      <alignment horizontal="center" wrapText="1"/>
    </xf>
    <xf numFmtId="0" fontId="7" fillId="0" borderId="27" xfId="0" applyFont="1" applyFill="1" applyBorder="1" applyAlignment="1">
      <alignment horizontal="center" wrapText="1"/>
    </xf>
    <xf numFmtId="0" fontId="7" fillId="0" borderId="24" xfId="0" applyFont="1" applyFill="1" applyBorder="1" applyAlignment="1">
      <alignment horizontal="center" vertical="top" wrapText="1"/>
    </xf>
    <xf numFmtId="0" fontId="7" fillId="0" borderId="0" xfId="0" applyFont="1" applyFill="1" applyBorder="1" applyAlignment="1">
      <alignment horizontal="center" vertical="top" wrapText="1"/>
    </xf>
    <xf numFmtId="164" fontId="7" fillId="0" borderId="0" xfId="343" quotePrefix="1" applyNumberFormat="1" applyFont="1" applyFill="1" applyBorder="1" applyAlignment="1">
      <alignment horizontal="center" vertical="top" wrapText="1"/>
    </xf>
    <xf numFmtId="164" fontId="7" fillId="0" borderId="0" xfId="343" applyNumberFormat="1" applyFont="1" applyFill="1" applyBorder="1" applyAlignment="1">
      <alignment horizontal="center" vertical="top" wrapText="1"/>
    </xf>
    <xf numFmtId="0" fontId="7" fillId="0" borderId="25" xfId="0" quotePrefix="1" applyFont="1" applyFill="1" applyBorder="1" applyAlignment="1">
      <alignment horizontal="center" vertical="top" wrapText="1"/>
    </xf>
    <xf numFmtId="165" fontId="7" fillId="0" borderId="0" xfId="368" applyNumberFormat="1" applyFont="1" applyFill="1" applyBorder="1"/>
    <xf numFmtId="167" fontId="7" fillId="0" borderId="0" xfId="368" applyNumberFormat="1" applyFont="1" applyFill="1" applyBorder="1"/>
    <xf numFmtId="10" fontId="7" fillId="0" borderId="25" xfId="459" applyNumberFormat="1" applyFont="1" applyFill="1" applyBorder="1"/>
    <xf numFmtId="166" fontId="7" fillId="0" borderId="0" xfId="0" applyNumberFormat="1" applyFont="1" applyFill="1" applyBorder="1"/>
    <xf numFmtId="0" fontId="7" fillId="0" borderId="0" xfId="0" quotePrefix="1" applyFont="1" applyFill="1" applyBorder="1" applyAlignment="1">
      <alignment horizontal="left" indent="1"/>
    </xf>
    <xf numFmtId="0" fontId="7" fillId="0" borderId="0" xfId="0" applyFont="1" applyFill="1" applyBorder="1" applyAlignment="1">
      <alignment horizontal="left" indent="1"/>
    </xf>
    <xf numFmtId="0" fontId="7" fillId="0" borderId="0" xfId="0" quotePrefix="1" applyFont="1" applyFill="1" applyBorder="1" applyAlignment="1">
      <alignment horizontal="center"/>
    </xf>
    <xf numFmtId="0" fontId="7" fillId="0" borderId="0" xfId="0" quotePrefix="1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7" fillId="0" borderId="0" xfId="0" quotePrefix="1" applyFont="1" applyFill="1" applyBorder="1" applyAlignment="1"/>
    <xf numFmtId="0" fontId="7" fillId="0" borderId="26" xfId="0" applyFont="1" applyFill="1" applyBorder="1" applyAlignment="1">
      <alignment horizontal="center"/>
    </xf>
    <xf numFmtId="0" fontId="7" fillId="0" borderId="13" xfId="0" applyFont="1" applyFill="1" applyBorder="1"/>
    <xf numFmtId="0" fontId="7" fillId="0" borderId="13" xfId="0" applyFont="1" applyFill="1" applyBorder="1" applyAlignment="1">
      <alignment horizontal="center"/>
    </xf>
    <xf numFmtId="164" fontId="7" fillId="0" borderId="13" xfId="343" applyNumberFormat="1" applyFont="1" applyFill="1" applyBorder="1"/>
    <xf numFmtId="165" fontId="7" fillId="0" borderId="13" xfId="368" applyNumberFormat="1" applyFont="1" applyFill="1" applyBorder="1"/>
    <xf numFmtId="0" fontId="7" fillId="0" borderId="27" xfId="0" applyFont="1" applyFill="1" applyBorder="1"/>
    <xf numFmtId="44" fontId="0" fillId="0" borderId="0" xfId="0" applyNumberFormat="1"/>
    <xf numFmtId="0" fontId="0" fillId="0" borderId="0" xfId="0" applyFill="1" applyAlignment="1">
      <alignment horizontal="center"/>
    </xf>
    <xf numFmtId="0" fontId="0" fillId="0" borderId="24" xfId="0" applyFill="1" applyBorder="1" applyAlignment="1">
      <alignment horizontal="center"/>
    </xf>
    <xf numFmtId="0" fontId="0" fillId="0" borderId="25" xfId="0" applyFill="1" applyBorder="1" applyAlignment="1">
      <alignment horizontal="center"/>
    </xf>
    <xf numFmtId="14" fontId="0" fillId="0" borderId="0" xfId="0" applyNumberFormat="1" applyFill="1"/>
    <xf numFmtId="164" fontId="0" fillId="0" borderId="24" xfId="528" applyNumberFormat="1" applyFont="1" applyFill="1" applyBorder="1"/>
    <xf numFmtId="164" fontId="0" fillId="0" borderId="0" xfId="528" applyNumberFormat="1" applyFont="1" applyFill="1" applyBorder="1"/>
    <xf numFmtId="164" fontId="0" fillId="0" borderId="25" xfId="528" applyNumberFormat="1" applyFont="1" applyFill="1" applyBorder="1"/>
    <xf numFmtId="164" fontId="0" fillId="0" borderId="26" xfId="528" applyNumberFormat="1" applyFont="1" applyFill="1" applyBorder="1"/>
    <xf numFmtId="164" fontId="0" fillId="0" borderId="13" xfId="528" applyNumberFormat="1" applyFont="1" applyFill="1" applyBorder="1"/>
    <xf numFmtId="164" fontId="0" fillId="0" borderId="27" xfId="528" applyNumberFormat="1" applyFont="1" applyFill="1" applyBorder="1"/>
    <xf numFmtId="164" fontId="0" fillId="0" borderId="0" xfId="0" applyNumberFormat="1" applyBorder="1"/>
    <xf numFmtId="164" fontId="0" fillId="0" borderId="0" xfId="0" applyNumberFormat="1"/>
    <xf numFmtId="0" fontId="52" fillId="0" borderId="0" xfId="0" applyFont="1" applyFill="1" applyBorder="1" applyAlignment="1">
      <alignment horizontal="center"/>
    </xf>
    <xf numFmtId="0" fontId="12" fillId="0" borderId="0" xfId="425" quotePrefix="1" applyFill="1" applyAlignment="1">
      <alignment horizontal="center"/>
    </xf>
    <xf numFmtId="0" fontId="12" fillId="0" borderId="0" xfId="425" applyFill="1" applyAlignment="1">
      <alignment horizontal="center"/>
    </xf>
    <xf numFmtId="0" fontId="12" fillId="0" borderId="15" xfId="425" applyFill="1" applyBorder="1" applyAlignment="1">
      <alignment horizontal="center" wrapText="1"/>
    </xf>
    <xf numFmtId="0" fontId="12" fillId="0" borderId="15" xfId="425" quotePrefix="1" applyFill="1" applyBorder="1" applyAlignment="1">
      <alignment horizontal="center" wrapText="1"/>
    </xf>
    <xf numFmtId="17" fontId="12" fillId="0" borderId="15" xfId="425" quotePrefix="1" applyNumberFormat="1" applyFill="1" applyBorder="1" applyAlignment="1">
      <alignment horizontal="center" wrapText="1"/>
    </xf>
    <xf numFmtId="0" fontId="12" fillId="0" borderId="0" xfId="425" applyFill="1" applyAlignment="1">
      <alignment horizontal="left"/>
    </xf>
    <xf numFmtId="164" fontId="0" fillId="0" borderId="0" xfId="344" applyNumberFormat="1" applyFont="1" applyFill="1"/>
    <xf numFmtId="165" fontId="0" fillId="0" borderId="0" xfId="369" applyNumberFormat="1" applyFont="1" applyFill="1"/>
    <xf numFmtId="165" fontId="0" fillId="0" borderId="0" xfId="369" applyNumberFormat="1" applyFont="1" applyFill="1" applyBorder="1"/>
    <xf numFmtId="0" fontId="12" fillId="0" borderId="0" xfId="425" quotePrefix="1" applyFill="1" applyAlignment="1">
      <alignment horizontal="left"/>
    </xf>
    <xf numFmtId="0" fontId="12" fillId="0" borderId="0" xfId="425" applyFill="1" applyAlignment="1">
      <alignment horizontal="left" indent="1"/>
    </xf>
    <xf numFmtId="164" fontId="0" fillId="0" borderId="3" xfId="344" applyNumberFormat="1" applyFont="1" applyFill="1" applyBorder="1"/>
    <xf numFmtId="165" fontId="0" fillId="0" borderId="3" xfId="368" applyNumberFormat="1" applyFont="1" applyFill="1" applyBorder="1"/>
    <xf numFmtId="0" fontId="12" fillId="0" borderId="0" xfId="425" quotePrefix="1" applyFill="1" applyAlignment="1">
      <alignment horizontal="left" indent="1"/>
    </xf>
    <xf numFmtId="165" fontId="0" fillId="0" borderId="3" xfId="369" applyNumberFormat="1" applyFont="1" applyFill="1" applyBorder="1"/>
    <xf numFmtId="164" fontId="0" fillId="0" borderId="14" xfId="344" applyNumberFormat="1" applyFont="1" applyFill="1" applyBorder="1"/>
    <xf numFmtId="165" fontId="0" fillId="0" borderId="14" xfId="369" applyNumberFormat="1" applyFont="1" applyFill="1" applyBorder="1"/>
    <xf numFmtId="164" fontId="0" fillId="0" borderId="0" xfId="344" applyNumberFormat="1" applyFont="1" applyFill="1" applyBorder="1"/>
    <xf numFmtId="0" fontId="12" fillId="0" borderId="0" xfId="425" applyFill="1" applyBorder="1" applyAlignment="1">
      <alignment horizontal="center" wrapText="1"/>
    </xf>
    <xf numFmtId="164" fontId="51" fillId="0" borderId="0" xfId="0" applyNumberFormat="1" applyFont="1" applyFill="1"/>
    <xf numFmtId="16" fontId="52" fillId="0" borderId="0" xfId="0" applyNumberFormat="1" applyFont="1" applyFill="1" applyBorder="1"/>
    <xf numFmtId="164" fontId="12" fillId="0" borderId="0" xfId="8098" applyNumberFormat="1" applyFont="1" applyFill="1" applyBorder="1" applyAlignment="1">
      <alignment horizontal="center" vertical="center" wrapText="1"/>
    </xf>
    <xf numFmtId="164" fontId="12" fillId="0" borderId="0" xfId="8098" quotePrefix="1" applyNumberFormat="1" applyFont="1" applyFill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quotePrefix="1" applyFont="1" applyBorder="1" applyAlignment="1">
      <alignment horizontal="center" vertical="center" wrapText="1"/>
    </xf>
    <xf numFmtId="0" fontId="12" fillId="0" borderId="25" xfId="0" quotePrefix="1" applyFont="1" applyBorder="1" applyAlignment="1">
      <alignment horizontal="center" vertical="center" wrapText="1"/>
    </xf>
    <xf numFmtId="0" fontId="3" fillId="0" borderId="0" xfId="11045" applyFill="1"/>
    <xf numFmtId="0" fontId="67" fillId="0" borderId="0" xfId="0" applyFont="1" applyFill="1" applyAlignment="1"/>
    <xf numFmtId="0" fontId="66" fillId="0" borderId="0" xfId="0" applyFont="1" applyFill="1"/>
    <xf numFmtId="164" fontId="0" fillId="0" borderId="0" xfId="0" applyNumberFormat="1" applyFill="1"/>
    <xf numFmtId="164" fontId="0" fillId="0" borderId="0" xfId="526" applyNumberFormat="1" applyFont="1" applyFill="1"/>
    <xf numFmtId="0" fontId="0" fillId="0" borderId="21" xfId="0" applyFill="1" applyBorder="1"/>
    <xf numFmtId="0" fontId="66" fillId="0" borderId="68" xfId="0" applyFont="1" applyFill="1" applyBorder="1"/>
    <xf numFmtId="0" fontId="66" fillId="0" borderId="22" xfId="0" applyFont="1" applyFill="1" applyBorder="1"/>
    <xf numFmtId="0" fontId="136" fillId="131" borderId="40" xfId="0" applyFont="1" applyFill="1" applyBorder="1" applyAlignment="1">
      <alignment horizontal="centerContinuous"/>
    </xf>
    <xf numFmtId="0" fontId="136" fillId="131" borderId="41" xfId="0" applyFont="1" applyFill="1" applyBorder="1" applyAlignment="1">
      <alignment horizontal="centerContinuous"/>
    </xf>
    <xf numFmtId="0" fontId="136" fillId="131" borderId="42" xfId="0" applyFont="1" applyFill="1" applyBorder="1" applyAlignment="1">
      <alignment horizontal="centerContinuous"/>
    </xf>
    <xf numFmtId="0" fontId="136" fillId="131" borderId="21" xfId="0" applyFont="1" applyFill="1" applyBorder="1" applyAlignment="1">
      <alignment horizontal="centerContinuous"/>
    </xf>
    <xf numFmtId="0" fontId="136" fillId="131" borderId="22" xfId="0" applyFont="1" applyFill="1" applyBorder="1" applyAlignment="1">
      <alignment horizontal="centerContinuous"/>
    </xf>
    <xf numFmtId="0" fontId="136" fillId="131" borderId="23" xfId="0" applyFont="1" applyFill="1" applyBorder="1" applyAlignment="1">
      <alignment horizontal="centerContinuous"/>
    </xf>
    <xf numFmtId="0" fontId="0" fillId="0" borderId="69" xfId="0" applyFill="1" applyBorder="1"/>
    <xf numFmtId="0" fontId="132" fillId="0" borderId="39" xfId="0" applyFont="1" applyFill="1" applyBorder="1" applyAlignment="1">
      <alignment horizontal="center"/>
    </xf>
    <xf numFmtId="0" fontId="0" fillId="0" borderId="70" xfId="0" applyFill="1" applyBorder="1"/>
    <xf numFmtId="0" fontId="137" fillId="0" borderId="71" xfId="0" applyFont="1" applyFill="1" applyBorder="1" applyAlignment="1">
      <alignment horizontal="center"/>
    </xf>
    <xf numFmtId="0" fontId="137" fillId="0" borderId="70" xfId="0" applyFont="1" applyFill="1" applyBorder="1" applyAlignment="1">
      <alignment horizontal="center"/>
    </xf>
    <xf numFmtId="0" fontId="137" fillId="0" borderId="72" xfId="0" applyFont="1" applyFill="1" applyBorder="1" applyAlignment="1">
      <alignment horizontal="center"/>
    </xf>
    <xf numFmtId="0" fontId="137" fillId="0" borderId="40" xfId="0" applyFont="1" applyFill="1" applyBorder="1" applyAlignment="1">
      <alignment horizontal="center"/>
    </xf>
    <xf numFmtId="0" fontId="137" fillId="0" borderId="41" xfId="0" applyFont="1" applyFill="1" applyBorder="1" applyAlignment="1">
      <alignment horizontal="center"/>
    </xf>
    <xf numFmtId="0" fontId="137" fillId="0" borderId="42" xfId="0" applyFont="1" applyFill="1" applyBorder="1" applyAlignment="1">
      <alignment horizontal="center"/>
    </xf>
    <xf numFmtId="0" fontId="0" fillId="0" borderId="38" xfId="0" applyFill="1" applyBorder="1"/>
    <xf numFmtId="0" fontId="138" fillId="0" borderId="24" xfId="0" applyFont="1" applyFill="1" applyBorder="1" applyAlignment="1">
      <alignment horizontal="center"/>
    </xf>
    <xf numFmtId="0" fontId="138" fillId="0" borderId="0" xfId="0" applyFont="1" applyFill="1" applyBorder="1" applyAlignment="1">
      <alignment horizontal="center"/>
    </xf>
    <xf numFmtId="0" fontId="138" fillId="0" borderId="25" xfId="0" applyFont="1" applyFill="1" applyBorder="1" applyAlignment="1">
      <alignment horizontal="center"/>
    </xf>
    <xf numFmtId="0" fontId="0" fillId="0" borderId="24" xfId="0" applyFill="1" applyBorder="1" applyAlignment="1">
      <alignment horizontal="left" vertical="top"/>
    </xf>
    <xf numFmtId="0" fontId="0" fillId="0" borderId="38" xfId="0" applyFill="1" applyBorder="1" applyAlignment="1">
      <alignment wrapText="1"/>
    </xf>
    <xf numFmtId="165" fontId="6" fillId="0" borderId="24" xfId="525" applyNumberFormat="1" applyFont="1" applyFill="1" applyBorder="1"/>
    <xf numFmtId="164" fontId="6" fillId="0" borderId="25" xfId="526" applyNumberFormat="1" applyFont="1" applyFill="1" applyBorder="1"/>
    <xf numFmtId="165" fontId="6" fillId="0" borderId="25" xfId="525" applyNumberFormat="1" applyFont="1" applyFill="1" applyBorder="1" applyAlignment="1">
      <alignment horizontal="center"/>
    </xf>
    <xf numFmtId="165" fontId="6" fillId="0" borderId="0" xfId="525" applyNumberFormat="1" applyFont="1" applyFill="1" applyBorder="1"/>
    <xf numFmtId="165" fontId="6" fillId="0" borderId="25" xfId="525" applyNumberFormat="1" applyFont="1" applyFill="1" applyBorder="1"/>
    <xf numFmtId="0" fontId="68" fillId="0" borderId="0" xfId="0" applyFont="1" applyFill="1" applyBorder="1"/>
    <xf numFmtId="164" fontId="6" fillId="0" borderId="24" xfId="526" applyNumberFormat="1" applyFont="1" applyFill="1" applyBorder="1"/>
    <xf numFmtId="0" fontId="0" fillId="0" borderId="39" xfId="0" applyFill="1" applyBorder="1"/>
    <xf numFmtId="10" fontId="6" fillId="0" borderId="0" xfId="11046" applyNumberFormat="1" applyFont="1" applyFill="1" applyBorder="1"/>
    <xf numFmtId="0" fontId="0" fillId="0" borderId="73" xfId="0" applyFill="1" applyBorder="1"/>
    <xf numFmtId="0" fontId="0" fillId="0" borderId="16" xfId="0" applyFill="1" applyBorder="1"/>
    <xf numFmtId="0" fontId="0" fillId="0" borderId="74" xfId="0" applyFill="1" applyBorder="1"/>
    <xf numFmtId="164" fontId="6" fillId="0" borderId="0" xfId="526" applyNumberFormat="1" applyFont="1" applyFill="1" applyBorder="1"/>
    <xf numFmtId="164" fontId="0" fillId="0" borderId="24" xfId="0" applyNumberFormat="1" applyFill="1" applyBorder="1"/>
    <xf numFmtId="164" fontId="0" fillId="0" borderId="25" xfId="0" applyNumberFormat="1" applyFill="1" applyBorder="1"/>
    <xf numFmtId="0" fontId="68" fillId="0" borderId="70" xfId="0" applyFont="1" applyFill="1" applyBorder="1"/>
    <xf numFmtId="9" fontId="6" fillId="0" borderId="73" xfId="10164" applyNumberFormat="1" applyFont="1" applyFill="1" applyBorder="1"/>
    <xf numFmtId="9" fontId="6" fillId="0" borderId="16" xfId="10164" applyNumberFormat="1" applyFont="1" applyFill="1" applyBorder="1"/>
    <xf numFmtId="9" fontId="6" fillId="0" borderId="74" xfId="10164" applyNumberFormat="1" applyFont="1" applyFill="1" applyBorder="1"/>
    <xf numFmtId="9" fontId="6" fillId="0" borderId="25" xfId="11046" applyNumberFormat="1" applyFont="1" applyFill="1" applyBorder="1"/>
    <xf numFmtId="0" fontId="0" fillId="0" borderId="39" xfId="0" applyFill="1" applyBorder="1" applyAlignment="1">
      <alignment wrapText="1"/>
    </xf>
    <xf numFmtId="164" fontId="6" fillId="0" borderId="0" xfId="526" applyNumberFormat="1" applyFont="1" applyFill="1" applyBorder="1" applyAlignment="1">
      <alignment horizontal="right" wrapText="1"/>
    </xf>
    <xf numFmtId="41" fontId="0" fillId="0" borderId="0" xfId="0" applyNumberFormat="1" applyFill="1" applyBorder="1" applyAlignment="1">
      <alignment horizontal="center"/>
    </xf>
    <xf numFmtId="164" fontId="0" fillId="0" borderId="25" xfId="0" applyNumberForma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0" fontId="132" fillId="0" borderId="75" xfId="0" applyFont="1" applyFill="1" applyBorder="1" applyAlignment="1">
      <alignment wrapText="1"/>
    </xf>
    <xf numFmtId="0" fontId="132" fillId="0" borderId="76" xfId="0" applyFont="1" applyFill="1" applyBorder="1"/>
    <xf numFmtId="42" fontId="132" fillId="0" borderId="77" xfId="0" applyNumberFormat="1" applyFont="1" applyFill="1" applyBorder="1"/>
    <xf numFmtId="42" fontId="132" fillId="0" borderId="76" xfId="0" applyNumberFormat="1" applyFont="1" applyFill="1" applyBorder="1"/>
    <xf numFmtId="42" fontId="132" fillId="0" borderId="78" xfId="0" applyNumberFormat="1" applyFont="1" applyFill="1" applyBorder="1"/>
    <xf numFmtId="42" fontId="132" fillId="132" borderId="78" xfId="0" applyNumberFormat="1" applyFont="1" applyFill="1" applyBorder="1"/>
    <xf numFmtId="166" fontId="64" fillId="0" borderId="24" xfId="425" applyNumberFormat="1" applyFont="1" applyFill="1" applyBorder="1"/>
    <xf numFmtId="166" fontId="64" fillId="0" borderId="0" xfId="425" applyNumberFormat="1" applyFont="1" applyFill="1" applyBorder="1"/>
    <xf numFmtId="166" fontId="64" fillId="0" borderId="25" xfId="425" applyNumberFormat="1" applyFont="1" applyFill="1" applyBorder="1"/>
    <xf numFmtId="0" fontId="0" fillId="0" borderId="26" xfId="0" applyFill="1" applyBorder="1" applyAlignment="1">
      <alignment horizontal="left" vertical="top"/>
    </xf>
    <xf numFmtId="0" fontId="0" fillId="0" borderId="79" xfId="0" applyFill="1" applyBorder="1" applyAlignment="1">
      <alignment wrapText="1"/>
    </xf>
    <xf numFmtId="0" fontId="0" fillId="0" borderId="13" xfId="0" applyFill="1" applyBorder="1"/>
    <xf numFmtId="166" fontId="64" fillId="0" borderId="26" xfId="425" applyNumberFormat="1" applyFont="1" applyFill="1" applyBorder="1"/>
    <xf numFmtId="166" fontId="64" fillId="0" borderId="13" xfId="425" applyNumberFormat="1" applyFont="1" applyFill="1" applyBorder="1"/>
    <xf numFmtId="166" fontId="64" fillId="0" borderId="27" xfId="425" applyNumberFormat="1" applyFont="1" applyFill="1" applyBorder="1"/>
    <xf numFmtId="10" fontId="217" fillId="0" borderId="0" xfId="10164" applyNumberFormat="1" applyFont="1" applyFill="1" applyBorder="1"/>
    <xf numFmtId="165" fontId="66" fillId="0" borderId="25" xfId="525" applyNumberFormat="1" applyFont="1" applyFill="1" applyBorder="1" applyAlignment="1">
      <alignment horizontal="center"/>
    </xf>
    <xf numFmtId="0" fontId="132" fillId="0" borderId="24" xfId="0" applyFont="1" applyFill="1" applyBorder="1"/>
    <xf numFmtId="10" fontId="217" fillId="0" borderId="0" xfId="11046" applyNumberFormat="1" applyFont="1" applyFill="1" applyBorder="1"/>
    <xf numFmtId="9" fontId="217" fillId="0" borderId="24" xfId="10164" applyNumberFormat="1" applyFont="1" applyFill="1" applyBorder="1"/>
    <xf numFmtId="9" fontId="217" fillId="0" borderId="0" xfId="10164" applyNumberFormat="1" applyFont="1" applyFill="1" applyBorder="1"/>
    <xf numFmtId="9" fontId="217" fillId="0" borderId="72" xfId="10164" applyFont="1" applyFill="1" applyBorder="1" applyAlignment="1">
      <alignment horizontal="right"/>
    </xf>
    <xf numFmtId="9" fontId="217" fillId="0" borderId="71" xfId="11046" applyNumberFormat="1" applyFont="1" applyFill="1" applyBorder="1"/>
    <xf numFmtId="9" fontId="217" fillId="0" borderId="70" xfId="11046" applyNumberFormat="1" applyFont="1" applyFill="1" applyBorder="1"/>
    <xf numFmtId="175" fontId="217" fillId="0" borderId="24" xfId="526" applyNumberFormat="1" applyFont="1" applyFill="1" applyBorder="1"/>
    <xf numFmtId="175" fontId="217" fillId="0" borderId="0" xfId="526" applyNumberFormat="1" applyFont="1" applyFill="1" applyBorder="1"/>
    <xf numFmtId="175" fontId="217" fillId="0" borderId="25" xfId="526" applyNumberFormat="1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7" fillId="0" borderId="99" xfId="0" quotePrefix="1" applyFont="1" applyFill="1" applyBorder="1" applyAlignment="1">
      <alignment horizontal="left" vertical="center" wrapText="1"/>
    </xf>
    <xf numFmtId="0" fontId="7" fillId="0" borderId="2" xfId="0" quotePrefix="1" applyFont="1" applyFill="1" applyBorder="1" applyAlignment="1">
      <alignment horizontal="left" vertical="center" wrapText="1"/>
    </xf>
    <xf numFmtId="0" fontId="7" fillId="0" borderId="100" xfId="0" quotePrefix="1" applyFont="1" applyFill="1" applyBorder="1" applyAlignment="1">
      <alignment horizontal="left" vertical="center" wrapText="1"/>
    </xf>
    <xf numFmtId="0" fontId="52" fillId="0" borderId="21" xfId="0" applyFont="1" applyFill="1" applyBorder="1" applyAlignment="1">
      <alignment horizontal="center"/>
    </xf>
    <xf numFmtId="0" fontId="52" fillId="0" borderId="22" xfId="0" applyFont="1" applyFill="1" applyBorder="1" applyAlignment="1">
      <alignment horizontal="center"/>
    </xf>
    <xf numFmtId="0" fontId="52" fillId="0" borderId="23" xfId="0" applyFont="1" applyFill="1" applyBorder="1" applyAlignment="1">
      <alignment horizontal="center"/>
    </xf>
    <xf numFmtId="0" fontId="52" fillId="0" borderId="24" xfId="0" quotePrefix="1" applyFont="1" applyFill="1" applyBorder="1" applyAlignment="1">
      <alignment horizontal="center"/>
    </xf>
    <xf numFmtId="0" fontId="52" fillId="0" borderId="0" xfId="0" applyFont="1" applyFill="1" applyBorder="1" applyAlignment="1">
      <alignment horizontal="center"/>
    </xf>
    <xf numFmtId="0" fontId="52" fillId="0" borderId="25" xfId="0" applyFont="1" applyFill="1" applyBorder="1" applyAlignment="1">
      <alignment horizontal="center"/>
    </xf>
    <xf numFmtId="0" fontId="12" fillId="0" borderId="0" xfId="425" applyFill="1" applyAlignment="1">
      <alignment horizontal="center"/>
    </xf>
    <xf numFmtId="0" fontId="12" fillId="0" borderId="0" xfId="425" quotePrefix="1" applyFill="1" applyAlignment="1">
      <alignment horizontal="center"/>
    </xf>
    <xf numFmtId="0" fontId="9" fillId="0" borderId="21" xfId="0" applyFont="1" applyFill="1" applyBorder="1" applyAlignment="1">
      <alignment horizontal="center"/>
    </xf>
    <xf numFmtId="0" fontId="9" fillId="0" borderId="22" xfId="0" applyFont="1" applyFill="1" applyBorder="1" applyAlignment="1">
      <alignment horizontal="center"/>
    </xf>
    <xf numFmtId="0" fontId="9" fillId="0" borderId="23" xfId="0" applyFont="1" applyFill="1" applyBorder="1" applyAlignment="1">
      <alignment horizontal="center"/>
    </xf>
    <xf numFmtId="0" fontId="9" fillId="0" borderId="24" xfId="0" applyFont="1" applyFill="1" applyBorder="1" applyAlignment="1">
      <alignment horizontal="center"/>
    </xf>
    <xf numFmtId="0" fontId="9" fillId="0" borderId="0" xfId="0" applyFont="1" applyFill="1" applyBorder="1" applyAlignment="1">
      <alignment horizontal="center"/>
    </xf>
    <xf numFmtId="0" fontId="9" fillId="0" borderId="25" xfId="0" applyFont="1" applyFill="1" applyBorder="1" applyAlignment="1">
      <alignment horizontal="center"/>
    </xf>
    <xf numFmtId="0" fontId="0" fillId="129" borderId="0" xfId="0" quotePrefix="1" applyFill="1" applyAlignment="1">
      <alignment horizontal="center"/>
    </xf>
    <xf numFmtId="0" fontId="0" fillId="0" borderId="0" xfId="0" quotePrefix="1" applyAlignment="1">
      <alignment horizontal="left" indent="1"/>
    </xf>
    <xf numFmtId="0" fontId="0" fillId="0" borderId="0" xfId="0" quotePrefix="1" applyAlignment="1">
      <alignment horizontal="left" indent="3"/>
    </xf>
    <xf numFmtId="0" fontId="0" fillId="0" borderId="0" xfId="0" quotePrefix="1" applyAlignment="1">
      <alignment horizontal="left" indent="2"/>
    </xf>
    <xf numFmtId="0" fontId="0" fillId="0" borderId="15" xfId="0" applyBorder="1" applyAlignment="1">
      <alignment horizontal="center"/>
    </xf>
    <xf numFmtId="0" fontId="134" fillId="0" borderId="0" xfId="0" applyFont="1" applyFill="1" applyAlignment="1">
      <alignment horizontal="center"/>
    </xf>
    <xf numFmtId="0" fontId="217" fillId="0" borderId="0" xfId="0" applyFont="1" applyFill="1" applyAlignment="1">
      <alignment horizontal="center"/>
    </xf>
    <xf numFmtId="0" fontId="135" fillId="0" borderId="0" xfId="0" applyFont="1" applyFill="1" applyAlignment="1">
      <alignment horizontal="center"/>
    </xf>
    <xf numFmtId="0" fontId="66" fillId="0" borderId="0" xfId="0" applyFont="1" applyFill="1" applyAlignment="1">
      <alignment horizontal="center"/>
    </xf>
    <xf numFmtId="0" fontId="220" fillId="0" borderId="40" xfId="0" applyFont="1" applyFill="1" applyBorder="1" applyAlignment="1">
      <alignment horizontal="center"/>
    </xf>
    <xf numFmtId="0" fontId="220" fillId="0" borderId="41" xfId="0" applyFont="1" applyFill="1" applyBorder="1" applyAlignment="1">
      <alignment horizontal="center"/>
    </xf>
    <xf numFmtId="0" fontId="220" fillId="0" borderId="42" xfId="0" applyFont="1" applyFill="1" applyBorder="1" applyAlignment="1">
      <alignment horizontal="center"/>
    </xf>
    <xf numFmtId="0" fontId="218" fillId="0" borderId="0" xfId="0" applyFont="1" applyAlignment="1">
      <alignment horizontal="left"/>
    </xf>
    <xf numFmtId="0" fontId="219" fillId="0" borderId="0" xfId="0" applyFont="1" applyAlignment="1">
      <alignment horizontal="left"/>
    </xf>
    <xf numFmtId="0" fontId="220" fillId="0" borderId="21" xfId="0" applyFont="1" applyFill="1" applyBorder="1" applyAlignment="1">
      <alignment horizontal="center"/>
    </xf>
    <xf numFmtId="0" fontId="220" fillId="0" borderId="22" xfId="0" applyFont="1" applyFill="1" applyBorder="1" applyAlignment="1">
      <alignment horizontal="center"/>
    </xf>
    <xf numFmtId="0" fontId="220" fillId="0" borderId="23" xfId="0" applyFont="1" applyFill="1" applyBorder="1" applyAlignment="1">
      <alignment horizontal="center"/>
    </xf>
    <xf numFmtId="0" fontId="9" fillId="127" borderId="0" xfId="12598" applyFont="1" applyFill="1" applyAlignment="1">
      <alignment horizontal="center"/>
    </xf>
    <xf numFmtId="0" fontId="9" fillId="127" borderId="0" xfId="12598" quotePrefix="1" applyFont="1" applyFill="1" applyAlignment="1">
      <alignment horizontal="center"/>
    </xf>
  </cellXfs>
  <cellStyles count="43118">
    <cellStyle name="_x0013_" xfId="1"/>
    <cellStyle name=" 1" xfId="529"/>
    <cellStyle name=" 1 2" xfId="530"/>
    <cellStyle name=" 1 2 2" xfId="11047"/>
    <cellStyle name=" 1 2 2 2" xfId="13371"/>
    <cellStyle name=" 1 2 3" xfId="13372"/>
    <cellStyle name=" 1 2 4" xfId="13373"/>
    <cellStyle name=" 1 3" xfId="531"/>
    <cellStyle name=" 1 3 2" xfId="13374"/>
    <cellStyle name=" 1 3 3" xfId="13375"/>
    <cellStyle name=" 1 4" xfId="11048"/>
    <cellStyle name=" 1 4 2" xfId="13376"/>
    <cellStyle name=" 1 5" xfId="13377"/>
    <cellStyle name=" 1 6" xfId="13378"/>
    <cellStyle name=" 1 6 2" xfId="13379"/>
    <cellStyle name=" 1 7" xfId="13380"/>
    <cellStyle name=" 1 7 2" xfId="13381"/>
    <cellStyle name=" 1 8" xfId="13382"/>
    <cellStyle name="_x0013_ 10" xfId="532"/>
    <cellStyle name="_x0013_ 10 2" xfId="13383"/>
    <cellStyle name="_x0013_ 11" xfId="533"/>
    <cellStyle name="_x0013_ 11 2" xfId="13384"/>
    <cellStyle name="_x0013_ 12" xfId="534"/>
    <cellStyle name="_x0013_ 12 2" xfId="13385"/>
    <cellStyle name="_x0013_ 13" xfId="13386"/>
    <cellStyle name="_x0013_ 13 2" xfId="13387"/>
    <cellStyle name="_x0013_ 14" xfId="13388"/>
    <cellStyle name="_x0013_ 14 2" xfId="13389"/>
    <cellStyle name="_x0013_ 15" xfId="13390"/>
    <cellStyle name="_x0013_ 15 2" xfId="13391"/>
    <cellStyle name="_x0013_ 16" xfId="13392"/>
    <cellStyle name="_x0013_ 17" xfId="13393"/>
    <cellStyle name="_x0013_ 18" xfId="13394"/>
    <cellStyle name="_x0013_ 19" xfId="13395"/>
    <cellStyle name="_x0013_ 2" xfId="535"/>
    <cellStyle name="_x0013_ 2 2" xfId="536"/>
    <cellStyle name="_x0013_ 2 2 2" xfId="13396"/>
    <cellStyle name="_x0013_ 2 3" xfId="13397"/>
    <cellStyle name="_x0013_ 20" xfId="13398"/>
    <cellStyle name="_x0013_ 21" xfId="13399"/>
    <cellStyle name="_x0013_ 22" xfId="13400"/>
    <cellStyle name="_x0013_ 23" xfId="13401"/>
    <cellStyle name="_x0013_ 24" xfId="13402"/>
    <cellStyle name="_x0013_ 25" xfId="13403"/>
    <cellStyle name="_x0013_ 26" xfId="13404"/>
    <cellStyle name="_x0013_ 27" xfId="13405"/>
    <cellStyle name="_x0013_ 28" xfId="13406"/>
    <cellStyle name="_x0013_ 29" xfId="13407"/>
    <cellStyle name="_x0013_ 3" xfId="537"/>
    <cellStyle name="_x0013_ 3 2" xfId="11049"/>
    <cellStyle name="_x0013_ 3 2 2" xfId="13408"/>
    <cellStyle name="_x0013_ 3 3" xfId="13409"/>
    <cellStyle name="_x0013_ 30" xfId="13410"/>
    <cellStyle name="_x0013_ 31" xfId="13411"/>
    <cellStyle name="_x0013_ 32" xfId="13412"/>
    <cellStyle name="_x0013_ 33" xfId="13413"/>
    <cellStyle name="_x0013_ 34" xfId="13414"/>
    <cellStyle name="_x0013_ 35" xfId="13415"/>
    <cellStyle name="_x0013_ 36" xfId="13416"/>
    <cellStyle name="_x0013_ 37" xfId="13417"/>
    <cellStyle name="_x0013_ 38" xfId="13418"/>
    <cellStyle name="_x0013_ 39" xfId="13419"/>
    <cellStyle name="_x0013_ 4" xfId="538"/>
    <cellStyle name="_x0013_ 4 2" xfId="11050"/>
    <cellStyle name="_x0013_ 4 2 2" xfId="13420"/>
    <cellStyle name="_x0013_ 4 3" xfId="13421"/>
    <cellStyle name="_x0013_ 40" xfId="13422"/>
    <cellStyle name="_x0013_ 41" xfId="13423"/>
    <cellStyle name="_x0013_ 42" xfId="13424"/>
    <cellStyle name="_x0013_ 43" xfId="13425"/>
    <cellStyle name="_x0013_ 44" xfId="13426"/>
    <cellStyle name="_x0013_ 45" xfId="13427"/>
    <cellStyle name="_x0013_ 46" xfId="13428"/>
    <cellStyle name="_x0013_ 47" xfId="13429"/>
    <cellStyle name="_x0013_ 48" xfId="13430"/>
    <cellStyle name="_x0013_ 49" xfId="13431"/>
    <cellStyle name="_x0013_ 5" xfId="539"/>
    <cellStyle name="_x0013_ 5 2" xfId="13432"/>
    <cellStyle name="_x0013_ 50" xfId="13433"/>
    <cellStyle name="_x0013_ 51" xfId="13434"/>
    <cellStyle name="_x0013_ 6" xfId="540"/>
    <cellStyle name="_x0013_ 6 2" xfId="13435"/>
    <cellStyle name="_x0013_ 7" xfId="541"/>
    <cellStyle name="_x0013_ 7 2" xfId="13436"/>
    <cellStyle name="_x0013_ 8" xfId="542"/>
    <cellStyle name="_x0013_ 8 2" xfId="13437"/>
    <cellStyle name="_x0013_ 9" xfId="543"/>
    <cellStyle name="_x0013_ 9 2" xfId="13438"/>
    <cellStyle name="_(C) 2007 CB Weather Adjust" xfId="544"/>
    <cellStyle name="_(C) 2007 CB Weather Adjust (2)" xfId="545"/>
    <cellStyle name="_09GRC Gas Transport For Review" xfId="546"/>
    <cellStyle name="_09GRC Gas Transport For Review 2" xfId="547"/>
    <cellStyle name="_09GRC Gas Transport For Review 2 2" xfId="548"/>
    <cellStyle name="_09GRC Gas Transport For Review 2 2 2" xfId="13439"/>
    <cellStyle name="_09GRC Gas Transport For Review 2 3" xfId="13440"/>
    <cellStyle name="_09GRC Gas Transport For Review 3" xfId="549"/>
    <cellStyle name="_09GRC Gas Transport For Review 3 2" xfId="13441"/>
    <cellStyle name="_09GRC Gas Transport For Review 4" xfId="13442"/>
    <cellStyle name="_09GRC Gas Transport For Review_Book4" xfId="550"/>
    <cellStyle name="_09GRC Gas Transport For Review_Book4 2" xfId="551"/>
    <cellStyle name="_09GRC Gas Transport For Review_Book4 2 2" xfId="552"/>
    <cellStyle name="_09GRC Gas Transport For Review_Book4 2 2 2" xfId="13443"/>
    <cellStyle name="_09GRC Gas Transport For Review_Book4 2 3" xfId="13444"/>
    <cellStyle name="_09GRC Gas Transport For Review_Book4 3" xfId="553"/>
    <cellStyle name="_09GRC Gas Transport For Review_Book4 3 2" xfId="13445"/>
    <cellStyle name="_09GRC Gas Transport For Review_Book4 4" xfId="13446"/>
    <cellStyle name="_09GRC Gas Transport For Review_Book4_DEM-WP(C) ENERG10C--ctn Mid-C_042010 2010GRC" xfId="11051"/>
    <cellStyle name="_09GRC Gas Transport For Review_DEM-WP(C) ENERG10C--ctn Mid-C_042010 2010GRC" xfId="11052"/>
    <cellStyle name="_x0013__16.07E Wild Horse Wind Expansionwrkingfile" xfId="554"/>
    <cellStyle name="_x0013__16.07E Wild Horse Wind Expansionwrkingfile 2" xfId="555"/>
    <cellStyle name="_x0013__16.07E Wild Horse Wind Expansionwrkingfile 2 2" xfId="556"/>
    <cellStyle name="_x0013__16.07E Wild Horse Wind Expansionwrkingfile 2 2 2" xfId="13447"/>
    <cellStyle name="_x0013__16.07E Wild Horse Wind Expansionwrkingfile 2 3" xfId="13448"/>
    <cellStyle name="_x0013__16.07E Wild Horse Wind Expansionwrkingfile 3" xfId="557"/>
    <cellStyle name="_x0013__16.07E Wild Horse Wind Expansionwrkingfile 3 2" xfId="13449"/>
    <cellStyle name="_x0013__16.07E Wild Horse Wind Expansionwrkingfile 4" xfId="13450"/>
    <cellStyle name="_x0013__16.07E Wild Horse Wind Expansionwrkingfile SF" xfId="558"/>
    <cellStyle name="_x0013__16.07E Wild Horse Wind Expansionwrkingfile SF 2" xfId="559"/>
    <cellStyle name="_x0013__16.07E Wild Horse Wind Expansionwrkingfile SF 2 2" xfId="560"/>
    <cellStyle name="_x0013__16.07E Wild Horse Wind Expansionwrkingfile SF 2 2 2" xfId="13451"/>
    <cellStyle name="_x0013__16.07E Wild Horse Wind Expansionwrkingfile SF 2 3" xfId="13452"/>
    <cellStyle name="_x0013__16.07E Wild Horse Wind Expansionwrkingfile SF 3" xfId="561"/>
    <cellStyle name="_x0013__16.07E Wild Horse Wind Expansionwrkingfile SF 3 2" xfId="13453"/>
    <cellStyle name="_x0013__16.07E Wild Horse Wind Expansionwrkingfile SF 4" xfId="13454"/>
    <cellStyle name="_x0013__16.07E Wild Horse Wind Expansionwrkingfile SF_DEM-WP(C) ENERG10C--ctn Mid-C_042010 2010GRC" xfId="11053"/>
    <cellStyle name="_x0013__16.07E Wild Horse Wind Expansionwrkingfile_DEM-WP(C) ENERG10C--ctn Mid-C_042010 2010GRC" xfId="11054"/>
    <cellStyle name="_x0013__16.37E Wild Horse Expansion DeferralRevwrkingfile SF" xfId="562"/>
    <cellStyle name="_x0013__16.37E Wild Horse Expansion DeferralRevwrkingfile SF 2" xfId="563"/>
    <cellStyle name="_x0013__16.37E Wild Horse Expansion DeferralRevwrkingfile SF 2 2" xfId="564"/>
    <cellStyle name="_x0013__16.37E Wild Horse Expansion DeferralRevwrkingfile SF 2 2 2" xfId="13455"/>
    <cellStyle name="_x0013__16.37E Wild Horse Expansion DeferralRevwrkingfile SF 2 3" xfId="13456"/>
    <cellStyle name="_x0013__16.37E Wild Horse Expansion DeferralRevwrkingfile SF 3" xfId="565"/>
    <cellStyle name="_x0013__16.37E Wild Horse Expansion DeferralRevwrkingfile SF 3 2" xfId="13457"/>
    <cellStyle name="_x0013__16.37E Wild Horse Expansion DeferralRevwrkingfile SF 4" xfId="13458"/>
    <cellStyle name="_x0013__16.37E Wild Horse Expansion DeferralRevwrkingfile SF_DEM-WP(C) ENERG10C--ctn Mid-C_042010 2010GRC" xfId="11055"/>
    <cellStyle name="_2.01G Temp Normalization(C)" xfId="566"/>
    <cellStyle name="_2.05G Pass-Through Revenue and Expenses" xfId="567"/>
    <cellStyle name="_2.11G Interest on Customer Deposits" xfId="568"/>
    <cellStyle name="_2008 Strat Plan Power Costs Forecast V2 (2009 Update)" xfId="569"/>
    <cellStyle name="_2008 Strat Plan Power Costs Forecast V2 (2009 Update) 2" xfId="570"/>
    <cellStyle name="_2008 Strat Plan Power Costs Forecast V2 (2009 Update) 2 2" xfId="13459"/>
    <cellStyle name="_2008 Strat Plan Power Costs Forecast V2 (2009 Update) 3" xfId="13460"/>
    <cellStyle name="_2008 Strat Plan Power Costs Forecast V2 (2009 Update)_DEM-WP(C) ENERG10C--ctn Mid-C_042010 2010GRC" xfId="11056"/>
    <cellStyle name="_2008 Strat Plan Power Costs Forecast V2 (2009 Update)_NIM Summary" xfId="571"/>
    <cellStyle name="_2008 Strat Plan Power Costs Forecast V2 (2009 Update)_NIM Summary 2" xfId="572"/>
    <cellStyle name="_2008 Strat Plan Power Costs Forecast V2 (2009 Update)_NIM Summary 2 2" xfId="13461"/>
    <cellStyle name="_2008 Strat Plan Power Costs Forecast V2 (2009 Update)_NIM Summary 3" xfId="13462"/>
    <cellStyle name="_2008 Strat Plan Power Costs Forecast V2 (2009 Update)_NIM Summary_DEM-WP(C) ENERG10C--ctn Mid-C_042010 2010GRC" xfId="11057"/>
    <cellStyle name="_4.01E Temp Normalization" xfId="573"/>
    <cellStyle name="_4.03G Lease Everett Delta" xfId="574"/>
    <cellStyle name="_4.04G Pass-Through Revenue and ExpensesWFMI" xfId="575"/>
    <cellStyle name="_4.06E Pass Throughs" xfId="2"/>
    <cellStyle name="_4.06E Pass Throughs 10" xfId="13463"/>
    <cellStyle name="_4.06E Pass Throughs 10 2" xfId="13464"/>
    <cellStyle name="_4.06E Pass Throughs 2" xfId="576"/>
    <cellStyle name="_4.06E Pass Throughs 2 2" xfId="577"/>
    <cellStyle name="_4.06E Pass Throughs 2 2 2" xfId="578"/>
    <cellStyle name="_4.06E Pass Throughs 2 2 2 2" xfId="13465"/>
    <cellStyle name="_4.06E Pass Throughs 2 2 3" xfId="13466"/>
    <cellStyle name="_4.06E Pass Throughs 2 3" xfId="579"/>
    <cellStyle name="_4.06E Pass Throughs 2 3 2" xfId="13467"/>
    <cellStyle name="_4.06E Pass Throughs 2 4" xfId="13468"/>
    <cellStyle name="_4.06E Pass Throughs 3" xfId="580"/>
    <cellStyle name="_4.06E Pass Throughs 3 2" xfId="581"/>
    <cellStyle name="_4.06E Pass Throughs 3 2 2" xfId="582"/>
    <cellStyle name="_4.06E Pass Throughs 3 2 2 2" xfId="13469"/>
    <cellStyle name="_4.06E Pass Throughs 3 2 3" xfId="13470"/>
    <cellStyle name="_4.06E Pass Throughs 3 3" xfId="583"/>
    <cellStyle name="_4.06E Pass Throughs 3 3 2" xfId="584"/>
    <cellStyle name="_4.06E Pass Throughs 3 3 2 2" xfId="13471"/>
    <cellStyle name="_4.06E Pass Throughs 3 3 3" xfId="13472"/>
    <cellStyle name="_4.06E Pass Throughs 3 4" xfId="585"/>
    <cellStyle name="_4.06E Pass Throughs 3 4 2" xfId="586"/>
    <cellStyle name="_4.06E Pass Throughs 3 4 2 2" xfId="13473"/>
    <cellStyle name="_4.06E Pass Throughs 3 4 3" xfId="13474"/>
    <cellStyle name="_4.06E Pass Throughs 3 5" xfId="13475"/>
    <cellStyle name="_4.06E Pass Throughs 4" xfId="587"/>
    <cellStyle name="_4.06E Pass Throughs 4 2" xfId="588"/>
    <cellStyle name="_4.06E Pass Throughs 4 2 2" xfId="13476"/>
    <cellStyle name="_4.06E Pass Throughs 4 3" xfId="13477"/>
    <cellStyle name="_4.06E Pass Throughs 5" xfId="589"/>
    <cellStyle name="_4.06E Pass Throughs 5 2" xfId="11058"/>
    <cellStyle name="_4.06E Pass Throughs 5 2 2" xfId="13478"/>
    <cellStyle name="_4.06E Pass Throughs 5 2 3" xfId="13479"/>
    <cellStyle name="_4.06E Pass Throughs 5 3" xfId="13480"/>
    <cellStyle name="_4.06E Pass Throughs 5 3 2" xfId="13481"/>
    <cellStyle name="_4.06E Pass Throughs 6" xfId="590"/>
    <cellStyle name="_4.06E Pass Throughs 6 2" xfId="13482"/>
    <cellStyle name="_4.06E Pass Throughs 6 2 2" xfId="13483"/>
    <cellStyle name="_4.06E Pass Throughs 6 3" xfId="13484"/>
    <cellStyle name="_4.06E Pass Throughs 7" xfId="591"/>
    <cellStyle name="_4.06E Pass Throughs 7 2" xfId="11059"/>
    <cellStyle name="_4.06E Pass Throughs 8" xfId="11060"/>
    <cellStyle name="_4.06E Pass Throughs 8 2" xfId="11061"/>
    <cellStyle name="_4.06E Pass Throughs 9" xfId="13485"/>
    <cellStyle name="_4.06E Pass Throughs 9 2" xfId="13486"/>
    <cellStyle name="_4.06E Pass Throughs_04 07E Wild Horse Wind Expansion (C) (2)" xfId="3"/>
    <cellStyle name="_4.06E Pass Throughs_04 07E Wild Horse Wind Expansion (C) (2) 2" xfId="592"/>
    <cellStyle name="_4.06E Pass Throughs_04 07E Wild Horse Wind Expansion (C) (2) 2 2" xfId="593"/>
    <cellStyle name="_4.06E Pass Throughs_04 07E Wild Horse Wind Expansion (C) (2) 2 2 2" xfId="13487"/>
    <cellStyle name="_4.06E Pass Throughs_04 07E Wild Horse Wind Expansion (C) (2) 2 3" xfId="13488"/>
    <cellStyle name="_4.06E Pass Throughs_04 07E Wild Horse Wind Expansion (C) (2) 3" xfId="594"/>
    <cellStyle name="_4.06E Pass Throughs_04 07E Wild Horse Wind Expansion (C) (2) 3 2" xfId="13489"/>
    <cellStyle name="_4.06E Pass Throughs_04 07E Wild Horse Wind Expansion (C) (2) 4" xfId="13490"/>
    <cellStyle name="_4.06E Pass Throughs_04 07E Wild Horse Wind Expansion (C) (2)_Adj Bench DR 3 for Initial Briefs (Electric)" xfId="595"/>
    <cellStyle name="_4.06E Pass Throughs_04 07E Wild Horse Wind Expansion (C) (2)_Adj Bench DR 3 for Initial Briefs (Electric) 2" xfId="596"/>
    <cellStyle name="_4.06E Pass Throughs_04 07E Wild Horse Wind Expansion (C) (2)_Adj Bench DR 3 for Initial Briefs (Electric) 2 2" xfId="597"/>
    <cellStyle name="_4.06E Pass Throughs_04 07E Wild Horse Wind Expansion (C) (2)_Adj Bench DR 3 for Initial Briefs (Electric) 2 2 2" xfId="13491"/>
    <cellStyle name="_4.06E Pass Throughs_04 07E Wild Horse Wind Expansion (C) (2)_Adj Bench DR 3 for Initial Briefs (Electric) 2 3" xfId="13492"/>
    <cellStyle name="_4.06E Pass Throughs_04 07E Wild Horse Wind Expansion (C) (2)_Adj Bench DR 3 for Initial Briefs (Electric) 3" xfId="598"/>
    <cellStyle name="_4.06E Pass Throughs_04 07E Wild Horse Wind Expansion (C) (2)_Adj Bench DR 3 for Initial Briefs (Electric) 3 2" xfId="13493"/>
    <cellStyle name="_4.06E Pass Throughs_04 07E Wild Horse Wind Expansion (C) (2)_Adj Bench DR 3 for Initial Briefs (Electric) 4" xfId="13494"/>
    <cellStyle name="_4.06E Pass Throughs_04 07E Wild Horse Wind Expansion (C) (2)_Adj Bench DR 3 for Initial Briefs (Electric)_DEM-WP(C) ENERG10C--ctn Mid-C_042010 2010GRC" xfId="11062"/>
    <cellStyle name="_4.06E Pass Throughs_04 07E Wild Horse Wind Expansion (C) (2)_Book1" xfId="599"/>
    <cellStyle name="_4.06E Pass Throughs_04 07E Wild Horse Wind Expansion (C) (2)_DEM-WP(C) ENERG10C--ctn Mid-C_042010 2010GRC" xfId="11063"/>
    <cellStyle name="_4.06E Pass Throughs_04 07E Wild Horse Wind Expansion (C) (2)_Electric Rev Req Model (2009 GRC) " xfId="600"/>
    <cellStyle name="_4.06E Pass Throughs_04 07E Wild Horse Wind Expansion (C) (2)_Electric Rev Req Model (2009 GRC)  2" xfId="601"/>
    <cellStyle name="_4.06E Pass Throughs_04 07E Wild Horse Wind Expansion (C) (2)_Electric Rev Req Model (2009 GRC)  2 2" xfId="602"/>
    <cellStyle name="_4.06E Pass Throughs_04 07E Wild Horse Wind Expansion (C) (2)_Electric Rev Req Model (2009 GRC)  2 2 2" xfId="13495"/>
    <cellStyle name="_4.06E Pass Throughs_04 07E Wild Horse Wind Expansion (C) (2)_Electric Rev Req Model (2009 GRC)  2 3" xfId="13496"/>
    <cellStyle name="_4.06E Pass Throughs_04 07E Wild Horse Wind Expansion (C) (2)_Electric Rev Req Model (2009 GRC)  3" xfId="603"/>
    <cellStyle name="_4.06E Pass Throughs_04 07E Wild Horse Wind Expansion (C) (2)_Electric Rev Req Model (2009 GRC)  3 2" xfId="13497"/>
    <cellStyle name="_4.06E Pass Throughs_04 07E Wild Horse Wind Expansion (C) (2)_Electric Rev Req Model (2009 GRC)  4" xfId="13498"/>
    <cellStyle name="_4.06E Pass Throughs_04 07E Wild Horse Wind Expansion (C) (2)_Electric Rev Req Model (2009 GRC) _DEM-WP(C) ENERG10C--ctn Mid-C_042010 2010GRC" xfId="11064"/>
    <cellStyle name="_4.06E Pass Throughs_04 07E Wild Horse Wind Expansion (C) (2)_Electric Rev Req Model (2009 GRC) Rebuttal" xfId="604"/>
    <cellStyle name="_4.06E Pass Throughs_04 07E Wild Horse Wind Expansion (C) (2)_Electric Rev Req Model (2009 GRC) Rebuttal 2" xfId="605"/>
    <cellStyle name="_4.06E Pass Throughs_04 07E Wild Horse Wind Expansion (C) (2)_Electric Rev Req Model (2009 GRC) Rebuttal 2 2" xfId="606"/>
    <cellStyle name="_4.06E Pass Throughs_04 07E Wild Horse Wind Expansion (C) (2)_Electric Rev Req Model (2009 GRC) Rebuttal 2 2 2" xfId="13499"/>
    <cellStyle name="_4.06E Pass Throughs_04 07E Wild Horse Wind Expansion (C) (2)_Electric Rev Req Model (2009 GRC) Rebuttal 2 3" xfId="13500"/>
    <cellStyle name="_4.06E Pass Throughs_04 07E Wild Horse Wind Expansion (C) (2)_Electric Rev Req Model (2009 GRC) Rebuttal 3" xfId="607"/>
    <cellStyle name="_4.06E Pass Throughs_04 07E Wild Horse Wind Expansion (C) (2)_Electric Rev Req Model (2009 GRC) Rebuttal 3 2" xfId="13501"/>
    <cellStyle name="_4.06E Pass Throughs_04 07E Wild Horse Wind Expansion (C) (2)_Electric Rev Req Model (2009 GRC) Rebuttal 4" xfId="13502"/>
    <cellStyle name="_4.06E Pass Throughs_04 07E Wild Horse Wind Expansion (C) (2)_Electric Rev Req Model (2009 GRC) Rebuttal REmoval of New  WH Solar AdjustMI" xfId="608"/>
    <cellStyle name="_4.06E Pass Throughs_04 07E Wild Horse Wind Expansion (C) (2)_Electric Rev Req Model (2009 GRC) Rebuttal REmoval of New  WH Solar AdjustMI 2" xfId="609"/>
    <cellStyle name="_4.06E Pass Throughs_04 07E Wild Horse Wind Expansion (C) (2)_Electric Rev Req Model (2009 GRC) Rebuttal REmoval of New  WH Solar AdjustMI 2 2" xfId="610"/>
    <cellStyle name="_4.06E Pass Throughs_04 07E Wild Horse Wind Expansion (C) (2)_Electric Rev Req Model (2009 GRC) Rebuttal REmoval of New  WH Solar AdjustMI 2 2 2" xfId="13503"/>
    <cellStyle name="_4.06E Pass Throughs_04 07E Wild Horse Wind Expansion (C) (2)_Electric Rev Req Model (2009 GRC) Rebuttal REmoval of New  WH Solar AdjustMI 2 3" xfId="13504"/>
    <cellStyle name="_4.06E Pass Throughs_04 07E Wild Horse Wind Expansion (C) (2)_Electric Rev Req Model (2009 GRC) Rebuttal REmoval of New  WH Solar AdjustMI 3" xfId="611"/>
    <cellStyle name="_4.06E Pass Throughs_04 07E Wild Horse Wind Expansion (C) (2)_Electric Rev Req Model (2009 GRC) Rebuttal REmoval of New  WH Solar AdjustMI 3 2" xfId="13505"/>
    <cellStyle name="_4.06E Pass Throughs_04 07E Wild Horse Wind Expansion (C) (2)_Electric Rev Req Model (2009 GRC) Rebuttal REmoval of New  WH Solar AdjustMI 4" xfId="13506"/>
    <cellStyle name="_4.06E Pass Throughs_04 07E Wild Horse Wind Expansion (C) (2)_Electric Rev Req Model (2009 GRC) Rebuttal REmoval of New  WH Solar AdjustMI_DEM-WP(C) ENERG10C--ctn Mid-C_042010 2010GRC" xfId="11065"/>
    <cellStyle name="_4.06E Pass Throughs_04 07E Wild Horse Wind Expansion (C) (2)_Electric Rev Req Model (2009 GRC) Revised 01-18-2010" xfId="612"/>
    <cellStyle name="_4.06E Pass Throughs_04 07E Wild Horse Wind Expansion (C) (2)_Electric Rev Req Model (2009 GRC) Revised 01-18-2010 2" xfId="613"/>
    <cellStyle name="_4.06E Pass Throughs_04 07E Wild Horse Wind Expansion (C) (2)_Electric Rev Req Model (2009 GRC) Revised 01-18-2010 2 2" xfId="614"/>
    <cellStyle name="_4.06E Pass Throughs_04 07E Wild Horse Wind Expansion (C) (2)_Electric Rev Req Model (2009 GRC) Revised 01-18-2010 2 2 2" xfId="13507"/>
    <cellStyle name="_4.06E Pass Throughs_04 07E Wild Horse Wind Expansion (C) (2)_Electric Rev Req Model (2009 GRC) Revised 01-18-2010 2 3" xfId="13508"/>
    <cellStyle name="_4.06E Pass Throughs_04 07E Wild Horse Wind Expansion (C) (2)_Electric Rev Req Model (2009 GRC) Revised 01-18-2010 3" xfId="615"/>
    <cellStyle name="_4.06E Pass Throughs_04 07E Wild Horse Wind Expansion (C) (2)_Electric Rev Req Model (2009 GRC) Revised 01-18-2010 3 2" xfId="13509"/>
    <cellStyle name="_4.06E Pass Throughs_04 07E Wild Horse Wind Expansion (C) (2)_Electric Rev Req Model (2009 GRC) Revised 01-18-2010 4" xfId="13510"/>
    <cellStyle name="_4.06E Pass Throughs_04 07E Wild Horse Wind Expansion (C) (2)_Electric Rev Req Model (2009 GRC) Revised 01-18-2010_DEM-WP(C) ENERG10C--ctn Mid-C_042010 2010GRC" xfId="11066"/>
    <cellStyle name="_4.06E Pass Throughs_04 07E Wild Horse Wind Expansion (C) (2)_Electric Rev Req Model (2010 GRC)" xfId="616"/>
    <cellStyle name="_4.06E Pass Throughs_04 07E Wild Horse Wind Expansion (C) (2)_Electric Rev Req Model (2010 GRC) SF" xfId="617"/>
    <cellStyle name="_4.06E Pass Throughs_04 07E Wild Horse Wind Expansion (C) (2)_Final Order Electric EXHIBIT A-1" xfId="618"/>
    <cellStyle name="_4.06E Pass Throughs_04 07E Wild Horse Wind Expansion (C) (2)_Final Order Electric EXHIBIT A-1 2" xfId="619"/>
    <cellStyle name="_4.06E Pass Throughs_04 07E Wild Horse Wind Expansion (C) (2)_Final Order Electric EXHIBIT A-1 2 2" xfId="620"/>
    <cellStyle name="_4.06E Pass Throughs_04 07E Wild Horse Wind Expansion (C) (2)_Final Order Electric EXHIBIT A-1 2 2 2" xfId="13511"/>
    <cellStyle name="_4.06E Pass Throughs_04 07E Wild Horse Wind Expansion (C) (2)_Final Order Electric EXHIBIT A-1 2 3" xfId="13512"/>
    <cellStyle name="_4.06E Pass Throughs_04 07E Wild Horse Wind Expansion (C) (2)_Final Order Electric EXHIBIT A-1 3" xfId="621"/>
    <cellStyle name="_4.06E Pass Throughs_04 07E Wild Horse Wind Expansion (C) (2)_Final Order Electric EXHIBIT A-1 3 2" xfId="13513"/>
    <cellStyle name="_4.06E Pass Throughs_04 07E Wild Horse Wind Expansion (C) (2)_Final Order Electric EXHIBIT A-1 4" xfId="13514"/>
    <cellStyle name="_4.06E Pass Throughs_04 07E Wild Horse Wind Expansion (C) (2)_TENASKA REGULATORY ASSET" xfId="622"/>
    <cellStyle name="_4.06E Pass Throughs_04 07E Wild Horse Wind Expansion (C) (2)_TENASKA REGULATORY ASSET 2" xfId="623"/>
    <cellStyle name="_4.06E Pass Throughs_04 07E Wild Horse Wind Expansion (C) (2)_TENASKA REGULATORY ASSET 2 2" xfId="624"/>
    <cellStyle name="_4.06E Pass Throughs_04 07E Wild Horse Wind Expansion (C) (2)_TENASKA REGULATORY ASSET 2 2 2" xfId="13515"/>
    <cellStyle name="_4.06E Pass Throughs_04 07E Wild Horse Wind Expansion (C) (2)_TENASKA REGULATORY ASSET 2 3" xfId="13516"/>
    <cellStyle name="_4.06E Pass Throughs_04 07E Wild Horse Wind Expansion (C) (2)_TENASKA REGULATORY ASSET 3" xfId="625"/>
    <cellStyle name="_4.06E Pass Throughs_04 07E Wild Horse Wind Expansion (C) (2)_TENASKA REGULATORY ASSET 3 2" xfId="13517"/>
    <cellStyle name="_4.06E Pass Throughs_04 07E Wild Horse Wind Expansion (C) (2)_TENASKA REGULATORY ASSET 4" xfId="13518"/>
    <cellStyle name="_4.06E Pass Throughs_16.37E Wild Horse Expansion DeferralRevwrkingfile SF" xfId="626"/>
    <cellStyle name="_4.06E Pass Throughs_16.37E Wild Horse Expansion DeferralRevwrkingfile SF 2" xfId="627"/>
    <cellStyle name="_4.06E Pass Throughs_16.37E Wild Horse Expansion DeferralRevwrkingfile SF 2 2" xfId="628"/>
    <cellStyle name="_4.06E Pass Throughs_16.37E Wild Horse Expansion DeferralRevwrkingfile SF 2 2 2" xfId="13519"/>
    <cellStyle name="_4.06E Pass Throughs_16.37E Wild Horse Expansion DeferralRevwrkingfile SF 2 3" xfId="13520"/>
    <cellStyle name="_4.06E Pass Throughs_16.37E Wild Horse Expansion DeferralRevwrkingfile SF 3" xfId="629"/>
    <cellStyle name="_4.06E Pass Throughs_16.37E Wild Horse Expansion DeferralRevwrkingfile SF 3 2" xfId="13521"/>
    <cellStyle name="_4.06E Pass Throughs_16.37E Wild Horse Expansion DeferralRevwrkingfile SF 4" xfId="13522"/>
    <cellStyle name="_4.06E Pass Throughs_16.37E Wild Horse Expansion DeferralRevwrkingfile SF_DEM-WP(C) ENERG10C--ctn Mid-C_042010 2010GRC" xfId="11067"/>
    <cellStyle name="_4.06E Pass Throughs_2009 Compliance Filing PCA Exhibits for GRC" xfId="630"/>
    <cellStyle name="_4.06E Pass Throughs_2009 Compliance Filing PCA Exhibits for GRC 2" xfId="13523"/>
    <cellStyle name="_4.06E Pass Throughs_2009 GRC Compl Filing - Exhibit D" xfId="631"/>
    <cellStyle name="_4.06E Pass Throughs_2009 GRC Compl Filing - Exhibit D 2" xfId="632"/>
    <cellStyle name="_4.06E Pass Throughs_2009 GRC Compl Filing - Exhibit D 2 2" xfId="13524"/>
    <cellStyle name="_4.06E Pass Throughs_2009 GRC Compl Filing - Exhibit D 3" xfId="13525"/>
    <cellStyle name="_4.06E Pass Throughs_2009 GRC Compl Filing - Exhibit D_DEM-WP(C) ENERG10C--ctn Mid-C_042010 2010GRC" xfId="11068"/>
    <cellStyle name="_4.06E Pass Throughs_2010 PTC's July1_Dec31 2010 " xfId="4"/>
    <cellStyle name="_4.06E Pass Throughs_2010 PTC's Sept10_Aug11 (Version 4)" xfId="5"/>
    <cellStyle name="_4.06E Pass Throughs_3.01 Income Statement" xfId="633"/>
    <cellStyle name="_4.06E Pass Throughs_4 31 Regulatory Assets and Liabilities  7 06- Exhibit D" xfId="634"/>
    <cellStyle name="_4.06E Pass Throughs_4 31 Regulatory Assets and Liabilities  7 06- Exhibit D 2" xfId="635"/>
    <cellStyle name="_4.06E Pass Throughs_4 31 Regulatory Assets and Liabilities  7 06- Exhibit D 2 2" xfId="636"/>
    <cellStyle name="_4.06E Pass Throughs_4 31 Regulatory Assets and Liabilities  7 06- Exhibit D 2 2 2" xfId="13526"/>
    <cellStyle name="_4.06E Pass Throughs_4 31 Regulatory Assets and Liabilities  7 06- Exhibit D 3" xfId="637"/>
    <cellStyle name="_4.06E Pass Throughs_4 31 Regulatory Assets and Liabilities  7 06- Exhibit D 3 2" xfId="13527"/>
    <cellStyle name="_4.06E Pass Throughs_4 31 Regulatory Assets and Liabilities  7 06- Exhibit D_DEM-WP(C) ENERG10C--ctn Mid-C_042010 2010GRC" xfId="11069"/>
    <cellStyle name="_4.06E Pass Throughs_4 31 Regulatory Assets and Liabilities  7 06- Exhibit D_NIM Summary" xfId="638"/>
    <cellStyle name="_4.06E Pass Throughs_4 31 Regulatory Assets and Liabilities  7 06- Exhibit D_NIM Summary 2" xfId="639"/>
    <cellStyle name="_4.06E Pass Throughs_4 31 Regulatory Assets and Liabilities  7 06- Exhibit D_NIM Summary 2 2" xfId="13528"/>
    <cellStyle name="_4.06E Pass Throughs_4 31 Regulatory Assets and Liabilities  7 06- Exhibit D_NIM Summary 3" xfId="13529"/>
    <cellStyle name="_4.06E Pass Throughs_4 31 Regulatory Assets and Liabilities  7 06- Exhibit D_NIM Summary_DEM-WP(C) ENERG10C--ctn Mid-C_042010 2010GRC" xfId="11070"/>
    <cellStyle name="_4.06E Pass Throughs_4 31 Regulatory Assets and Liabilities  7 06- Exhibit D_NIM+O&amp;M" xfId="11071"/>
    <cellStyle name="_4.06E Pass Throughs_4 31 Regulatory Assets and Liabilities  7 06- Exhibit D_NIM+O&amp;M 2" xfId="13530"/>
    <cellStyle name="_4.06E Pass Throughs_4 31 Regulatory Assets and Liabilities  7 06- Exhibit D_NIM+O&amp;M Monthly" xfId="11072"/>
    <cellStyle name="_4.06E Pass Throughs_4 31 Regulatory Assets and Liabilities  7 06- Exhibit D_NIM+O&amp;M Monthly 2" xfId="13531"/>
    <cellStyle name="_4.06E Pass Throughs_4 31E Reg Asset  Liab and EXH D" xfId="11073"/>
    <cellStyle name="_4.06E Pass Throughs_4 31E Reg Asset  Liab and EXH D _ Aug 10 Filing (2)" xfId="11074"/>
    <cellStyle name="_4.06E Pass Throughs_4 31E Reg Asset  Liab and EXH D _ Aug 10 Filing (2) 2" xfId="13532"/>
    <cellStyle name="_4.06E Pass Throughs_4 31E Reg Asset  Liab and EXH D 10" xfId="13533"/>
    <cellStyle name="_4.06E Pass Throughs_4 31E Reg Asset  Liab and EXH D 11" xfId="13534"/>
    <cellStyle name="_4.06E Pass Throughs_4 31E Reg Asset  Liab and EXH D 12" xfId="13535"/>
    <cellStyle name="_4.06E Pass Throughs_4 31E Reg Asset  Liab and EXH D 13" xfId="13536"/>
    <cellStyle name="_4.06E Pass Throughs_4 31E Reg Asset  Liab and EXH D 14" xfId="13537"/>
    <cellStyle name="_4.06E Pass Throughs_4 31E Reg Asset  Liab and EXH D 15" xfId="13538"/>
    <cellStyle name="_4.06E Pass Throughs_4 31E Reg Asset  Liab and EXH D 16" xfId="13539"/>
    <cellStyle name="_4.06E Pass Throughs_4 31E Reg Asset  Liab and EXH D 17" xfId="13540"/>
    <cellStyle name="_4.06E Pass Throughs_4 31E Reg Asset  Liab and EXH D 18" xfId="13541"/>
    <cellStyle name="_4.06E Pass Throughs_4 31E Reg Asset  Liab and EXH D 19" xfId="13542"/>
    <cellStyle name="_4.06E Pass Throughs_4 31E Reg Asset  Liab and EXH D 2" xfId="13543"/>
    <cellStyle name="_4.06E Pass Throughs_4 31E Reg Asset  Liab and EXH D 20" xfId="13544"/>
    <cellStyle name="_4.06E Pass Throughs_4 31E Reg Asset  Liab and EXH D 21" xfId="13545"/>
    <cellStyle name="_4.06E Pass Throughs_4 31E Reg Asset  Liab and EXH D 22" xfId="13546"/>
    <cellStyle name="_4.06E Pass Throughs_4 31E Reg Asset  Liab and EXH D 23" xfId="13547"/>
    <cellStyle name="_4.06E Pass Throughs_4 31E Reg Asset  Liab and EXH D 24" xfId="13548"/>
    <cellStyle name="_4.06E Pass Throughs_4 31E Reg Asset  Liab and EXH D 25" xfId="13549"/>
    <cellStyle name="_4.06E Pass Throughs_4 31E Reg Asset  Liab and EXH D 26" xfId="13550"/>
    <cellStyle name="_4.06E Pass Throughs_4 31E Reg Asset  Liab and EXH D 27" xfId="13551"/>
    <cellStyle name="_4.06E Pass Throughs_4 31E Reg Asset  Liab and EXH D 28" xfId="13552"/>
    <cellStyle name="_4.06E Pass Throughs_4 31E Reg Asset  Liab and EXH D 29" xfId="13553"/>
    <cellStyle name="_4.06E Pass Throughs_4 31E Reg Asset  Liab and EXH D 3" xfId="13554"/>
    <cellStyle name="_4.06E Pass Throughs_4 31E Reg Asset  Liab and EXH D 30" xfId="13555"/>
    <cellStyle name="_4.06E Pass Throughs_4 31E Reg Asset  Liab and EXH D 31" xfId="13556"/>
    <cellStyle name="_4.06E Pass Throughs_4 31E Reg Asset  Liab and EXH D 32" xfId="13557"/>
    <cellStyle name="_4.06E Pass Throughs_4 31E Reg Asset  Liab and EXH D 33" xfId="13558"/>
    <cellStyle name="_4.06E Pass Throughs_4 31E Reg Asset  Liab and EXH D 34" xfId="13559"/>
    <cellStyle name="_4.06E Pass Throughs_4 31E Reg Asset  Liab and EXH D 35" xfId="13560"/>
    <cellStyle name="_4.06E Pass Throughs_4 31E Reg Asset  Liab and EXH D 36" xfId="13561"/>
    <cellStyle name="_4.06E Pass Throughs_4 31E Reg Asset  Liab and EXH D 4" xfId="13562"/>
    <cellStyle name="_4.06E Pass Throughs_4 31E Reg Asset  Liab and EXH D 5" xfId="13563"/>
    <cellStyle name="_4.06E Pass Throughs_4 31E Reg Asset  Liab and EXH D 6" xfId="13564"/>
    <cellStyle name="_4.06E Pass Throughs_4 31E Reg Asset  Liab and EXH D 7" xfId="13565"/>
    <cellStyle name="_4.06E Pass Throughs_4 31E Reg Asset  Liab and EXH D 8" xfId="13566"/>
    <cellStyle name="_4.06E Pass Throughs_4 31E Reg Asset  Liab and EXH D 9" xfId="13567"/>
    <cellStyle name="_4.06E Pass Throughs_4 32 Regulatory Assets and Liabilities  7 06- Exhibit D" xfId="640"/>
    <cellStyle name="_4.06E Pass Throughs_4 32 Regulatory Assets and Liabilities  7 06- Exhibit D 2" xfId="641"/>
    <cellStyle name="_4.06E Pass Throughs_4 32 Regulatory Assets and Liabilities  7 06- Exhibit D 2 2" xfId="642"/>
    <cellStyle name="_4.06E Pass Throughs_4 32 Regulatory Assets and Liabilities  7 06- Exhibit D 2 2 2" xfId="13568"/>
    <cellStyle name="_4.06E Pass Throughs_4 32 Regulatory Assets and Liabilities  7 06- Exhibit D 3" xfId="643"/>
    <cellStyle name="_4.06E Pass Throughs_4 32 Regulatory Assets and Liabilities  7 06- Exhibit D 3 2" xfId="13569"/>
    <cellStyle name="_4.06E Pass Throughs_4 32 Regulatory Assets and Liabilities  7 06- Exhibit D_DEM-WP(C) ENERG10C--ctn Mid-C_042010 2010GRC" xfId="11075"/>
    <cellStyle name="_4.06E Pass Throughs_4 32 Regulatory Assets and Liabilities  7 06- Exhibit D_NIM Summary" xfId="644"/>
    <cellStyle name="_4.06E Pass Throughs_4 32 Regulatory Assets and Liabilities  7 06- Exhibit D_NIM Summary 2" xfId="645"/>
    <cellStyle name="_4.06E Pass Throughs_4 32 Regulatory Assets and Liabilities  7 06- Exhibit D_NIM Summary 2 2" xfId="13570"/>
    <cellStyle name="_4.06E Pass Throughs_4 32 Regulatory Assets and Liabilities  7 06- Exhibit D_NIM Summary 3" xfId="13571"/>
    <cellStyle name="_4.06E Pass Throughs_4 32 Regulatory Assets and Liabilities  7 06- Exhibit D_NIM Summary_DEM-WP(C) ENERG10C--ctn Mid-C_042010 2010GRC" xfId="11076"/>
    <cellStyle name="_4.06E Pass Throughs_4 32 Regulatory Assets and Liabilities  7 06- Exhibit D_NIM+O&amp;M" xfId="11077"/>
    <cellStyle name="_4.06E Pass Throughs_4 32 Regulatory Assets and Liabilities  7 06- Exhibit D_NIM+O&amp;M 2" xfId="13572"/>
    <cellStyle name="_4.06E Pass Throughs_4 32 Regulatory Assets and Liabilities  7 06- Exhibit D_NIM+O&amp;M Monthly" xfId="11078"/>
    <cellStyle name="_4.06E Pass Throughs_4 32 Regulatory Assets and Liabilities  7 06- Exhibit D_NIM+O&amp;M Monthly 2" xfId="13573"/>
    <cellStyle name="_4.06E Pass Throughs_Att B to RECs proceeds proposal" xfId="6"/>
    <cellStyle name="_4.06E Pass Throughs_AURORA Total New" xfId="646"/>
    <cellStyle name="_4.06E Pass Throughs_AURORA Total New 2" xfId="647"/>
    <cellStyle name="_4.06E Pass Throughs_AURORA Total New 2 2" xfId="13574"/>
    <cellStyle name="_4.06E Pass Throughs_AURORA Total New 3" xfId="13575"/>
    <cellStyle name="_4.06E Pass Throughs_Backup for Attachment B 2010-09-09" xfId="7"/>
    <cellStyle name="_4.06E Pass Throughs_Bench Request - Attachment B" xfId="8"/>
    <cellStyle name="_4.06E Pass Throughs_Book2" xfId="648"/>
    <cellStyle name="_4.06E Pass Throughs_Book2 2" xfId="649"/>
    <cellStyle name="_4.06E Pass Throughs_Book2 2 2" xfId="650"/>
    <cellStyle name="_4.06E Pass Throughs_Book2 2 2 2" xfId="13576"/>
    <cellStyle name="_4.06E Pass Throughs_Book2 2 3" xfId="13577"/>
    <cellStyle name="_4.06E Pass Throughs_Book2 3" xfId="651"/>
    <cellStyle name="_4.06E Pass Throughs_Book2 3 2" xfId="13578"/>
    <cellStyle name="_4.06E Pass Throughs_Book2 4" xfId="13579"/>
    <cellStyle name="_4.06E Pass Throughs_Book2_Adj Bench DR 3 for Initial Briefs (Electric)" xfId="652"/>
    <cellStyle name="_4.06E Pass Throughs_Book2_Adj Bench DR 3 for Initial Briefs (Electric) 2" xfId="653"/>
    <cellStyle name="_4.06E Pass Throughs_Book2_Adj Bench DR 3 for Initial Briefs (Electric) 2 2" xfId="654"/>
    <cellStyle name="_4.06E Pass Throughs_Book2_Adj Bench DR 3 for Initial Briefs (Electric) 2 2 2" xfId="13580"/>
    <cellStyle name="_4.06E Pass Throughs_Book2_Adj Bench DR 3 for Initial Briefs (Electric) 2 3" xfId="13581"/>
    <cellStyle name="_4.06E Pass Throughs_Book2_Adj Bench DR 3 for Initial Briefs (Electric) 3" xfId="655"/>
    <cellStyle name="_4.06E Pass Throughs_Book2_Adj Bench DR 3 for Initial Briefs (Electric) 3 2" xfId="13582"/>
    <cellStyle name="_4.06E Pass Throughs_Book2_Adj Bench DR 3 for Initial Briefs (Electric) 4" xfId="13583"/>
    <cellStyle name="_4.06E Pass Throughs_Book2_Adj Bench DR 3 for Initial Briefs (Electric)_DEM-WP(C) ENERG10C--ctn Mid-C_042010 2010GRC" xfId="11079"/>
    <cellStyle name="_4.06E Pass Throughs_Book2_DEM-WP(C) ENERG10C--ctn Mid-C_042010 2010GRC" xfId="11080"/>
    <cellStyle name="_4.06E Pass Throughs_Book2_Electric Rev Req Model (2009 GRC) Rebuttal" xfId="656"/>
    <cellStyle name="_4.06E Pass Throughs_Book2_Electric Rev Req Model (2009 GRC) Rebuttal 2" xfId="657"/>
    <cellStyle name="_4.06E Pass Throughs_Book2_Electric Rev Req Model (2009 GRC) Rebuttal 2 2" xfId="658"/>
    <cellStyle name="_4.06E Pass Throughs_Book2_Electric Rev Req Model (2009 GRC) Rebuttal 2 2 2" xfId="13584"/>
    <cellStyle name="_4.06E Pass Throughs_Book2_Electric Rev Req Model (2009 GRC) Rebuttal 2 3" xfId="13585"/>
    <cellStyle name="_4.06E Pass Throughs_Book2_Electric Rev Req Model (2009 GRC) Rebuttal 3" xfId="659"/>
    <cellStyle name="_4.06E Pass Throughs_Book2_Electric Rev Req Model (2009 GRC) Rebuttal 3 2" xfId="13586"/>
    <cellStyle name="_4.06E Pass Throughs_Book2_Electric Rev Req Model (2009 GRC) Rebuttal 4" xfId="13587"/>
    <cellStyle name="_4.06E Pass Throughs_Book2_Electric Rev Req Model (2009 GRC) Rebuttal REmoval of New  WH Solar AdjustMI" xfId="660"/>
    <cellStyle name="_4.06E Pass Throughs_Book2_Electric Rev Req Model (2009 GRC) Rebuttal REmoval of New  WH Solar AdjustMI 2" xfId="661"/>
    <cellStyle name="_4.06E Pass Throughs_Book2_Electric Rev Req Model (2009 GRC) Rebuttal REmoval of New  WH Solar AdjustMI 2 2" xfId="662"/>
    <cellStyle name="_4.06E Pass Throughs_Book2_Electric Rev Req Model (2009 GRC) Rebuttal REmoval of New  WH Solar AdjustMI 2 2 2" xfId="13588"/>
    <cellStyle name="_4.06E Pass Throughs_Book2_Electric Rev Req Model (2009 GRC) Rebuttal REmoval of New  WH Solar AdjustMI 2 3" xfId="13589"/>
    <cellStyle name="_4.06E Pass Throughs_Book2_Electric Rev Req Model (2009 GRC) Rebuttal REmoval of New  WH Solar AdjustMI 3" xfId="663"/>
    <cellStyle name="_4.06E Pass Throughs_Book2_Electric Rev Req Model (2009 GRC) Rebuttal REmoval of New  WH Solar AdjustMI 3 2" xfId="13590"/>
    <cellStyle name="_4.06E Pass Throughs_Book2_Electric Rev Req Model (2009 GRC) Rebuttal REmoval of New  WH Solar AdjustMI 4" xfId="13591"/>
    <cellStyle name="_4.06E Pass Throughs_Book2_Electric Rev Req Model (2009 GRC) Rebuttal REmoval of New  WH Solar AdjustMI_DEM-WP(C) ENERG10C--ctn Mid-C_042010 2010GRC" xfId="11081"/>
    <cellStyle name="_4.06E Pass Throughs_Book2_Electric Rev Req Model (2009 GRC) Revised 01-18-2010" xfId="664"/>
    <cellStyle name="_4.06E Pass Throughs_Book2_Electric Rev Req Model (2009 GRC) Revised 01-18-2010 2" xfId="665"/>
    <cellStyle name="_4.06E Pass Throughs_Book2_Electric Rev Req Model (2009 GRC) Revised 01-18-2010 2 2" xfId="666"/>
    <cellStyle name="_4.06E Pass Throughs_Book2_Electric Rev Req Model (2009 GRC) Revised 01-18-2010 2 2 2" xfId="13592"/>
    <cellStyle name="_4.06E Pass Throughs_Book2_Electric Rev Req Model (2009 GRC) Revised 01-18-2010 2 3" xfId="13593"/>
    <cellStyle name="_4.06E Pass Throughs_Book2_Electric Rev Req Model (2009 GRC) Revised 01-18-2010 3" xfId="667"/>
    <cellStyle name="_4.06E Pass Throughs_Book2_Electric Rev Req Model (2009 GRC) Revised 01-18-2010 3 2" xfId="13594"/>
    <cellStyle name="_4.06E Pass Throughs_Book2_Electric Rev Req Model (2009 GRC) Revised 01-18-2010 4" xfId="13595"/>
    <cellStyle name="_4.06E Pass Throughs_Book2_Electric Rev Req Model (2009 GRC) Revised 01-18-2010_DEM-WP(C) ENERG10C--ctn Mid-C_042010 2010GRC" xfId="11082"/>
    <cellStyle name="_4.06E Pass Throughs_Book2_Final Order Electric EXHIBIT A-1" xfId="668"/>
    <cellStyle name="_4.06E Pass Throughs_Book2_Final Order Electric EXHIBIT A-1 2" xfId="669"/>
    <cellStyle name="_4.06E Pass Throughs_Book2_Final Order Electric EXHIBIT A-1 2 2" xfId="670"/>
    <cellStyle name="_4.06E Pass Throughs_Book2_Final Order Electric EXHIBIT A-1 2 2 2" xfId="13596"/>
    <cellStyle name="_4.06E Pass Throughs_Book2_Final Order Electric EXHIBIT A-1 2 3" xfId="13597"/>
    <cellStyle name="_4.06E Pass Throughs_Book2_Final Order Electric EXHIBIT A-1 3" xfId="671"/>
    <cellStyle name="_4.06E Pass Throughs_Book2_Final Order Electric EXHIBIT A-1 3 2" xfId="13598"/>
    <cellStyle name="_4.06E Pass Throughs_Book2_Final Order Electric EXHIBIT A-1 4" xfId="13599"/>
    <cellStyle name="_4.06E Pass Throughs_Book4" xfId="672"/>
    <cellStyle name="_4.06E Pass Throughs_Book4 2" xfId="673"/>
    <cellStyle name="_4.06E Pass Throughs_Book4 2 2" xfId="674"/>
    <cellStyle name="_4.06E Pass Throughs_Book4 2 2 2" xfId="13600"/>
    <cellStyle name="_4.06E Pass Throughs_Book4 2 3" xfId="13601"/>
    <cellStyle name="_4.06E Pass Throughs_Book4 3" xfId="675"/>
    <cellStyle name="_4.06E Pass Throughs_Book4 3 2" xfId="13602"/>
    <cellStyle name="_4.06E Pass Throughs_Book4 4" xfId="13603"/>
    <cellStyle name="_4.06E Pass Throughs_Book4_DEM-WP(C) ENERG10C--ctn Mid-C_042010 2010GRC" xfId="11083"/>
    <cellStyle name="_4.06E Pass Throughs_Book9" xfId="676"/>
    <cellStyle name="_4.06E Pass Throughs_Book9 2" xfId="677"/>
    <cellStyle name="_4.06E Pass Throughs_Book9 2 2" xfId="678"/>
    <cellStyle name="_4.06E Pass Throughs_Book9 2 2 2" xfId="13604"/>
    <cellStyle name="_4.06E Pass Throughs_Book9 2 3" xfId="13605"/>
    <cellStyle name="_4.06E Pass Throughs_Book9 3" xfId="679"/>
    <cellStyle name="_4.06E Pass Throughs_Book9 3 2" xfId="13606"/>
    <cellStyle name="_4.06E Pass Throughs_Book9 4" xfId="13607"/>
    <cellStyle name="_4.06E Pass Throughs_Book9_DEM-WP(C) ENERG10C--ctn Mid-C_042010 2010GRC" xfId="11084"/>
    <cellStyle name="_4.06E Pass Throughs_Chelan PUD Power Costs (8-10)" xfId="680"/>
    <cellStyle name="_4.06E Pass Throughs_Chelan PUD Power Costs (8-10) 2" xfId="13608"/>
    <cellStyle name="_4.06E Pass Throughs_DEM-WP(C) Chelan Power Costs" xfId="11085"/>
    <cellStyle name="_4.06E Pass Throughs_DEM-WP(C) Chelan Power Costs 2" xfId="13609"/>
    <cellStyle name="_4.06E Pass Throughs_DEM-WP(C) ENERG10C--ctn Mid-C_042010 2010GRC" xfId="11086"/>
    <cellStyle name="_4.06E Pass Throughs_DEM-WP(C) Gas Transport 2010GRC" xfId="11087"/>
    <cellStyle name="_4.06E Pass Throughs_DEM-WP(C) Gas Transport 2010GRC 2" xfId="13610"/>
    <cellStyle name="_4.06E Pass Throughs_DWH-08 (Rate Spread &amp; Design Workpapers)" xfId="13611"/>
    <cellStyle name="_4.06E Pass Throughs_Exh A-1 resulting from UE-112050 effective Jan 1 2012" xfId="13612"/>
    <cellStyle name="_4.06E Pass Throughs_Exh G - Klamath Peaker PPA fr C Locke 2-12" xfId="13613"/>
    <cellStyle name="_4.06E Pass Throughs_Exhibit A-1 effective 4-1-11 fr S Free 12-11" xfId="13614"/>
    <cellStyle name="_4.06E Pass Throughs_Final 2008 PTC Rate Design Workpapers 10.27.08" xfId="13615"/>
    <cellStyle name="_4.06E Pass Throughs_INPUTS" xfId="9"/>
    <cellStyle name="_4.06E Pass Throughs_INPUTS 2" xfId="681"/>
    <cellStyle name="_4.06E Pass Throughs_INPUTS 2 2" xfId="682"/>
    <cellStyle name="_4.06E Pass Throughs_INPUTS 2 2 2" xfId="13616"/>
    <cellStyle name="_4.06E Pass Throughs_INPUTS 2 3" xfId="13617"/>
    <cellStyle name="_4.06E Pass Throughs_INPUTS 3" xfId="683"/>
    <cellStyle name="_4.06E Pass Throughs_INPUTS 3 2" xfId="13618"/>
    <cellStyle name="_4.06E Pass Throughs_INPUTS 4" xfId="13619"/>
    <cellStyle name="_4.06E Pass Throughs_Laid Off Employees + CEO" xfId="11088"/>
    <cellStyle name="_4.06E Pass Throughs_Low Income 2010 RevRequirement" xfId="684"/>
    <cellStyle name="_4.06E Pass Throughs_Low Income 2010 RevRequirement (2)" xfId="685"/>
    <cellStyle name="_4.06E Pass Throughs_Mint Farm Generation BPA" xfId="13620"/>
    <cellStyle name="_4.06E Pass Throughs_Misc. Exp Airport Parking" xfId="11089"/>
    <cellStyle name="_4.06E Pass Throughs_NIM Summary" xfId="686"/>
    <cellStyle name="_4.06E Pass Throughs_NIM Summary 09GRC" xfId="687"/>
    <cellStyle name="_4.06E Pass Throughs_NIM Summary 09GRC 2" xfId="688"/>
    <cellStyle name="_4.06E Pass Throughs_NIM Summary 09GRC 2 2" xfId="13621"/>
    <cellStyle name="_4.06E Pass Throughs_NIM Summary 09GRC 3" xfId="13622"/>
    <cellStyle name="_4.06E Pass Throughs_NIM Summary 09GRC_DEM-WP(C) ENERG10C--ctn Mid-C_042010 2010GRC" xfId="11090"/>
    <cellStyle name="_4.06E Pass Throughs_NIM Summary 10" xfId="13623"/>
    <cellStyle name="_4.06E Pass Throughs_NIM Summary 11" xfId="13624"/>
    <cellStyle name="_4.06E Pass Throughs_NIM Summary 12" xfId="13625"/>
    <cellStyle name="_4.06E Pass Throughs_NIM Summary 13" xfId="13626"/>
    <cellStyle name="_4.06E Pass Throughs_NIM Summary 14" xfId="13627"/>
    <cellStyle name="_4.06E Pass Throughs_NIM Summary 15" xfId="13628"/>
    <cellStyle name="_4.06E Pass Throughs_NIM Summary 16" xfId="13629"/>
    <cellStyle name="_4.06E Pass Throughs_NIM Summary 17" xfId="13630"/>
    <cellStyle name="_4.06E Pass Throughs_NIM Summary 18" xfId="13631"/>
    <cellStyle name="_4.06E Pass Throughs_NIM Summary 19" xfId="13632"/>
    <cellStyle name="_4.06E Pass Throughs_NIM Summary 2" xfId="689"/>
    <cellStyle name="_4.06E Pass Throughs_NIM Summary 2 2" xfId="13633"/>
    <cellStyle name="_4.06E Pass Throughs_NIM Summary 20" xfId="13634"/>
    <cellStyle name="_4.06E Pass Throughs_NIM Summary 21" xfId="13635"/>
    <cellStyle name="_4.06E Pass Throughs_NIM Summary 22" xfId="13636"/>
    <cellStyle name="_4.06E Pass Throughs_NIM Summary 23" xfId="13637"/>
    <cellStyle name="_4.06E Pass Throughs_NIM Summary 24" xfId="13638"/>
    <cellStyle name="_4.06E Pass Throughs_NIM Summary 25" xfId="13639"/>
    <cellStyle name="_4.06E Pass Throughs_NIM Summary 26" xfId="13640"/>
    <cellStyle name="_4.06E Pass Throughs_NIM Summary 27" xfId="13641"/>
    <cellStyle name="_4.06E Pass Throughs_NIM Summary 28" xfId="13642"/>
    <cellStyle name="_4.06E Pass Throughs_NIM Summary 29" xfId="13643"/>
    <cellStyle name="_4.06E Pass Throughs_NIM Summary 3" xfId="690"/>
    <cellStyle name="_4.06E Pass Throughs_NIM Summary 3 2" xfId="13644"/>
    <cellStyle name="_4.06E Pass Throughs_NIM Summary 30" xfId="13645"/>
    <cellStyle name="_4.06E Pass Throughs_NIM Summary 31" xfId="13646"/>
    <cellStyle name="_4.06E Pass Throughs_NIM Summary 32" xfId="13647"/>
    <cellStyle name="_4.06E Pass Throughs_NIM Summary 33" xfId="13648"/>
    <cellStyle name="_4.06E Pass Throughs_NIM Summary 34" xfId="13649"/>
    <cellStyle name="_4.06E Pass Throughs_NIM Summary 35" xfId="13650"/>
    <cellStyle name="_4.06E Pass Throughs_NIM Summary 36" xfId="13651"/>
    <cellStyle name="_4.06E Pass Throughs_NIM Summary 37" xfId="13652"/>
    <cellStyle name="_4.06E Pass Throughs_NIM Summary 38" xfId="13653"/>
    <cellStyle name="_4.06E Pass Throughs_NIM Summary 39" xfId="13654"/>
    <cellStyle name="_4.06E Pass Throughs_NIM Summary 4" xfId="691"/>
    <cellStyle name="_4.06E Pass Throughs_NIM Summary 4 2" xfId="13655"/>
    <cellStyle name="_4.06E Pass Throughs_NIM Summary 40" xfId="13656"/>
    <cellStyle name="_4.06E Pass Throughs_NIM Summary 41" xfId="13657"/>
    <cellStyle name="_4.06E Pass Throughs_NIM Summary 42" xfId="13658"/>
    <cellStyle name="_4.06E Pass Throughs_NIM Summary 43" xfId="13659"/>
    <cellStyle name="_4.06E Pass Throughs_NIM Summary 44" xfId="13660"/>
    <cellStyle name="_4.06E Pass Throughs_NIM Summary 45" xfId="13661"/>
    <cellStyle name="_4.06E Pass Throughs_NIM Summary 46" xfId="13662"/>
    <cellStyle name="_4.06E Pass Throughs_NIM Summary 47" xfId="13663"/>
    <cellStyle name="_4.06E Pass Throughs_NIM Summary 48" xfId="13664"/>
    <cellStyle name="_4.06E Pass Throughs_NIM Summary 49" xfId="13665"/>
    <cellStyle name="_4.06E Pass Throughs_NIM Summary 5" xfId="692"/>
    <cellStyle name="_4.06E Pass Throughs_NIM Summary 5 2" xfId="13666"/>
    <cellStyle name="_4.06E Pass Throughs_NIM Summary 50" xfId="13667"/>
    <cellStyle name="_4.06E Pass Throughs_NIM Summary 51" xfId="13668"/>
    <cellStyle name="_4.06E Pass Throughs_NIM Summary 6" xfId="693"/>
    <cellStyle name="_4.06E Pass Throughs_NIM Summary 6 2" xfId="13669"/>
    <cellStyle name="_4.06E Pass Throughs_NIM Summary 7" xfId="694"/>
    <cellStyle name="_4.06E Pass Throughs_NIM Summary 7 2" xfId="13670"/>
    <cellStyle name="_4.06E Pass Throughs_NIM Summary 8" xfId="695"/>
    <cellStyle name="_4.06E Pass Throughs_NIM Summary 8 2" xfId="13671"/>
    <cellStyle name="_4.06E Pass Throughs_NIM Summary 9" xfId="696"/>
    <cellStyle name="_4.06E Pass Throughs_NIM Summary 9 2" xfId="13672"/>
    <cellStyle name="_4.06E Pass Throughs_NIM Summary_DEM-WP(C) ENERG10C--ctn Mid-C_042010 2010GRC" xfId="11091"/>
    <cellStyle name="_4.06E Pass Throughs_NIM+O&amp;M" xfId="11092"/>
    <cellStyle name="_4.06E Pass Throughs_NIM+O&amp;M 2" xfId="11093"/>
    <cellStyle name="_4.06E Pass Throughs_NIM+O&amp;M 2 2" xfId="13673"/>
    <cellStyle name="_4.06E Pass Throughs_NIM+O&amp;M 3" xfId="13674"/>
    <cellStyle name="_4.06E Pass Throughs_NIM+O&amp;M Monthly" xfId="11094"/>
    <cellStyle name="_4.06E Pass Throughs_NIM+O&amp;M Monthly 2" xfId="11095"/>
    <cellStyle name="_4.06E Pass Throughs_NIM+O&amp;M Monthly 2 2" xfId="13675"/>
    <cellStyle name="_4.06E Pass Throughs_NIM+O&amp;M Monthly 3" xfId="13676"/>
    <cellStyle name="_4.06E Pass Throughs_Oct2010toSep2011LwIncLead" xfId="697"/>
    <cellStyle name="_4.06E Pass Throughs_PCA 10 -  Exhibit D Dec 2011" xfId="13677"/>
    <cellStyle name="_4.06E Pass Throughs_PCA 10 -  Exhibit D from A Kellogg Jan 2011" xfId="698"/>
    <cellStyle name="_4.06E Pass Throughs_PCA 10 -  Exhibit D from A Kellogg July 2011" xfId="699"/>
    <cellStyle name="_4.06E Pass Throughs_PCA 10 -  Exhibit D from S Free Rcv'd 12-11" xfId="700"/>
    <cellStyle name="_4.06E Pass Throughs_PCA 11 -  Exhibit D Jan 2012 fr A Kellogg" xfId="13678"/>
    <cellStyle name="_4.06E Pass Throughs_PCA 11 -  Exhibit D Jan 2012 WF" xfId="13679"/>
    <cellStyle name="_4.06E Pass Throughs_PCA 9 -  Exhibit D April 2010" xfId="701"/>
    <cellStyle name="_4.06E Pass Throughs_PCA 9 -  Exhibit D April 2010 (3)" xfId="702"/>
    <cellStyle name="_4.06E Pass Throughs_PCA 9 -  Exhibit D April 2010 (3) 2" xfId="703"/>
    <cellStyle name="_4.06E Pass Throughs_PCA 9 -  Exhibit D April 2010 (3) 2 2" xfId="13680"/>
    <cellStyle name="_4.06E Pass Throughs_PCA 9 -  Exhibit D April 2010 (3) 3" xfId="13681"/>
    <cellStyle name="_4.06E Pass Throughs_PCA 9 -  Exhibit D April 2010 (3)_DEM-WP(C) ENERG10C--ctn Mid-C_042010 2010GRC" xfId="11096"/>
    <cellStyle name="_4.06E Pass Throughs_PCA 9 -  Exhibit D April 2010 2" xfId="13682"/>
    <cellStyle name="_4.06E Pass Throughs_PCA 9 -  Exhibit D April 2010 3" xfId="13683"/>
    <cellStyle name="_4.06E Pass Throughs_PCA 9 -  Exhibit D April 2010 4" xfId="13684"/>
    <cellStyle name="_4.06E Pass Throughs_PCA 9 -  Exhibit D April 2010 5" xfId="13685"/>
    <cellStyle name="_4.06E Pass Throughs_PCA 9 -  Exhibit D April 2010 6" xfId="13686"/>
    <cellStyle name="_4.06E Pass Throughs_PCA 9 -  Exhibit D Nov 2010" xfId="704"/>
    <cellStyle name="_4.06E Pass Throughs_PCA 9 -  Exhibit D Nov 2010 2" xfId="13687"/>
    <cellStyle name="_4.06E Pass Throughs_PCA 9 - Exhibit D at August 2010" xfId="705"/>
    <cellStyle name="_4.06E Pass Throughs_PCA 9 - Exhibit D at August 2010 2" xfId="13688"/>
    <cellStyle name="_4.06E Pass Throughs_PCA 9 - Exhibit D June 2010 GRC" xfId="706"/>
    <cellStyle name="_4.06E Pass Throughs_PCA 9 - Exhibit D June 2010 GRC 2" xfId="13689"/>
    <cellStyle name="_4.06E Pass Throughs_Power Costs - Comparison bx Rbtl-Staff-Jt-PC" xfId="707"/>
    <cellStyle name="_4.06E Pass Throughs_Power Costs - Comparison bx Rbtl-Staff-Jt-PC 2" xfId="708"/>
    <cellStyle name="_4.06E Pass Throughs_Power Costs - Comparison bx Rbtl-Staff-Jt-PC 2 2" xfId="709"/>
    <cellStyle name="_4.06E Pass Throughs_Power Costs - Comparison bx Rbtl-Staff-Jt-PC 2 2 2" xfId="13690"/>
    <cellStyle name="_4.06E Pass Throughs_Power Costs - Comparison bx Rbtl-Staff-Jt-PC 2 3" xfId="13691"/>
    <cellStyle name="_4.06E Pass Throughs_Power Costs - Comparison bx Rbtl-Staff-Jt-PC 3" xfId="710"/>
    <cellStyle name="_4.06E Pass Throughs_Power Costs - Comparison bx Rbtl-Staff-Jt-PC 3 2" xfId="13692"/>
    <cellStyle name="_4.06E Pass Throughs_Power Costs - Comparison bx Rbtl-Staff-Jt-PC 4" xfId="13693"/>
    <cellStyle name="_4.06E Pass Throughs_Power Costs - Comparison bx Rbtl-Staff-Jt-PC_Adj Bench DR 3 for Initial Briefs (Electric)" xfId="711"/>
    <cellStyle name="_4.06E Pass Throughs_Power Costs - Comparison bx Rbtl-Staff-Jt-PC_Adj Bench DR 3 for Initial Briefs (Electric) 2" xfId="712"/>
    <cellStyle name="_4.06E Pass Throughs_Power Costs - Comparison bx Rbtl-Staff-Jt-PC_Adj Bench DR 3 for Initial Briefs (Electric) 2 2" xfId="713"/>
    <cellStyle name="_4.06E Pass Throughs_Power Costs - Comparison bx Rbtl-Staff-Jt-PC_Adj Bench DR 3 for Initial Briefs (Electric) 2 2 2" xfId="13694"/>
    <cellStyle name="_4.06E Pass Throughs_Power Costs - Comparison bx Rbtl-Staff-Jt-PC_Adj Bench DR 3 for Initial Briefs (Electric) 2 3" xfId="13695"/>
    <cellStyle name="_4.06E Pass Throughs_Power Costs - Comparison bx Rbtl-Staff-Jt-PC_Adj Bench DR 3 for Initial Briefs (Electric) 3" xfId="714"/>
    <cellStyle name="_4.06E Pass Throughs_Power Costs - Comparison bx Rbtl-Staff-Jt-PC_Adj Bench DR 3 for Initial Briefs (Electric) 3 2" xfId="13696"/>
    <cellStyle name="_4.06E Pass Throughs_Power Costs - Comparison bx Rbtl-Staff-Jt-PC_Adj Bench DR 3 for Initial Briefs (Electric) 4" xfId="13697"/>
    <cellStyle name="_4.06E Pass Throughs_Power Costs - Comparison bx Rbtl-Staff-Jt-PC_Adj Bench DR 3 for Initial Briefs (Electric)_DEM-WP(C) ENERG10C--ctn Mid-C_042010 2010GRC" xfId="11097"/>
    <cellStyle name="_4.06E Pass Throughs_Power Costs - Comparison bx Rbtl-Staff-Jt-PC_DEM-WP(C) ENERG10C--ctn Mid-C_042010 2010GRC" xfId="11098"/>
    <cellStyle name="_4.06E Pass Throughs_Power Costs - Comparison bx Rbtl-Staff-Jt-PC_Electric Rev Req Model (2009 GRC) Rebuttal" xfId="715"/>
    <cellStyle name="_4.06E Pass Throughs_Power Costs - Comparison bx Rbtl-Staff-Jt-PC_Electric Rev Req Model (2009 GRC) Rebuttal 2" xfId="716"/>
    <cellStyle name="_4.06E Pass Throughs_Power Costs - Comparison bx Rbtl-Staff-Jt-PC_Electric Rev Req Model (2009 GRC) Rebuttal 2 2" xfId="717"/>
    <cellStyle name="_4.06E Pass Throughs_Power Costs - Comparison bx Rbtl-Staff-Jt-PC_Electric Rev Req Model (2009 GRC) Rebuttal 2 2 2" xfId="13698"/>
    <cellStyle name="_4.06E Pass Throughs_Power Costs - Comparison bx Rbtl-Staff-Jt-PC_Electric Rev Req Model (2009 GRC) Rebuttal 2 3" xfId="13699"/>
    <cellStyle name="_4.06E Pass Throughs_Power Costs - Comparison bx Rbtl-Staff-Jt-PC_Electric Rev Req Model (2009 GRC) Rebuttal 3" xfId="718"/>
    <cellStyle name="_4.06E Pass Throughs_Power Costs - Comparison bx Rbtl-Staff-Jt-PC_Electric Rev Req Model (2009 GRC) Rebuttal 3 2" xfId="13700"/>
    <cellStyle name="_4.06E Pass Throughs_Power Costs - Comparison bx Rbtl-Staff-Jt-PC_Electric Rev Req Model (2009 GRC) Rebuttal 4" xfId="13701"/>
    <cellStyle name="_4.06E Pass Throughs_Power Costs - Comparison bx Rbtl-Staff-Jt-PC_Electric Rev Req Model (2009 GRC) Rebuttal REmoval of New  WH Solar AdjustMI" xfId="719"/>
    <cellStyle name="_4.06E Pass Throughs_Power Costs - Comparison bx Rbtl-Staff-Jt-PC_Electric Rev Req Model (2009 GRC) Rebuttal REmoval of New  WH Solar AdjustMI 2" xfId="720"/>
    <cellStyle name="_4.06E Pass Throughs_Power Costs - Comparison bx Rbtl-Staff-Jt-PC_Electric Rev Req Model (2009 GRC) Rebuttal REmoval of New  WH Solar AdjustMI 2 2" xfId="721"/>
    <cellStyle name="_4.06E Pass Throughs_Power Costs - Comparison bx Rbtl-Staff-Jt-PC_Electric Rev Req Model (2009 GRC) Rebuttal REmoval of New  WH Solar AdjustMI 2 2 2" xfId="13702"/>
    <cellStyle name="_4.06E Pass Throughs_Power Costs - Comparison bx Rbtl-Staff-Jt-PC_Electric Rev Req Model (2009 GRC) Rebuttal REmoval of New  WH Solar AdjustMI 2 3" xfId="13703"/>
    <cellStyle name="_4.06E Pass Throughs_Power Costs - Comparison bx Rbtl-Staff-Jt-PC_Electric Rev Req Model (2009 GRC) Rebuttal REmoval of New  WH Solar AdjustMI 3" xfId="722"/>
    <cellStyle name="_4.06E Pass Throughs_Power Costs - Comparison bx Rbtl-Staff-Jt-PC_Electric Rev Req Model (2009 GRC) Rebuttal REmoval of New  WH Solar AdjustMI 3 2" xfId="13704"/>
    <cellStyle name="_4.06E Pass Throughs_Power Costs - Comparison bx Rbtl-Staff-Jt-PC_Electric Rev Req Model (2009 GRC) Rebuttal REmoval of New  WH Solar AdjustMI 4" xfId="13705"/>
    <cellStyle name="_4.06E Pass Throughs_Power Costs - Comparison bx Rbtl-Staff-Jt-PC_Electric Rev Req Model (2009 GRC) Rebuttal REmoval of New  WH Solar AdjustMI_DEM-WP(C) ENERG10C--ctn Mid-C_042010 2010GRC" xfId="11099"/>
    <cellStyle name="_4.06E Pass Throughs_Power Costs - Comparison bx Rbtl-Staff-Jt-PC_Electric Rev Req Model (2009 GRC) Revised 01-18-2010" xfId="723"/>
    <cellStyle name="_4.06E Pass Throughs_Power Costs - Comparison bx Rbtl-Staff-Jt-PC_Electric Rev Req Model (2009 GRC) Revised 01-18-2010 2" xfId="724"/>
    <cellStyle name="_4.06E Pass Throughs_Power Costs - Comparison bx Rbtl-Staff-Jt-PC_Electric Rev Req Model (2009 GRC) Revised 01-18-2010 2 2" xfId="725"/>
    <cellStyle name="_4.06E Pass Throughs_Power Costs - Comparison bx Rbtl-Staff-Jt-PC_Electric Rev Req Model (2009 GRC) Revised 01-18-2010 2 2 2" xfId="13706"/>
    <cellStyle name="_4.06E Pass Throughs_Power Costs - Comparison bx Rbtl-Staff-Jt-PC_Electric Rev Req Model (2009 GRC) Revised 01-18-2010 2 3" xfId="13707"/>
    <cellStyle name="_4.06E Pass Throughs_Power Costs - Comparison bx Rbtl-Staff-Jt-PC_Electric Rev Req Model (2009 GRC) Revised 01-18-2010 3" xfId="726"/>
    <cellStyle name="_4.06E Pass Throughs_Power Costs - Comparison bx Rbtl-Staff-Jt-PC_Electric Rev Req Model (2009 GRC) Revised 01-18-2010 3 2" xfId="13708"/>
    <cellStyle name="_4.06E Pass Throughs_Power Costs - Comparison bx Rbtl-Staff-Jt-PC_Electric Rev Req Model (2009 GRC) Revised 01-18-2010 4" xfId="13709"/>
    <cellStyle name="_4.06E Pass Throughs_Power Costs - Comparison bx Rbtl-Staff-Jt-PC_Electric Rev Req Model (2009 GRC) Revised 01-18-2010_DEM-WP(C) ENERG10C--ctn Mid-C_042010 2010GRC" xfId="11100"/>
    <cellStyle name="_4.06E Pass Throughs_Power Costs - Comparison bx Rbtl-Staff-Jt-PC_Final Order Electric EXHIBIT A-1" xfId="727"/>
    <cellStyle name="_4.06E Pass Throughs_Power Costs - Comparison bx Rbtl-Staff-Jt-PC_Final Order Electric EXHIBIT A-1 2" xfId="728"/>
    <cellStyle name="_4.06E Pass Throughs_Power Costs - Comparison bx Rbtl-Staff-Jt-PC_Final Order Electric EXHIBIT A-1 2 2" xfId="729"/>
    <cellStyle name="_4.06E Pass Throughs_Power Costs - Comparison bx Rbtl-Staff-Jt-PC_Final Order Electric EXHIBIT A-1 2 2 2" xfId="13710"/>
    <cellStyle name="_4.06E Pass Throughs_Power Costs - Comparison bx Rbtl-Staff-Jt-PC_Final Order Electric EXHIBIT A-1 2 3" xfId="13711"/>
    <cellStyle name="_4.06E Pass Throughs_Power Costs - Comparison bx Rbtl-Staff-Jt-PC_Final Order Electric EXHIBIT A-1 3" xfId="730"/>
    <cellStyle name="_4.06E Pass Throughs_Power Costs - Comparison bx Rbtl-Staff-Jt-PC_Final Order Electric EXHIBIT A-1 3 2" xfId="13712"/>
    <cellStyle name="_4.06E Pass Throughs_Power Costs - Comparison bx Rbtl-Staff-Jt-PC_Final Order Electric EXHIBIT A-1 4" xfId="13713"/>
    <cellStyle name="_4.06E Pass Throughs_Production Adj 4.37" xfId="10"/>
    <cellStyle name="_4.06E Pass Throughs_Production Adj 4.37 2" xfId="731"/>
    <cellStyle name="_4.06E Pass Throughs_Production Adj 4.37 2 2" xfId="732"/>
    <cellStyle name="_4.06E Pass Throughs_Production Adj 4.37 2 2 2" xfId="13714"/>
    <cellStyle name="_4.06E Pass Throughs_Production Adj 4.37 2 3" xfId="13715"/>
    <cellStyle name="_4.06E Pass Throughs_Production Adj 4.37 3" xfId="733"/>
    <cellStyle name="_4.06E Pass Throughs_Production Adj 4.37 3 2" xfId="13716"/>
    <cellStyle name="_4.06E Pass Throughs_Production Adj 4.37 4" xfId="13717"/>
    <cellStyle name="_4.06E Pass Throughs_Purchased Power Adj 4.03" xfId="11"/>
    <cellStyle name="_4.06E Pass Throughs_Purchased Power Adj 4.03 2" xfId="734"/>
    <cellStyle name="_4.06E Pass Throughs_Purchased Power Adj 4.03 2 2" xfId="735"/>
    <cellStyle name="_4.06E Pass Throughs_Purchased Power Adj 4.03 2 2 2" xfId="13718"/>
    <cellStyle name="_4.06E Pass Throughs_Purchased Power Adj 4.03 2 3" xfId="13719"/>
    <cellStyle name="_4.06E Pass Throughs_Purchased Power Adj 4.03 3" xfId="736"/>
    <cellStyle name="_4.06E Pass Throughs_Purchased Power Adj 4.03 3 2" xfId="13720"/>
    <cellStyle name="_4.06E Pass Throughs_Purchased Power Adj 4.03 4" xfId="13721"/>
    <cellStyle name="_4.06E Pass Throughs_Rebuttal Power Costs" xfId="737"/>
    <cellStyle name="_4.06E Pass Throughs_Rebuttal Power Costs 2" xfId="738"/>
    <cellStyle name="_4.06E Pass Throughs_Rebuttal Power Costs 2 2" xfId="739"/>
    <cellStyle name="_4.06E Pass Throughs_Rebuttal Power Costs 2 2 2" xfId="13722"/>
    <cellStyle name="_4.06E Pass Throughs_Rebuttal Power Costs 2 3" xfId="13723"/>
    <cellStyle name="_4.06E Pass Throughs_Rebuttal Power Costs 3" xfId="740"/>
    <cellStyle name="_4.06E Pass Throughs_Rebuttal Power Costs 3 2" xfId="13724"/>
    <cellStyle name="_4.06E Pass Throughs_Rebuttal Power Costs 4" xfId="13725"/>
    <cellStyle name="_4.06E Pass Throughs_Rebuttal Power Costs_Adj Bench DR 3 for Initial Briefs (Electric)" xfId="741"/>
    <cellStyle name="_4.06E Pass Throughs_Rebuttal Power Costs_Adj Bench DR 3 for Initial Briefs (Electric) 2" xfId="742"/>
    <cellStyle name="_4.06E Pass Throughs_Rebuttal Power Costs_Adj Bench DR 3 for Initial Briefs (Electric) 2 2" xfId="743"/>
    <cellStyle name="_4.06E Pass Throughs_Rebuttal Power Costs_Adj Bench DR 3 for Initial Briefs (Electric) 2 2 2" xfId="13726"/>
    <cellStyle name="_4.06E Pass Throughs_Rebuttal Power Costs_Adj Bench DR 3 for Initial Briefs (Electric) 2 3" xfId="13727"/>
    <cellStyle name="_4.06E Pass Throughs_Rebuttal Power Costs_Adj Bench DR 3 for Initial Briefs (Electric) 3" xfId="744"/>
    <cellStyle name="_4.06E Pass Throughs_Rebuttal Power Costs_Adj Bench DR 3 for Initial Briefs (Electric) 3 2" xfId="13728"/>
    <cellStyle name="_4.06E Pass Throughs_Rebuttal Power Costs_Adj Bench DR 3 for Initial Briefs (Electric) 4" xfId="13729"/>
    <cellStyle name="_4.06E Pass Throughs_Rebuttal Power Costs_Adj Bench DR 3 for Initial Briefs (Electric)_DEM-WP(C) ENERG10C--ctn Mid-C_042010 2010GRC" xfId="11101"/>
    <cellStyle name="_4.06E Pass Throughs_Rebuttal Power Costs_DEM-WP(C) ENERG10C--ctn Mid-C_042010 2010GRC" xfId="11102"/>
    <cellStyle name="_4.06E Pass Throughs_Rebuttal Power Costs_Electric Rev Req Model (2009 GRC) Rebuttal" xfId="745"/>
    <cellStyle name="_4.06E Pass Throughs_Rebuttal Power Costs_Electric Rev Req Model (2009 GRC) Rebuttal 2" xfId="746"/>
    <cellStyle name="_4.06E Pass Throughs_Rebuttal Power Costs_Electric Rev Req Model (2009 GRC) Rebuttal 2 2" xfId="747"/>
    <cellStyle name="_4.06E Pass Throughs_Rebuttal Power Costs_Electric Rev Req Model (2009 GRC) Rebuttal 2 2 2" xfId="13730"/>
    <cellStyle name="_4.06E Pass Throughs_Rebuttal Power Costs_Electric Rev Req Model (2009 GRC) Rebuttal 2 3" xfId="13731"/>
    <cellStyle name="_4.06E Pass Throughs_Rebuttal Power Costs_Electric Rev Req Model (2009 GRC) Rebuttal 3" xfId="748"/>
    <cellStyle name="_4.06E Pass Throughs_Rebuttal Power Costs_Electric Rev Req Model (2009 GRC) Rebuttal 3 2" xfId="13732"/>
    <cellStyle name="_4.06E Pass Throughs_Rebuttal Power Costs_Electric Rev Req Model (2009 GRC) Rebuttal 4" xfId="13733"/>
    <cellStyle name="_4.06E Pass Throughs_Rebuttal Power Costs_Electric Rev Req Model (2009 GRC) Rebuttal REmoval of New  WH Solar AdjustMI" xfId="749"/>
    <cellStyle name="_4.06E Pass Throughs_Rebuttal Power Costs_Electric Rev Req Model (2009 GRC) Rebuttal REmoval of New  WH Solar AdjustMI 2" xfId="750"/>
    <cellStyle name="_4.06E Pass Throughs_Rebuttal Power Costs_Electric Rev Req Model (2009 GRC) Rebuttal REmoval of New  WH Solar AdjustMI 2 2" xfId="751"/>
    <cellStyle name="_4.06E Pass Throughs_Rebuttal Power Costs_Electric Rev Req Model (2009 GRC) Rebuttal REmoval of New  WH Solar AdjustMI 2 2 2" xfId="13734"/>
    <cellStyle name="_4.06E Pass Throughs_Rebuttal Power Costs_Electric Rev Req Model (2009 GRC) Rebuttal REmoval of New  WH Solar AdjustMI 2 3" xfId="13735"/>
    <cellStyle name="_4.06E Pass Throughs_Rebuttal Power Costs_Electric Rev Req Model (2009 GRC) Rebuttal REmoval of New  WH Solar AdjustMI 3" xfId="752"/>
    <cellStyle name="_4.06E Pass Throughs_Rebuttal Power Costs_Electric Rev Req Model (2009 GRC) Rebuttal REmoval of New  WH Solar AdjustMI 3 2" xfId="13736"/>
    <cellStyle name="_4.06E Pass Throughs_Rebuttal Power Costs_Electric Rev Req Model (2009 GRC) Rebuttal REmoval of New  WH Solar AdjustMI 4" xfId="13737"/>
    <cellStyle name="_4.06E Pass Throughs_Rebuttal Power Costs_Electric Rev Req Model (2009 GRC) Rebuttal REmoval of New  WH Solar AdjustMI_DEM-WP(C) ENERG10C--ctn Mid-C_042010 2010GRC" xfId="11103"/>
    <cellStyle name="_4.06E Pass Throughs_Rebuttal Power Costs_Electric Rev Req Model (2009 GRC) Revised 01-18-2010" xfId="753"/>
    <cellStyle name="_4.06E Pass Throughs_Rebuttal Power Costs_Electric Rev Req Model (2009 GRC) Revised 01-18-2010 2" xfId="754"/>
    <cellStyle name="_4.06E Pass Throughs_Rebuttal Power Costs_Electric Rev Req Model (2009 GRC) Revised 01-18-2010 2 2" xfId="755"/>
    <cellStyle name="_4.06E Pass Throughs_Rebuttal Power Costs_Electric Rev Req Model (2009 GRC) Revised 01-18-2010 2 2 2" xfId="13738"/>
    <cellStyle name="_4.06E Pass Throughs_Rebuttal Power Costs_Electric Rev Req Model (2009 GRC) Revised 01-18-2010 2 3" xfId="13739"/>
    <cellStyle name="_4.06E Pass Throughs_Rebuttal Power Costs_Electric Rev Req Model (2009 GRC) Revised 01-18-2010 3" xfId="756"/>
    <cellStyle name="_4.06E Pass Throughs_Rebuttal Power Costs_Electric Rev Req Model (2009 GRC) Revised 01-18-2010 3 2" xfId="13740"/>
    <cellStyle name="_4.06E Pass Throughs_Rebuttal Power Costs_Electric Rev Req Model (2009 GRC) Revised 01-18-2010 4" xfId="13741"/>
    <cellStyle name="_4.06E Pass Throughs_Rebuttal Power Costs_Electric Rev Req Model (2009 GRC) Revised 01-18-2010_DEM-WP(C) ENERG10C--ctn Mid-C_042010 2010GRC" xfId="11104"/>
    <cellStyle name="_4.06E Pass Throughs_Rebuttal Power Costs_Final Order Electric EXHIBIT A-1" xfId="757"/>
    <cellStyle name="_4.06E Pass Throughs_Rebuttal Power Costs_Final Order Electric EXHIBIT A-1 2" xfId="758"/>
    <cellStyle name="_4.06E Pass Throughs_Rebuttal Power Costs_Final Order Electric EXHIBIT A-1 2 2" xfId="759"/>
    <cellStyle name="_4.06E Pass Throughs_Rebuttal Power Costs_Final Order Electric EXHIBIT A-1 2 2 2" xfId="13742"/>
    <cellStyle name="_4.06E Pass Throughs_Rebuttal Power Costs_Final Order Electric EXHIBIT A-1 2 3" xfId="13743"/>
    <cellStyle name="_4.06E Pass Throughs_Rebuttal Power Costs_Final Order Electric EXHIBIT A-1 3" xfId="760"/>
    <cellStyle name="_4.06E Pass Throughs_Rebuttal Power Costs_Final Order Electric EXHIBIT A-1 3 2" xfId="13744"/>
    <cellStyle name="_4.06E Pass Throughs_Rebuttal Power Costs_Final Order Electric EXHIBIT A-1 4" xfId="13745"/>
    <cellStyle name="_4.06E Pass Throughs_RECS vs PTC's w Interest 6-28-10" xfId="12"/>
    <cellStyle name="_4.06E Pass Throughs_ROR &amp; CONV FACTOR" xfId="13"/>
    <cellStyle name="_4.06E Pass Throughs_ROR &amp; CONV FACTOR 2" xfId="761"/>
    <cellStyle name="_4.06E Pass Throughs_ROR &amp; CONV FACTOR 2 2" xfId="762"/>
    <cellStyle name="_4.06E Pass Throughs_ROR &amp; CONV FACTOR 2 2 2" xfId="13746"/>
    <cellStyle name="_4.06E Pass Throughs_ROR &amp; CONV FACTOR 2 3" xfId="13747"/>
    <cellStyle name="_4.06E Pass Throughs_ROR &amp; CONV FACTOR 3" xfId="763"/>
    <cellStyle name="_4.06E Pass Throughs_ROR &amp; CONV FACTOR 3 2" xfId="13748"/>
    <cellStyle name="_4.06E Pass Throughs_ROR &amp; CONV FACTOR 4" xfId="13749"/>
    <cellStyle name="_4.06E Pass Throughs_ROR 5.02" xfId="14"/>
    <cellStyle name="_4.06E Pass Throughs_ROR 5.02 2" xfId="764"/>
    <cellStyle name="_4.06E Pass Throughs_ROR 5.02 2 2" xfId="765"/>
    <cellStyle name="_4.06E Pass Throughs_ROR 5.02 2 2 2" xfId="13750"/>
    <cellStyle name="_4.06E Pass Throughs_ROR 5.02 2 3" xfId="13751"/>
    <cellStyle name="_4.06E Pass Throughs_ROR 5.02 3" xfId="766"/>
    <cellStyle name="_4.06E Pass Throughs_ROR 5.02 3 2" xfId="13752"/>
    <cellStyle name="_4.06E Pass Throughs_ROR 5.02 4" xfId="13753"/>
    <cellStyle name="_4.06E Pass Throughs_Wind Integration 10GRC" xfId="767"/>
    <cellStyle name="_4.06E Pass Throughs_Wind Integration 10GRC 2" xfId="768"/>
    <cellStyle name="_4.06E Pass Throughs_Wind Integration 10GRC 2 2" xfId="13754"/>
    <cellStyle name="_4.06E Pass Throughs_Wind Integration 10GRC 3" xfId="13755"/>
    <cellStyle name="_4.06E Pass Throughs_Wind Integration 10GRC_DEM-WP(C) ENERG10C--ctn Mid-C_042010 2010GRC" xfId="11105"/>
    <cellStyle name="_4.13E Montana Energy Tax" xfId="15"/>
    <cellStyle name="_4.13E Montana Energy Tax 2" xfId="769"/>
    <cellStyle name="_4.13E Montana Energy Tax 2 2" xfId="770"/>
    <cellStyle name="_4.13E Montana Energy Tax 2 2 2" xfId="771"/>
    <cellStyle name="_4.13E Montana Energy Tax 2 2 2 2" xfId="13756"/>
    <cellStyle name="_4.13E Montana Energy Tax 2 2 3" xfId="13757"/>
    <cellStyle name="_4.13E Montana Energy Tax 2 3" xfId="772"/>
    <cellStyle name="_4.13E Montana Energy Tax 2 3 2" xfId="13758"/>
    <cellStyle name="_4.13E Montana Energy Tax 2 4" xfId="13759"/>
    <cellStyle name="_4.13E Montana Energy Tax 3" xfId="773"/>
    <cellStyle name="_4.13E Montana Energy Tax 3 2" xfId="774"/>
    <cellStyle name="_4.13E Montana Energy Tax 3 2 2" xfId="775"/>
    <cellStyle name="_4.13E Montana Energy Tax 3 2 2 2" xfId="13760"/>
    <cellStyle name="_4.13E Montana Energy Tax 3 2 3" xfId="13761"/>
    <cellStyle name="_4.13E Montana Energy Tax 3 3" xfId="776"/>
    <cellStyle name="_4.13E Montana Energy Tax 3 3 2" xfId="777"/>
    <cellStyle name="_4.13E Montana Energy Tax 3 3 2 2" xfId="13762"/>
    <cellStyle name="_4.13E Montana Energy Tax 3 3 3" xfId="13763"/>
    <cellStyle name="_4.13E Montana Energy Tax 3 4" xfId="778"/>
    <cellStyle name="_4.13E Montana Energy Tax 3 4 2" xfId="779"/>
    <cellStyle name="_4.13E Montana Energy Tax 3 4 2 2" xfId="13764"/>
    <cellStyle name="_4.13E Montana Energy Tax 3 4 3" xfId="13765"/>
    <cellStyle name="_4.13E Montana Energy Tax 3 5" xfId="13766"/>
    <cellStyle name="_4.13E Montana Energy Tax 4" xfId="780"/>
    <cellStyle name="_4.13E Montana Energy Tax 4 2" xfId="781"/>
    <cellStyle name="_4.13E Montana Energy Tax 4 2 2" xfId="13767"/>
    <cellStyle name="_4.13E Montana Energy Tax 4 3" xfId="13768"/>
    <cellStyle name="_4.13E Montana Energy Tax 5" xfId="782"/>
    <cellStyle name="_4.13E Montana Energy Tax 5 2" xfId="13769"/>
    <cellStyle name="_4.13E Montana Energy Tax 5 2 2" xfId="13770"/>
    <cellStyle name="_4.13E Montana Energy Tax 5 3" xfId="13771"/>
    <cellStyle name="_4.13E Montana Energy Tax 6" xfId="783"/>
    <cellStyle name="_4.13E Montana Energy Tax 6 2" xfId="11106"/>
    <cellStyle name="_4.13E Montana Energy Tax 7" xfId="784"/>
    <cellStyle name="_4.13E Montana Energy Tax 7 2" xfId="11107"/>
    <cellStyle name="_4.13E Montana Energy Tax 8" xfId="13772"/>
    <cellStyle name="_4.13E Montana Energy Tax 8 2" xfId="13773"/>
    <cellStyle name="_4.13E Montana Energy Tax 9" xfId="13774"/>
    <cellStyle name="_4.13E Montana Energy Tax 9 2" xfId="13775"/>
    <cellStyle name="_4.13E Montana Energy Tax_04 07E Wild Horse Wind Expansion (C) (2)" xfId="16"/>
    <cellStyle name="_4.13E Montana Energy Tax_04 07E Wild Horse Wind Expansion (C) (2) 2" xfId="785"/>
    <cellStyle name="_4.13E Montana Energy Tax_04 07E Wild Horse Wind Expansion (C) (2) 2 2" xfId="786"/>
    <cellStyle name="_4.13E Montana Energy Tax_04 07E Wild Horse Wind Expansion (C) (2) 2 2 2" xfId="13776"/>
    <cellStyle name="_4.13E Montana Energy Tax_04 07E Wild Horse Wind Expansion (C) (2) 2 3" xfId="13777"/>
    <cellStyle name="_4.13E Montana Energy Tax_04 07E Wild Horse Wind Expansion (C) (2) 3" xfId="787"/>
    <cellStyle name="_4.13E Montana Energy Tax_04 07E Wild Horse Wind Expansion (C) (2) 3 2" xfId="13778"/>
    <cellStyle name="_4.13E Montana Energy Tax_04 07E Wild Horse Wind Expansion (C) (2) 4" xfId="13779"/>
    <cellStyle name="_4.13E Montana Energy Tax_04 07E Wild Horse Wind Expansion (C) (2)_Adj Bench DR 3 for Initial Briefs (Electric)" xfId="788"/>
    <cellStyle name="_4.13E Montana Energy Tax_04 07E Wild Horse Wind Expansion (C) (2)_Adj Bench DR 3 for Initial Briefs (Electric) 2" xfId="789"/>
    <cellStyle name="_4.13E Montana Energy Tax_04 07E Wild Horse Wind Expansion (C) (2)_Adj Bench DR 3 for Initial Briefs (Electric) 2 2" xfId="790"/>
    <cellStyle name="_4.13E Montana Energy Tax_04 07E Wild Horse Wind Expansion (C) (2)_Adj Bench DR 3 for Initial Briefs (Electric) 2 2 2" xfId="13780"/>
    <cellStyle name="_4.13E Montana Energy Tax_04 07E Wild Horse Wind Expansion (C) (2)_Adj Bench DR 3 for Initial Briefs (Electric) 2 3" xfId="13781"/>
    <cellStyle name="_4.13E Montana Energy Tax_04 07E Wild Horse Wind Expansion (C) (2)_Adj Bench DR 3 for Initial Briefs (Electric) 3" xfId="791"/>
    <cellStyle name="_4.13E Montana Energy Tax_04 07E Wild Horse Wind Expansion (C) (2)_Adj Bench DR 3 for Initial Briefs (Electric) 3 2" xfId="13782"/>
    <cellStyle name="_4.13E Montana Energy Tax_04 07E Wild Horse Wind Expansion (C) (2)_Adj Bench DR 3 for Initial Briefs (Electric) 4" xfId="13783"/>
    <cellStyle name="_4.13E Montana Energy Tax_04 07E Wild Horse Wind Expansion (C) (2)_Adj Bench DR 3 for Initial Briefs (Electric)_DEM-WP(C) ENERG10C--ctn Mid-C_042010 2010GRC" xfId="11108"/>
    <cellStyle name="_4.13E Montana Energy Tax_04 07E Wild Horse Wind Expansion (C) (2)_Book1" xfId="792"/>
    <cellStyle name="_4.13E Montana Energy Tax_04 07E Wild Horse Wind Expansion (C) (2)_DEM-WP(C) ENERG10C--ctn Mid-C_042010 2010GRC" xfId="11109"/>
    <cellStyle name="_4.13E Montana Energy Tax_04 07E Wild Horse Wind Expansion (C) (2)_Electric Rev Req Model (2009 GRC) " xfId="793"/>
    <cellStyle name="_4.13E Montana Energy Tax_04 07E Wild Horse Wind Expansion (C) (2)_Electric Rev Req Model (2009 GRC)  2" xfId="794"/>
    <cellStyle name="_4.13E Montana Energy Tax_04 07E Wild Horse Wind Expansion (C) (2)_Electric Rev Req Model (2009 GRC)  2 2" xfId="795"/>
    <cellStyle name="_4.13E Montana Energy Tax_04 07E Wild Horse Wind Expansion (C) (2)_Electric Rev Req Model (2009 GRC)  2 2 2" xfId="13784"/>
    <cellStyle name="_4.13E Montana Energy Tax_04 07E Wild Horse Wind Expansion (C) (2)_Electric Rev Req Model (2009 GRC)  2 3" xfId="13785"/>
    <cellStyle name="_4.13E Montana Energy Tax_04 07E Wild Horse Wind Expansion (C) (2)_Electric Rev Req Model (2009 GRC)  3" xfId="796"/>
    <cellStyle name="_4.13E Montana Energy Tax_04 07E Wild Horse Wind Expansion (C) (2)_Electric Rev Req Model (2009 GRC)  3 2" xfId="13786"/>
    <cellStyle name="_4.13E Montana Energy Tax_04 07E Wild Horse Wind Expansion (C) (2)_Electric Rev Req Model (2009 GRC)  4" xfId="13787"/>
    <cellStyle name="_4.13E Montana Energy Tax_04 07E Wild Horse Wind Expansion (C) (2)_Electric Rev Req Model (2009 GRC) _DEM-WP(C) ENERG10C--ctn Mid-C_042010 2010GRC" xfId="11110"/>
    <cellStyle name="_4.13E Montana Energy Tax_04 07E Wild Horse Wind Expansion (C) (2)_Electric Rev Req Model (2009 GRC) Rebuttal" xfId="797"/>
    <cellStyle name="_4.13E Montana Energy Tax_04 07E Wild Horse Wind Expansion (C) (2)_Electric Rev Req Model (2009 GRC) Rebuttal 2" xfId="798"/>
    <cellStyle name="_4.13E Montana Energy Tax_04 07E Wild Horse Wind Expansion (C) (2)_Electric Rev Req Model (2009 GRC) Rebuttal 2 2" xfId="799"/>
    <cellStyle name="_4.13E Montana Energy Tax_04 07E Wild Horse Wind Expansion (C) (2)_Electric Rev Req Model (2009 GRC) Rebuttal 2 2 2" xfId="13788"/>
    <cellStyle name="_4.13E Montana Energy Tax_04 07E Wild Horse Wind Expansion (C) (2)_Electric Rev Req Model (2009 GRC) Rebuttal 2 3" xfId="13789"/>
    <cellStyle name="_4.13E Montana Energy Tax_04 07E Wild Horse Wind Expansion (C) (2)_Electric Rev Req Model (2009 GRC) Rebuttal 3" xfId="800"/>
    <cellStyle name="_4.13E Montana Energy Tax_04 07E Wild Horse Wind Expansion (C) (2)_Electric Rev Req Model (2009 GRC) Rebuttal 3 2" xfId="13790"/>
    <cellStyle name="_4.13E Montana Energy Tax_04 07E Wild Horse Wind Expansion (C) (2)_Electric Rev Req Model (2009 GRC) Rebuttal 4" xfId="13791"/>
    <cellStyle name="_4.13E Montana Energy Tax_04 07E Wild Horse Wind Expansion (C) (2)_Electric Rev Req Model (2009 GRC) Rebuttal REmoval of New  WH Solar AdjustMI" xfId="801"/>
    <cellStyle name="_4.13E Montana Energy Tax_04 07E Wild Horse Wind Expansion (C) (2)_Electric Rev Req Model (2009 GRC) Rebuttal REmoval of New  WH Solar AdjustMI 2" xfId="802"/>
    <cellStyle name="_4.13E Montana Energy Tax_04 07E Wild Horse Wind Expansion (C) (2)_Electric Rev Req Model (2009 GRC) Rebuttal REmoval of New  WH Solar AdjustMI 2 2" xfId="803"/>
    <cellStyle name="_4.13E Montana Energy Tax_04 07E Wild Horse Wind Expansion (C) (2)_Electric Rev Req Model (2009 GRC) Rebuttal REmoval of New  WH Solar AdjustMI 2 2 2" xfId="13792"/>
    <cellStyle name="_4.13E Montana Energy Tax_04 07E Wild Horse Wind Expansion (C) (2)_Electric Rev Req Model (2009 GRC) Rebuttal REmoval of New  WH Solar AdjustMI 2 3" xfId="13793"/>
    <cellStyle name="_4.13E Montana Energy Tax_04 07E Wild Horse Wind Expansion (C) (2)_Electric Rev Req Model (2009 GRC) Rebuttal REmoval of New  WH Solar AdjustMI 3" xfId="804"/>
    <cellStyle name="_4.13E Montana Energy Tax_04 07E Wild Horse Wind Expansion (C) (2)_Electric Rev Req Model (2009 GRC) Rebuttal REmoval of New  WH Solar AdjustMI 3 2" xfId="13794"/>
    <cellStyle name="_4.13E Montana Energy Tax_04 07E Wild Horse Wind Expansion (C) (2)_Electric Rev Req Model (2009 GRC) Rebuttal REmoval of New  WH Solar AdjustMI 4" xfId="13795"/>
    <cellStyle name="_4.13E Montana Energy Tax_04 07E Wild Horse Wind Expansion (C) (2)_Electric Rev Req Model (2009 GRC) Rebuttal REmoval of New  WH Solar AdjustMI_DEM-WP(C) ENERG10C--ctn Mid-C_042010 2010GRC" xfId="11111"/>
    <cellStyle name="_4.13E Montana Energy Tax_04 07E Wild Horse Wind Expansion (C) (2)_Electric Rev Req Model (2009 GRC) Revised 01-18-2010" xfId="805"/>
    <cellStyle name="_4.13E Montana Energy Tax_04 07E Wild Horse Wind Expansion (C) (2)_Electric Rev Req Model (2009 GRC) Revised 01-18-2010 2" xfId="806"/>
    <cellStyle name="_4.13E Montana Energy Tax_04 07E Wild Horse Wind Expansion (C) (2)_Electric Rev Req Model (2009 GRC) Revised 01-18-2010 2 2" xfId="807"/>
    <cellStyle name="_4.13E Montana Energy Tax_04 07E Wild Horse Wind Expansion (C) (2)_Electric Rev Req Model (2009 GRC) Revised 01-18-2010 2 2 2" xfId="13796"/>
    <cellStyle name="_4.13E Montana Energy Tax_04 07E Wild Horse Wind Expansion (C) (2)_Electric Rev Req Model (2009 GRC) Revised 01-18-2010 2 3" xfId="13797"/>
    <cellStyle name="_4.13E Montana Energy Tax_04 07E Wild Horse Wind Expansion (C) (2)_Electric Rev Req Model (2009 GRC) Revised 01-18-2010 3" xfId="808"/>
    <cellStyle name="_4.13E Montana Energy Tax_04 07E Wild Horse Wind Expansion (C) (2)_Electric Rev Req Model (2009 GRC) Revised 01-18-2010 3 2" xfId="13798"/>
    <cellStyle name="_4.13E Montana Energy Tax_04 07E Wild Horse Wind Expansion (C) (2)_Electric Rev Req Model (2009 GRC) Revised 01-18-2010 4" xfId="13799"/>
    <cellStyle name="_4.13E Montana Energy Tax_04 07E Wild Horse Wind Expansion (C) (2)_Electric Rev Req Model (2009 GRC) Revised 01-18-2010_DEM-WP(C) ENERG10C--ctn Mid-C_042010 2010GRC" xfId="11112"/>
    <cellStyle name="_4.13E Montana Energy Tax_04 07E Wild Horse Wind Expansion (C) (2)_Electric Rev Req Model (2010 GRC)" xfId="809"/>
    <cellStyle name="_4.13E Montana Energy Tax_04 07E Wild Horse Wind Expansion (C) (2)_Electric Rev Req Model (2010 GRC) SF" xfId="810"/>
    <cellStyle name="_4.13E Montana Energy Tax_04 07E Wild Horse Wind Expansion (C) (2)_Final Order Electric EXHIBIT A-1" xfId="811"/>
    <cellStyle name="_4.13E Montana Energy Tax_04 07E Wild Horse Wind Expansion (C) (2)_Final Order Electric EXHIBIT A-1 2" xfId="812"/>
    <cellStyle name="_4.13E Montana Energy Tax_04 07E Wild Horse Wind Expansion (C) (2)_Final Order Electric EXHIBIT A-1 2 2" xfId="813"/>
    <cellStyle name="_4.13E Montana Energy Tax_04 07E Wild Horse Wind Expansion (C) (2)_Final Order Electric EXHIBIT A-1 2 2 2" xfId="13800"/>
    <cellStyle name="_4.13E Montana Energy Tax_04 07E Wild Horse Wind Expansion (C) (2)_Final Order Electric EXHIBIT A-1 2 3" xfId="13801"/>
    <cellStyle name="_4.13E Montana Energy Tax_04 07E Wild Horse Wind Expansion (C) (2)_Final Order Electric EXHIBIT A-1 3" xfId="814"/>
    <cellStyle name="_4.13E Montana Energy Tax_04 07E Wild Horse Wind Expansion (C) (2)_Final Order Electric EXHIBIT A-1 3 2" xfId="13802"/>
    <cellStyle name="_4.13E Montana Energy Tax_04 07E Wild Horse Wind Expansion (C) (2)_Final Order Electric EXHIBIT A-1 4" xfId="13803"/>
    <cellStyle name="_4.13E Montana Energy Tax_04 07E Wild Horse Wind Expansion (C) (2)_TENASKA REGULATORY ASSET" xfId="815"/>
    <cellStyle name="_4.13E Montana Energy Tax_04 07E Wild Horse Wind Expansion (C) (2)_TENASKA REGULATORY ASSET 2" xfId="816"/>
    <cellStyle name="_4.13E Montana Energy Tax_04 07E Wild Horse Wind Expansion (C) (2)_TENASKA REGULATORY ASSET 2 2" xfId="817"/>
    <cellStyle name="_4.13E Montana Energy Tax_04 07E Wild Horse Wind Expansion (C) (2)_TENASKA REGULATORY ASSET 2 2 2" xfId="13804"/>
    <cellStyle name="_4.13E Montana Energy Tax_04 07E Wild Horse Wind Expansion (C) (2)_TENASKA REGULATORY ASSET 2 3" xfId="13805"/>
    <cellStyle name="_4.13E Montana Energy Tax_04 07E Wild Horse Wind Expansion (C) (2)_TENASKA REGULATORY ASSET 3" xfId="818"/>
    <cellStyle name="_4.13E Montana Energy Tax_04 07E Wild Horse Wind Expansion (C) (2)_TENASKA REGULATORY ASSET 3 2" xfId="13806"/>
    <cellStyle name="_4.13E Montana Energy Tax_04 07E Wild Horse Wind Expansion (C) (2)_TENASKA REGULATORY ASSET 4" xfId="13807"/>
    <cellStyle name="_4.13E Montana Energy Tax_16.37E Wild Horse Expansion DeferralRevwrkingfile SF" xfId="819"/>
    <cellStyle name="_4.13E Montana Energy Tax_16.37E Wild Horse Expansion DeferralRevwrkingfile SF 2" xfId="820"/>
    <cellStyle name="_4.13E Montana Energy Tax_16.37E Wild Horse Expansion DeferralRevwrkingfile SF 2 2" xfId="821"/>
    <cellStyle name="_4.13E Montana Energy Tax_16.37E Wild Horse Expansion DeferralRevwrkingfile SF 2 2 2" xfId="13808"/>
    <cellStyle name="_4.13E Montana Energy Tax_16.37E Wild Horse Expansion DeferralRevwrkingfile SF 2 3" xfId="13809"/>
    <cellStyle name="_4.13E Montana Energy Tax_16.37E Wild Horse Expansion DeferralRevwrkingfile SF 3" xfId="822"/>
    <cellStyle name="_4.13E Montana Energy Tax_16.37E Wild Horse Expansion DeferralRevwrkingfile SF 3 2" xfId="13810"/>
    <cellStyle name="_4.13E Montana Energy Tax_16.37E Wild Horse Expansion DeferralRevwrkingfile SF 4" xfId="13811"/>
    <cellStyle name="_4.13E Montana Energy Tax_16.37E Wild Horse Expansion DeferralRevwrkingfile SF_DEM-WP(C) ENERG10C--ctn Mid-C_042010 2010GRC" xfId="11113"/>
    <cellStyle name="_4.13E Montana Energy Tax_2009 Compliance Filing PCA Exhibits for GRC" xfId="823"/>
    <cellStyle name="_4.13E Montana Energy Tax_2009 Compliance Filing PCA Exhibits for GRC 2" xfId="13812"/>
    <cellStyle name="_4.13E Montana Energy Tax_2009 GRC Compl Filing - Exhibit D" xfId="824"/>
    <cellStyle name="_4.13E Montana Energy Tax_2009 GRC Compl Filing - Exhibit D 2" xfId="825"/>
    <cellStyle name="_4.13E Montana Energy Tax_2009 GRC Compl Filing - Exhibit D 2 2" xfId="13813"/>
    <cellStyle name="_4.13E Montana Energy Tax_2009 GRC Compl Filing - Exhibit D 3" xfId="13814"/>
    <cellStyle name="_4.13E Montana Energy Tax_2009 GRC Compl Filing - Exhibit D_DEM-WP(C) ENERG10C--ctn Mid-C_042010 2010GRC" xfId="11114"/>
    <cellStyle name="_4.13E Montana Energy Tax_2010 PTC's July1_Dec31 2010 " xfId="17"/>
    <cellStyle name="_4.13E Montana Energy Tax_2010 PTC's Sept10_Aug11 (Version 4)" xfId="18"/>
    <cellStyle name="_4.13E Montana Energy Tax_3.01 Income Statement" xfId="826"/>
    <cellStyle name="_4.13E Montana Energy Tax_4 31 Regulatory Assets and Liabilities  7 06- Exhibit D" xfId="827"/>
    <cellStyle name="_4.13E Montana Energy Tax_4 31 Regulatory Assets and Liabilities  7 06- Exhibit D 2" xfId="828"/>
    <cellStyle name="_4.13E Montana Energy Tax_4 31 Regulatory Assets and Liabilities  7 06- Exhibit D 2 2" xfId="829"/>
    <cellStyle name="_4.13E Montana Energy Tax_4 31 Regulatory Assets and Liabilities  7 06- Exhibit D 2 2 2" xfId="13815"/>
    <cellStyle name="_4.13E Montana Energy Tax_4 31 Regulatory Assets and Liabilities  7 06- Exhibit D 2 3" xfId="13816"/>
    <cellStyle name="_4.13E Montana Energy Tax_4 31 Regulatory Assets and Liabilities  7 06- Exhibit D 3" xfId="830"/>
    <cellStyle name="_4.13E Montana Energy Tax_4 31 Regulatory Assets and Liabilities  7 06- Exhibit D 3 2" xfId="13817"/>
    <cellStyle name="_4.13E Montana Energy Tax_4 31 Regulatory Assets and Liabilities  7 06- Exhibit D 4" xfId="13818"/>
    <cellStyle name="_4.13E Montana Energy Tax_4 31 Regulatory Assets and Liabilities  7 06- Exhibit D_DEM-WP(C) ENERG10C--ctn Mid-C_042010 2010GRC" xfId="11115"/>
    <cellStyle name="_4.13E Montana Energy Tax_4 31 Regulatory Assets and Liabilities  7 06- Exhibit D_NIM Summary" xfId="831"/>
    <cellStyle name="_4.13E Montana Energy Tax_4 31 Regulatory Assets and Liabilities  7 06- Exhibit D_NIM Summary 2" xfId="832"/>
    <cellStyle name="_4.13E Montana Energy Tax_4 31 Regulatory Assets and Liabilities  7 06- Exhibit D_NIM Summary 2 2" xfId="13819"/>
    <cellStyle name="_4.13E Montana Energy Tax_4 31 Regulatory Assets and Liabilities  7 06- Exhibit D_NIM Summary 3" xfId="13820"/>
    <cellStyle name="_4.13E Montana Energy Tax_4 31 Regulatory Assets and Liabilities  7 06- Exhibit D_NIM Summary_DEM-WP(C) ENERG10C--ctn Mid-C_042010 2010GRC" xfId="11116"/>
    <cellStyle name="_4.13E Montana Energy Tax_4 31E Reg Asset  Liab and EXH D" xfId="11117"/>
    <cellStyle name="_4.13E Montana Energy Tax_4 31E Reg Asset  Liab and EXH D _ Aug 10 Filing (2)" xfId="11118"/>
    <cellStyle name="_4.13E Montana Energy Tax_4 31E Reg Asset  Liab and EXH D _ Aug 10 Filing (2) 2" xfId="13821"/>
    <cellStyle name="_4.13E Montana Energy Tax_4 31E Reg Asset  Liab and EXH D 10" xfId="13822"/>
    <cellStyle name="_4.13E Montana Energy Tax_4 31E Reg Asset  Liab and EXH D 11" xfId="13823"/>
    <cellStyle name="_4.13E Montana Energy Tax_4 31E Reg Asset  Liab and EXH D 12" xfId="13824"/>
    <cellStyle name="_4.13E Montana Energy Tax_4 31E Reg Asset  Liab and EXH D 13" xfId="13825"/>
    <cellStyle name="_4.13E Montana Energy Tax_4 31E Reg Asset  Liab and EXH D 14" xfId="13826"/>
    <cellStyle name="_4.13E Montana Energy Tax_4 31E Reg Asset  Liab and EXH D 15" xfId="13827"/>
    <cellStyle name="_4.13E Montana Energy Tax_4 31E Reg Asset  Liab and EXH D 16" xfId="13828"/>
    <cellStyle name="_4.13E Montana Energy Tax_4 31E Reg Asset  Liab and EXH D 17" xfId="13829"/>
    <cellStyle name="_4.13E Montana Energy Tax_4 31E Reg Asset  Liab and EXH D 18" xfId="13830"/>
    <cellStyle name="_4.13E Montana Energy Tax_4 31E Reg Asset  Liab and EXH D 19" xfId="13831"/>
    <cellStyle name="_4.13E Montana Energy Tax_4 31E Reg Asset  Liab and EXH D 2" xfId="13832"/>
    <cellStyle name="_4.13E Montana Energy Tax_4 31E Reg Asset  Liab and EXH D 20" xfId="13833"/>
    <cellStyle name="_4.13E Montana Energy Tax_4 31E Reg Asset  Liab and EXH D 21" xfId="13834"/>
    <cellStyle name="_4.13E Montana Energy Tax_4 31E Reg Asset  Liab and EXH D 22" xfId="13835"/>
    <cellStyle name="_4.13E Montana Energy Tax_4 31E Reg Asset  Liab and EXH D 23" xfId="13836"/>
    <cellStyle name="_4.13E Montana Energy Tax_4 31E Reg Asset  Liab and EXH D 24" xfId="13837"/>
    <cellStyle name="_4.13E Montana Energy Tax_4 31E Reg Asset  Liab and EXH D 25" xfId="13838"/>
    <cellStyle name="_4.13E Montana Energy Tax_4 31E Reg Asset  Liab and EXH D 26" xfId="13839"/>
    <cellStyle name="_4.13E Montana Energy Tax_4 31E Reg Asset  Liab and EXH D 27" xfId="13840"/>
    <cellStyle name="_4.13E Montana Energy Tax_4 31E Reg Asset  Liab and EXH D 28" xfId="13841"/>
    <cellStyle name="_4.13E Montana Energy Tax_4 31E Reg Asset  Liab and EXH D 29" xfId="13842"/>
    <cellStyle name="_4.13E Montana Energy Tax_4 31E Reg Asset  Liab and EXH D 3" xfId="13843"/>
    <cellStyle name="_4.13E Montana Energy Tax_4 31E Reg Asset  Liab and EXH D 30" xfId="13844"/>
    <cellStyle name="_4.13E Montana Energy Tax_4 31E Reg Asset  Liab and EXH D 31" xfId="13845"/>
    <cellStyle name="_4.13E Montana Energy Tax_4 31E Reg Asset  Liab and EXH D 32" xfId="13846"/>
    <cellStyle name="_4.13E Montana Energy Tax_4 31E Reg Asset  Liab and EXH D 33" xfId="13847"/>
    <cellStyle name="_4.13E Montana Energy Tax_4 31E Reg Asset  Liab and EXH D 34" xfId="13848"/>
    <cellStyle name="_4.13E Montana Energy Tax_4 31E Reg Asset  Liab and EXH D 35" xfId="13849"/>
    <cellStyle name="_4.13E Montana Energy Tax_4 31E Reg Asset  Liab and EXH D 36" xfId="13850"/>
    <cellStyle name="_4.13E Montana Energy Tax_4 31E Reg Asset  Liab and EXH D 4" xfId="13851"/>
    <cellStyle name="_4.13E Montana Energy Tax_4 31E Reg Asset  Liab and EXH D 5" xfId="13852"/>
    <cellStyle name="_4.13E Montana Energy Tax_4 31E Reg Asset  Liab and EXH D 6" xfId="13853"/>
    <cellStyle name="_4.13E Montana Energy Tax_4 31E Reg Asset  Liab and EXH D 7" xfId="13854"/>
    <cellStyle name="_4.13E Montana Energy Tax_4 31E Reg Asset  Liab and EXH D 8" xfId="13855"/>
    <cellStyle name="_4.13E Montana Energy Tax_4 31E Reg Asset  Liab and EXH D 9" xfId="13856"/>
    <cellStyle name="_4.13E Montana Energy Tax_4 32 Regulatory Assets and Liabilities  7 06- Exhibit D" xfId="833"/>
    <cellStyle name="_4.13E Montana Energy Tax_4 32 Regulatory Assets and Liabilities  7 06- Exhibit D 2" xfId="834"/>
    <cellStyle name="_4.13E Montana Energy Tax_4 32 Regulatory Assets and Liabilities  7 06- Exhibit D 2 2" xfId="835"/>
    <cellStyle name="_4.13E Montana Energy Tax_4 32 Regulatory Assets and Liabilities  7 06- Exhibit D 2 2 2" xfId="13857"/>
    <cellStyle name="_4.13E Montana Energy Tax_4 32 Regulatory Assets and Liabilities  7 06- Exhibit D 2 3" xfId="13858"/>
    <cellStyle name="_4.13E Montana Energy Tax_4 32 Regulatory Assets and Liabilities  7 06- Exhibit D 3" xfId="836"/>
    <cellStyle name="_4.13E Montana Energy Tax_4 32 Regulatory Assets and Liabilities  7 06- Exhibit D 3 2" xfId="13859"/>
    <cellStyle name="_4.13E Montana Energy Tax_4 32 Regulatory Assets and Liabilities  7 06- Exhibit D 4" xfId="13860"/>
    <cellStyle name="_4.13E Montana Energy Tax_4 32 Regulatory Assets and Liabilities  7 06- Exhibit D_DEM-WP(C) ENERG10C--ctn Mid-C_042010 2010GRC" xfId="11119"/>
    <cellStyle name="_4.13E Montana Energy Tax_4 32 Regulatory Assets and Liabilities  7 06- Exhibit D_NIM Summary" xfId="837"/>
    <cellStyle name="_4.13E Montana Energy Tax_4 32 Regulatory Assets and Liabilities  7 06- Exhibit D_NIM Summary 2" xfId="838"/>
    <cellStyle name="_4.13E Montana Energy Tax_4 32 Regulatory Assets and Liabilities  7 06- Exhibit D_NIM Summary 2 2" xfId="13861"/>
    <cellStyle name="_4.13E Montana Energy Tax_4 32 Regulatory Assets and Liabilities  7 06- Exhibit D_NIM Summary 3" xfId="13862"/>
    <cellStyle name="_4.13E Montana Energy Tax_4 32 Regulatory Assets and Liabilities  7 06- Exhibit D_NIM Summary_DEM-WP(C) ENERG10C--ctn Mid-C_042010 2010GRC" xfId="11120"/>
    <cellStyle name="_4.13E Montana Energy Tax_Att B to RECs proceeds proposal" xfId="19"/>
    <cellStyle name="_4.13E Montana Energy Tax_AURORA Total New" xfId="839"/>
    <cellStyle name="_4.13E Montana Energy Tax_AURORA Total New 2" xfId="840"/>
    <cellStyle name="_4.13E Montana Energy Tax_AURORA Total New 2 2" xfId="13863"/>
    <cellStyle name="_4.13E Montana Energy Tax_AURORA Total New 3" xfId="13864"/>
    <cellStyle name="_4.13E Montana Energy Tax_Backup for Attachment B 2010-09-09" xfId="20"/>
    <cellStyle name="_4.13E Montana Energy Tax_Bench Request - Attachment B" xfId="21"/>
    <cellStyle name="_4.13E Montana Energy Tax_Book2" xfId="841"/>
    <cellStyle name="_4.13E Montana Energy Tax_Book2 2" xfId="842"/>
    <cellStyle name="_4.13E Montana Energy Tax_Book2 2 2" xfId="843"/>
    <cellStyle name="_4.13E Montana Energy Tax_Book2 2 2 2" xfId="13865"/>
    <cellStyle name="_4.13E Montana Energy Tax_Book2 2 3" xfId="13866"/>
    <cellStyle name="_4.13E Montana Energy Tax_Book2 3" xfId="844"/>
    <cellStyle name="_4.13E Montana Energy Tax_Book2 3 2" xfId="13867"/>
    <cellStyle name="_4.13E Montana Energy Tax_Book2 4" xfId="13868"/>
    <cellStyle name="_4.13E Montana Energy Tax_Book2_Adj Bench DR 3 for Initial Briefs (Electric)" xfId="845"/>
    <cellStyle name="_4.13E Montana Energy Tax_Book2_Adj Bench DR 3 for Initial Briefs (Electric) 2" xfId="846"/>
    <cellStyle name="_4.13E Montana Energy Tax_Book2_Adj Bench DR 3 for Initial Briefs (Electric) 2 2" xfId="847"/>
    <cellStyle name="_4.13E Montana Energy Tax_Book2_Adj Bench DR 3 for Initial Briefs (Electric) 2 2 2" xfId="13869"/>
    <cellStyle name="_4.13E Montana Energy Tax_Book2_Adj Bench DR 3 for Initial Briefs (Electric) 2 3" xfId="13870"/>
    <cellStyle name="_4.13E Montana Energy Tax_Book2_Adj Bench DR 3 for Initial Briefs (Electric) 3" xfId="848"/>
    <cellStyle name="_4.13E Montana Energy Tax_Book2_Adj Bench DR 3 for Initial Briefs (Electric) 3 2" xfId="13871"/>
    <cellStyle name="_4.13E Montana Energy Tax_Book2_Adj Bench DR 3 for Initial Briefs (Electric) 4" xfId="13872"/>
    <cellStyle name="_4.13E Montana Energy Tax_Book2_Adj Bench DR 3 for Initial Briefs (Electric)_DEM-WP(C) ENERG10C--ctn Mid-C_042010 2010GRC" xfId="11121"/>
    <cellStyle name="_4.13E Montana Energy Tax_Book2_DEM-WP(C) ENERG10C--ctn Mid-C_042010 2010GRC" xfId="11122"/>
    <cellStyle name="_4.13E Montana Energy Tax_Book2_Electric Rev Req Model (2009 GRC) Rebuttal" xfId="849"/>
    <cellStyle name="_4.13E Montana Energy Tax_Book2_Electric Rev Req Model (2009 GRC) Rebuttal 2" xfId="850"/>
    <cellStyle name="_4.13E Montana Energy Tax_Book2_Electric Rev Req Model (2009 GRC) Rebuttal 2 2" xfId="851"/>
    <cellStyle name="_4.13E Montana Energy Tax_Book2_Electric Rev Req Model (2009 GRC) Rebuttal 2 2 2" xfId="13873"/>
    <cellStyle name="_4.13E Montana Energy Tax_Book2_Electric Rev Req Model (2009 GRC) Rebuttal 2 3" xfId="13874"/>
    <cellStyle name="_4.13E Montana Energy Tax_Book2_Electric Rev Req Model (2009 GRC) Rebuttal 3" xfId="852"/>
    <cellStyle name="_4.13E Montana Energy Tax_Book2_Electric Rev Req Model (2009 GRC) Rebuttal 3 2" xfId="13875"/>
    <cellStyle name="_4.13E Montana Energy Tax_Book2_Electric Rev Req Model (2009 GRC) Rebuttal 4" xfId="13876"/>
    <cellStyle name="_4.13E Montana Energy Tax_Book2_Electric Rev Req Model (2009 GRC) Rebuttal REmoval of New  WH Solar AdjustMI" xfId="853"/>
    <cellStyle name="_4.13E Montana Energy Tax_Book2_Electric Rev Req Model (2009 GRC) Rebuttal REmoval of New  WH Solar AdjustMI 2" xfId="854"/>
    <cellStyle name="_4.13E Montana Energy Tax_Book2_Electric Rev Req Model (2009 GRC) Rebuttal REmoval of New  WH Solar AdjustMI 2 2" xfId="855"/>
    <cellStyle name="_4.13E Montana Energy Tax_Book2_Electric Rev Req Model (2009 GRC) Rebuttal REmoval of New  WH Solar AdjustMI 2 2 2" xfId="13877"/>
    <cellStyle name="_4.13E Montana Energy Tax_Book2_Electric Rev Req Model (2009 GRC) Rebuttal REmoval of New  WH Solar AdjustMI 2 3" xfId="13878"/>
    <cellStyle name="_4.13E Montana Energy Tax_Book2_Electric Rev Req Model (2009 GRC) Rebuttal REmoval of New  WH Solar AdjustMI 3" xfId="856"/>
    <cellStyle name="_4.13E Montana Energy Tax_Book2_Electric Rev Req Model (2009 GRC) Rebuttal REmoval of New  WH Solar AdjustMI 3 2" xfId="13879"/>
    <cellStyle name="_4.13E Montana Energy Tax_Book2_Electric Rev Req Model (2009 GRC) Rebuttal REmoval of New  WH Solar AdjustMI 4" xfId="13880"/>
    <cellStyle name="_4.13E Montana Energy Tax_Book2_Electric Rev Req Model (2009 GRC) Rebuttal REmoval of New  WH Solar AdjustMI_DEM-WP(C) ENERG10C--ctn Mid-C_042010 2010GRC" xfId="11123"/>
    <cellStyle name="_4.13E Montana Energy Tax_Book2_Electric Rev Req Model (2009 GRC) Revised 01-18-2010" xfId="857"/>
    <cellStyle name="_4.13E Montana Energy Tax_Book2_Electric Rev Req Model (2009 GRC) Revised 01-18-2010 2" xfId="858"/>
    <cellStyle name="_4.13E Montana Energy Tax_Book2_Electric Rev Req Model (2009 GRC) Revised 01-18-2010 2 2" xfId="859"/>
    <cellStyle name="_4.13E Montana Energy Tax_Book2_Electric Rev Req Model (2009 GRC) Revised 01-18-2010 2 2 2" xfId="13881"/>
    <cellStyle name="_4.13E Montana Energy Tax_Book2_Electric Rev Req Model (2009 GRC) Revised 01-18-2010 2 3" xfId="13882"/>
    <cellStyle name="_4.13E Montana Energy Tax_Book2_Electric Rev Req Model (2009 GRC) Revised 01-18-2010 3" xfId="860"/>
    <cellStyle name="_4.13E Montana Energy Tax_Book2_Electric Rev Req Model (2009 GRC) Revised 01-18-2010 3 2" xfId="13883"/>
    <cellStyle name="_4.13E Montana Energy Tax_Book2_Electric Rev Req Model (2009 GRC) Revised 01-18-2010 4" xfId="13884"/>
    <cellStyle name="_4.13E Montana Energy Tax_Book2_Electric Rev Req Model (2009 GRC) Revised 01-18-2010_DEM-WP(C) ENERG10C--ctn Mid-C_042010 2010GRC" xfId="11124"/>
    <cellStyle name="_4.13E Montana Energy Tax_Book2_Final Order Electric EXHIBIT A-1" xfId="861"/>
    <cellStyle name="_4.13E Montana Energy Tax_Book2_Final Order Electric EXHIBIT A-1 2" xfId="862"/>
    <cellStyle name="_4.13E Montana Energy Tax_Book2_Final Order Electric EXHIBIT A-1 2 2" xfId="863"/>
    <cellStyle name="_4.13E Montana Energy Tax_Book2_Final Order Electric EXHIBIT A-1 2 2 2" xfId="13885"/>
    <cellStyle name="_4.13E Montana Energy Tax_Book2_Final Order Electric EXHIBIT A-1 2 3" xfId="13886"/>
    <cellStyle name="_4.13E Montana Energy Tax_Book2_Final Order Electric EXHIBIT A-1 3" xfId="864"/>
    <cellStyle name="_4.13E Montana Energy Tax_Book2_Final Order Electric EXHIBIT A-1 3 2" xfId="13887"/>
    <cellStyle name="_4.13E Montana Energy Tax_Book2_Final Order Electric EXHIBIT A-1 4" xfId="13888"/>
    <cellStyle name="_4.13E Montana Energy Tax_Book4" xfId="865"/>
    <cellStyle name="_4.13E Montana Energy Tax_Book4 2" xfId="866"/>
    <cellStyle name="_4.13E Montana Energy Tax_Book4 2 2" xfId="867"/>
    <cellStyle name="_4.13E Montana Energy Tax_Book4 2 2 2" xfId="13889"/>
    <cellStyle name="_4.13E Montana Energy Tax_Book4 2 3" xfId="13890"/>
    <cellStyle name="_4.13E Montana Energy Tax_Book4 3" xfId="868"/>
    <cellStyle name="_4.13E Montana Energy Tax_Book4 3 2" xfId="13891"/>
    <cellStyle name="_4.13E Montana Energy Tax_Book4 4" xfId="13892"/>
    <cellStyle name="_4.13E Montana Energy Tax_Book4_DEM-WP(C) ENERG10C--ctn Mid-C_042010 2010GRC" xfId="11125"/>
    <cellStyle name="_4.13E Montana Energy Tax_Book9" xfId="869"/>
    <cellStyle name="_4.13E Montana Energy Tax_Book9 2" xfId="870"/>
    <cellStyle name="_4.13E Montana Energy Tax_Book9 2 2" xfId="871"/>
    <cellStyle name="_4.13E Montana Energy Tax_Book9 2 2 2" xfId="13893"/>
    <cellStyle name="_4.13E Montana Energy Tax_Book9 2 3" xfId="13894"/>
    <cellStyle name="_4.13E Montana Energy Tax_Book9 3" xfId="872"/>
    <cellStyle name="_4.13E Montana Energy Tax_Book9 3 2" xfId="13895"/>
    <cellStyle name="_4.13E Montana Energy Tax_Book9 4" xfId="13896"/>
    <cellStyle name="_4.13E Montana Energy Tax_Book9_DEM-WP(C) ENERG10C--ctn Mid-C_042010 2010GRC" xfId="11126"/>
    <cellStyle name="_4.13E Montana Energy Tax_Chelan PUD Power Costs (8-10)" xfId="873"/>
    <cellStyle name="_4.13E Montana Energy Tax_Chelan PUD Power Costs (8-10) 2" xfId="13897"/>
    <cellStyle name="_4.13E Montana Energy Tax_DEM-WP(C) Chelan Power Costs" xfId="11127"/>
    <cellStyle name="_4.13E Montana Energy Tax_DEM-WP(C) Chelan Power Costs 2" xfId="13898"/>
    <cellStyle name="_4.13E Montana Energy Tax_DEM-WP(C) ENERG10C--ctn Mid-C_042010 2010GRC" xfId="11128"/>
    <cellStyle name="_4.13E Montana Energy Tax_DEM-WP(C) Gas Transport 2010GRC" xfId="11129"/>
    <cellStyle name="_4.13E Montana Energy Tax_DEM-WP(C) Gas Transport 2010GRC 2" xfId="13899"/>
    <cellStyle name="_4.13E Montana Energy Tax_DWH-08 (Rate Spread &amp; Design Workpapers)" xfId="13900"/>
    <cellStyle name="_4.13E Montana Energy Tax_Exh A-1 resulting from UE-112050 effective Jan 1 2012" xfId="13901"/>
    <cellStyle name="_4.13E Montana Energy Tax_Exh G - Klamath Peaker PPA fr C Locke 2-12" xfId="13902"/>
    <cellStyle name="_4.13E Montana Energy Tax_Exhibit A-1 effective 4-1-11 fr S Free 12-11" xfId="13903"/>
    <cellStyle name="_4.13E Montana Energy Tax_Final 2008 PTC Rate Design Workpapers 10.27.08" xfId="13904"/>
    <cellStyle name="_4.13E Montana Energy Tax_INPUTS" xfId="22"/>
    <cellStyle name="_4.13E Montana Energy Tax_INPUTS 2" xfId="874"/>
    <cellStyle name="_4.13E Montana Energy Tax_INPUTS 2 2" xfId="875"/>
    <cellStyle name="_4.13E Montana Energy Tax_INPUTS 2 2 2" xfId="13905"/>
    <cellStyle name="_4.13E Montana Energy Tax_INPUTS 2 3" xfId="13906"/>
    <cellStyle name="_4.13E Montana Energy Tax_INPUTS 3" xfId="876"/>
    <cellStyle name="_4.13E Montana Energy Tax_INPUTS 3 2" xfId="13907"/>
    <cellStyle name="_4.13E Montana Energy Tax_INPUTS 4" xfId="13908"/>
    <cellStyle name="_4.13E Montana Energy Tax_Laid Off Employees + CEO" xfId="11130"/>
    <cellStyle name="_4.13E Montana Energy Tax_Low Income 2010 RevRequirement" xfId="877"/>
    <cellStyle name="_4.13E Montana Energy Tax_Low Income 2010 RevRequirement (2)" xfId="878"/>
    <cellStyle name="_4.13E Montana Energy Tax_Mint Farm Generation BPA" xfId="13909"/>
    <cellStyle name="_4.13E Montana Energy Tax_Misc. Exp Airport Parking" xfId="11131"/>
    <cellStyle name="_4.13E Montana Energy Tax_NIM Summary" xfId="879"/>
    <cellStyle name="_4.13E Montana Energy Tax_NIM Summary 09GRC" xfId="880"/>
    <cellStyle name="_4.13E Montana Energy Tax_NIM Summary 09GRC 2" xfId="881"/>
    <cellStyle name="_4.13E Montana Energy Tax_NIM Summary 09GRC 2 2" xfId="13910"/>
    <cellStyle name="_4.13E Montana Energy Tax_NIM Summary 09GRC 3" xfId="13911"/>
    <cellStyle name="_4.13E Montana Energy Tax_NIM Summary 09GRC_DEM-WP(C) ENERG10C--ctn Mid-C_042010 2010GRC" xfId="11132"/>
    <cellStyle name="_4.13E Montana Energy Tax_NIM Summary 10" xfId="13912"/>
    <cellStyle name="_4.13E Montana Energy Tax_NIM Summary 11" xfId="13913"/>
    <cellStyle name="_4.13E Montana Energy Tax_NIM Summary 12" xfId="13914"/>
    <cellStyle name="_4.13E Montana Energy Tax_NIM Summary 13" xfId="13915"/>
    <cellStyle name="_4.13E Montana Energy Tax_NIM Summary 14" xfId="13916"/>
    <cellStyle name="_4.13E Montana Energy Tax_NIM Summary 15" xfId="13917"/>
    <cellStyle name="_4.13E Montana Energy Tax_NIM Summary 16" xfId="13918"/>
    <cellStyle name="_4.13E Montana Energy Tax_NIM Summary 17" xfId="13919"/>
    <cellStyle name="_4.13E Montana Energy Tax_NIM Summary 18" xfId="13920"/>
    <cellStyle name="_4.13E Montana Energy Tax_NIM Summary 19" xfId="13921"/>
    <cellStyle name="_4.13E Montana Energy Tax_NIM Summary 2" xfId="882"/>
    <cellStyle name="_4.13E Montana Energy Tax_NIM Summary 2 2" xfId="13922"/>
    <cellStyle name="_4.13E Montana Energy Tax_NIM Summary 20" xfId="13923"/>
    <cellStyle name="_4.13E Montana Energy Tax_NIM Summary 21" xfId="13924"/>
    <cellStyle name="_4.13E Montana Energy Tax_NIM Summary 22" xfId="13925"/>
    <cellStyle name="_4.13E Montana Energy Tax_NIM Summary 23" xfId="13926"/>
    <cellStyle name="_4.13E Montana Energy Tax_NIM Summary 24" xfId="13927"/>
    <cellStyle name="_4.13E Montana Energy Tax_NIM Summary 25" xfId="13928"/>
    <cellStyle name="_4.13E Montana Energy Tax_NIM Summary 26" xfId="13929"/>
    <cellStyle name="_4.13E Montana Energy Tax_NIM Summary 27" xfId="13930"/>
    <cellStyle name="_4.13E Montana Energy Tax_NIM Summary 28" xfId="13931"/>
    <cellStyle name="_4.13E Montana Energy Tax_NIM Summary 29" xfId="13932"/>
    <cellStyle name="_4.13E Montana Energy Tax_NIM Summary 3" xfId="883"/>
    <cellStyle name="_4.13E Montana Energy Tax_NIM Summary 3 2" xfId="13933"/>
    <cellStyle name="_4.13E Montana Energy Tax_NIM Summary 30" xfId="13934"/>
    <cellStyle name="_4.13E Montana Energy Tax_NIM Summary 31" xfId="13935"/>
    <cellStyle name="_4.13E Montana Energy Tax_NIM Summary 32" xfId="13936"/>
    <cellStyle name="_4.13E Montana Energy Tax_NIM Summary 33" xfId="13937"/>
    <cellStyle name="_4.13E Montana Energy Tax_NIM Summary 34" xfId="13938"/>
    <cellStyle name="_4.13E Montana Energy Tax_NIM Summary 35" xfId="13939"/>
    <cellStyle name="_4.13E Montana Energy Tax_NIM Summary 36" xfId="13940"/>
    <cellStyle name="_4.13E Montana Energy Tax_NIM Summary 37" xfId="13941"/>
    <cellStyle name="_4.13E Montana Energy Tax_NIM Summary 38" xfId="13942"/>
    <cellStyle name="_4.13E Montana Energy Tax_NIM Summary 39" xfId="13943"/>
    <cellStyle name="_4.13E Montana Energy Tax_NIM Summary 4" xfId="884"/>
    <cellStyle name="_4.13E Montana Energy Tax_NIM Summary 4 2" xfId="13944"/>
    <cellStyle name="_4.13E Montana Energy Tax_NIM Summary 40" xfId="13945"/>
    <cellStyle name="_4.13E Montana Energy Tax_NIM Summary 41" xfId="13946"/>
    <cellStyle name="_4.13E Montana Energy Tax_NIM Summary 42" xfId="13947"/>
    <cellStyle name="_4.13E Montana Energy Tax_NIM Summary 43" xfId="13948"/>
    <cellStyle name="_4.13E Montana Energy Tax_NIM Summary 44" xfId="13949"/>
    <cellStyle name="_4.13E Montana Energy Tax_NIM Summary 45" xfId="13950"/>
    <cellStyle name="_4.13E Montana Energy Tax_NIM Summary 46" xfId="13951"/>
    <cellStyle name="_4.13E Montana Energy Tax_NIM Summary 47" xfId="13952"/>
    <cellStyle name="_4.13E Montana Energy Tax_NIM Summary 48" xfId="13953"/>
    <cellStyle name="_4.13E Montana Energy Tax_NIM Summary 49" xfId="13954"/>
    <cellStyle name="_4.13E Montana Energy Tax_NIM Summary 5" xfId="885"/>
    <cellStyle name="_4.13E Montana Energy Tax_NIM Summary 5 2" xfId="13955"/>
    <cellStyle name="_4.13E Montana Energy Tax_NIM Summary 50" xfId="13956"/>
    <cellStyle name="_4.13E Montana Energy Tax_NIM Summary 51" xfId="13957"/>
    <cellStyle name="_4.13E Montana Energy Tax_NIM Summary 6" xfId="886"/>
    <cellStyle name="_4.13E Montana Energy Tax_NIM Summary 6 2" xfId="13958"/>
    <cellStyle name="_4.13E Montana Energy Tax_NIM Summary 7" xfId="887"/>
    <cellStyle name="_4.13E Montana Energy Tax_NIM Summary 7 2" xfId="13959"/>
    <cellStyle name="_4.13E Montana Energy Tax_NIM Summary 8" xfId="888"/>
    <cellStyle name="_4.13E Montana Energy Tax_NIM Summary 8 2" xfId="13960"/>
    <cellStyle name="_4.13E Montana Energy Tax_NIM Summary 9" xfId="889"/>
    <cellStyle name="_4.13E Montana Energy Tax_NIM Summary 9 2" xfId="13961"/>
    <cellStyle name="_4.13E Montana Energy Tax_NIM Summary_DEM-WP(C) ENERG10C--ctn Mid-C_042010 2010GRC" xfId="11133"/>
    <cellStyle name="_4.13E Montana Energy Tax_Oct2010toSep2011LwIncLead" xfId="890"/>
    <cellStyle name="_4.13E Montana Energy Tax_PCA 10 -  Exhibit D Dec 2011" xfId="13962"/>
    <cellStyle name="_4.13E Montana Energy Tax_PCA 10 -  Exhibit D from A Kellogg Jan 2011" xfId="891"/>
    <cellStyle name="_4.13E Montana Energy Tax_PCA 10 -  Exhibit D from A Kellogg July 2011" xfId="892"/>
    <cellStyle name="_4.13E Montana Energy Tax_PCA 10 -  Exhibit D from S Free Rcv'd 12-11" xfId="893"/>
    <cellStyle name="_4.13E Montana Energy Tax_PCA 11 -  Exhibit D Jan 2012 fr A Kellogg" xfId="13963"/>
    <cellStyle name="_4.13E Montana Energy Tax_PCA 11 -  Exhibit D Jan 2012 WF" xfId="13964"/>
    <cellStyle name="_4.13E Montana Energy Tax_PCA 9 -  Exhibit D April 2010" xfId="894"/>
    <cellStyle name="_4.13E Montana Energy Tax_PCA 9 -  Exhibit D April 2010 (3)" xfId="895"/>
    <cellStyle name="_4.13E Montana Energy Tax_PCA 9 -  Exhibit D April 2010 (3) 2" xfId="896"/>
    <cellStyle name="_4.13E Montana Energy Tax_PCA 9 -  Exhibit D April 2010 (3) 2 2" xfId="13965"/>
    <cellStyle name="_4.13E Montana Energy Tax_PCA 9 -  Exhibit D April 2010 (3) 3" xfId="13966"/>
    <cellStyle name="_4.13E Montana Energy Tax_PCA 9 -  Exhibit D April 2010 (3)_DEM-WP(C) ENERG10C--ctn Mid-C_042010 2010GRC" xfId="11134"/>
    <cellStyle name="_4.13E Montana Energy Tax_PCA 9 -  Exhibit D April 2010 2" xfId="13967"/>
    <cellStyle name="_4.13E Montana Energy Tax_PCA 9 -  Exhibit D April 2010 3" xfId="13968"/>
    <cellStyle name="_4.13E Montana Energy Tax_PCA 9 -  Exhibit D April 2010 4" xfId="13969"/>
    <cellStyle name="_4.13E Montana Energy Tax_PCA 9 -  Exhibit D April 2010 5" xfId="13970"/>
    <cellStyle name="_4.13E Montana Energy Tax_PCA 9 -  Exhibit D April 2010 6" xfId="13971"/>
    <cellStyle name="_4.13E Montana Energy Tax_PCA 9 -  Exhibit D Nov 2010" xfId="897"/>
    <cellStyle name="_4.13E Montana Energy Tax_PCA 9 -  Exhibit D Nov 2010 2" xfId="13972"/>
    <cellStyle name="_4.13E Montana Energy Tax_PCA 9 - Exhibit D at August 2010" xfId="898"/>
    <cellStyle name="_4.13E Montana Energy Tax_PCA 9 - Exhibit D at August 2010 2" xfId="13973"/>
    <cellStyle name="_4.13E Montana Energy Tax_PCA 9 - Exhibit D June 2010 GRC" xfId="899"/>
    <cellStyle name="_4.13E Montana Energy Tax_PCA 9 - Exhibit D June 2010 GRC 2" xfId="13974"/>
    <cellStyle name="_4.13E Montana Energy Tax_Power Costs - Comparison bx Rbtl-Staff-Jt-PC" xfId="900"/>
    <cellStyle name="_4.13E Montana Energy Tax_Power Costs - Comparison bx Rbtl-Staff-Jt-PC 2" xfId="901"/>
    <cellStyle name="_4.13E Montana Energy Tax_Power Costs - Comparison bx Rbtl-Staff-Jt-PC 2 2" xfId="902"/>
    <cellStyle name="_4.13E Montana Energy Tax_Power Costs - Comparison bx Rbtl-Staff-Jt-PC 2 2 2" xfId="13975"/>
    <cellStyle name="_4.13E Montana Energy Tax_Power Costs - Comparison bx Rbtl-Staff-Jt-PC 2 3" xfId="13976"/>
    <cellStyle name="_4.13E Montana Energy Tax_Power Costs - Comparison bx Rbtl-Staff-Jt-PC 3" xfId="903"/>
    <cellStyle name="_4.13E Montana Energy Tax_Power Costs - Comparison bx Rbtl-Staff-Jt-PC 3 2" xfId="13977"/>
    <cellStyle name="_4.13E Montana Energy Tax_Power Costs - Comparison bx Rbtl-Staff-Jt-PC 4" xfId="13978"/>
    <cellStyle name="_4.13E Montana Energy Tax_Power Costs - Comparison bx Rbtl-Staff-Jt-PC_Adj Bench DR 3 for Initial Briefs (Electric)" xfId="904"/>
    <cellStyle name="_4.13E Montana Energy Tax_Power Costs - Comparison bx Rbtl-Staff-Jt-PC_Adj Bench DR 3 for Initial Briefs (Electric) 2" xfId="905"/>
    <cellStyle name="_4.13E Montana Energy Tax_Power Costs - Comparison bx Rbtl-Staff-Jt-PC_Adj Bench DR 3 for Initial Briefs (Electric) 2 2" xfId="906"/>
    <cellStyle name="_4.13E Montana Energy Tax_Power Costs - Comparison bx Rbtl-Staff-Jt-PC_Adj Bench DR 3 for Initial Briefs (Electric) 2 2 2" xfId="13979"/>
    <cellStyle name="_4.13E Montana Energy Tax_Power Costs - Comparison bx Rbtl-Staff-Jt-PC_Adj Bench DR 3 for Initial Briefs (Electric) 2 3" xfId="13980"/>
    <cellStyle name="_4.13E Montana Energy Tax_Power Costs - Comparison bx Rbtl-Staff-Jt-PC_Adj Bench DR 3 for Initial Briefs (Electric) 3" xfId="907"/>
    <cellStyle name="_4.13E Montana Energy Tax_Power Costs - Comparison bx Rbtl-Staff-Jt-PC_Adj Bench DR 3 for Initial Briefs (Electric) 3 2" xfId="13981"/>
    <cellStyle name="_4.13E Montana Energy Tax_Power Costs - Comparison bx Rbtl-Staff-Jt-PC_Adj Bench DR 3 for Initial Briefs (Electric) 4" xfId="13982"/>
    <cellStyle name="_4.13E Montana Energy Tax_Power Costs - Comparison bx Rbtl-Staff-Jt-PC_Adj Bench DR 3 for Initial Briefs (Electric)_DEM-WP(C) ENERG10C--ctn Mid-C_042010 2010GRC" xfId="11135"/>
    <cellStyle name="_4.13E Montana Energy Tax_Power Costs - Comparison bx Rbtl-Staff-Jt-PC_DEM-WP(C) ENERG10C--ctn Mid-C_042010 2010GRC" xfId="11136"/>
    <cellStyle name="_4.13E Montana Energy Tax_Power Costs - Comparison bx Rbtl-Staff-Jt-PC_Electric Rev Req Model (2009 GRC) Rebuttal" xfId="908"/>
    <cellStyle name="_4.13E Montana Energy Tax_Power Costs - Comparison bx Rbtl-Staff-Jt-PC_Electric Rev Req Model (2009 GRC) Rebuttal 2" xfId="909"/>
    <cellStyle name="_4.13E Montana Energy Tax_Power Costs - Comparison bx Rbtl-Staff-Jt-PC_Electric Rev Req Model (2009 GRC) Rebuttal 2 2" xfId="910"/>
    <cellStyle name="_4.13E Montana Energy Tax_Power Costs - Comparison bx Rbtl-Staff-Jt-PC_Electric Rev Req Model (2009 GRC) Rebuttal 2 2 2" xfId="13983"/>
    <cellStyle name="_4.13E Montana Energy Tax_Power Costs - Comparison bx Rbtl-Staff-Jt-PC_Electric Rev Req Model (2009 GRC) Rebuttal 2 3" xfId="13984"/>
    <cellStyle name="_4.13E Montana Energy Tax_Power Costs - Comparison bx Rbtl-Staff-Jt-PC_Electric Rev Req Model (2009 GRC) Rebuttal 3" xfId="911"/>
    <cellStyle name="_4.13E Montana Energy Tax_Power Costs - Comparison bx Rbtl-Staff-Jt-PC_Electric Rev Req Model (2009 GRC) Rebuttal 3 2" xfId="13985"/>
    <cellStyle name="_4.13E Montana Energy Tax_Power Costs - Comparison bx Rbtl-Staff-Jt-PC_Electric Rev Req Model (2009 GRC) Rebuttal 4" xfId="13986"/>
    <cellStyle name="_4.13E Montana Energy Tax_Power Costs - Comparison bx Rbtl-Staff-Jt-PC_Electric Rev Req Model (2009 GRC) Rebuttal REmoval of New  WH Solar AdjustMI" xfId="912"/>
    <cellStyle name="_4.13E Montana Energy Tax_Power Costs - Comparison bx Rbtl-Staff-Jt-PC_Electric Rev Req Model (2009 GRC) Rebuttal REmoval of New  WH Solar AdjustMI 2" xfId="913"/>
    <cellStyle name="_4.13E Montana Energy Tax_Power Costs - Comparison bx Rbtl-Staff-Jt-PC_Electric Rev Req Model (2009 GRC) Rebuttal REmoval of New  WH Solar AdjustMI 2 2" xfId="914"/>
    <cellStyle name="_4.13E Montana Energy Tax_Power Costs - Comparison bx Rbtl-Staff-Jt-PC_Electric Rev Req Model (2009 GRC) Rebuttal REmoval of New  WH Solar AdjustMI 2 2 2" xfId="13987"/>
    <cellStyle name="_4.13E Montana Energy Tax_Power Costs - Comparison bx Rbtl-Staff-Jt-PC_Electric Rev Req Model (2009 GRC) Rebuttal REmoval of New  WH Solar AdjustMI 2 3" xfId="13988"/>
    <cellStyle name="_4.13E Montana Energy Tax_Power Costs - Comparison bx Rbtl-Staff-Jt-PC_Electric Rev Req Model (2009 GRC) Rebuttal REmoval of New  WH Solar AdjustMI 3" xfId="915"/>
    <cellStyle name="_4.13E Montana Energy Tax_Power Costs - Comparison bx Rbtl-Staff-Jt-PC_Electric Rev Req Model (2009 GRC) Rebuttal REmoval of New  WH Solar AdjustMI 3 2" xfId="13989"/>
    <cellStyle name="_4.13E Montana Energy Tax_Power Costs - Comparison bx Rbtl-Staff-Jt-PC_Electric Rev Req Model (2009 GRC) Rebuttal REmoval of New  WH Solar AdjustMI 4" xfId="13990"/>
    <cellStyle name="_4.13E Montana Energy Tax_Power Costs - Comparison bx Rbtl-Staff-Jt-PC_Electric Rev Req Model (2009 GRC) Rebuttal REmoval of New  WH Solar AdjustMI_DEM-WP(C) ENERG10C--ctn Mid-C_042010 2010GRC" xfId="11137"/>
    <cellStyle name="_4.13E Montana Energy Tax_Power Costs - Comparison bx Rbtl-Staff-Jt-PC_Electric Rev Req Model (2009 GRC) Revised 01-18-2010" xfId="916"/>
    <cellStyle name="_4.13E Montana Energy Tax_Power Costs - Comparison bx Rbtl-Staff-Jt-PC_Electric Rev Req Model (2009 GRC) Revised 01-18-2010 2" xfId="917"/>
    <cellStyle name="_4.13E Montana Energy Tax_Power Costs - Comparison bx Rbtl-Staff-Jt-PC_Electric Rev Req Model (2009 GRC) Revised 01-18-2010 2 2" xfId="918"/>
    <cellStyle name="_4.13E Montana Energy Tax_Power Costs - Comparison bx Rbtl-Staff-Jt-PC_Electric Rev Req Model (2009 GRC) Revised 01-18-2010 2 2 2" xfId="13991"/>
    <cellStyle name="_4.13E Montana Energy Tax_Power Costs - Comparison bx Rbtl-Staff-Jt-PC_Electric Rev Req Model (2009 GRC) Revised 01-18-2010 2 3" xfId="13992"/>
    <cellStyle name="_4.13E Montana Energy Tax_Power Costs - Comparison bx Rbtl-Staff-Jt-PC_Electric Rev Req Model (2009 GRC) Revised 01-18-2010 3" xfId="919"/>
    <cellStyle name="_4.13E Montana Energy Tax_Power Costs - Comparison bx Rbtl-Staff-Jt-PC_Electric Rev Req Model (2009 GRC) Revised 01-18-2010 3 2" xfId="13993"/>
    <cellStyle name="_4.13E Montana Energy Tax_Power Costs - Comparison bx Rbtl-Staff-Jt-PC_Electric Rev Req Model (2009 GRC) Revised 01-18-2010 4" xfId="13994"/>
    <cellStyle name="_4.13E Montana Energy Tax_Power Costs - Comparison bx Rbtl-Staff-Jt-PC_Electric Rev Req Model (2009 GRC) Revised 01-18-2010_DEM-WP(C) ENERG10C--ctn Mid-C_042010 2010GRC" xfId="11138"/>
    <cellStyle name="_4.13E Montana Energy Tax_Power Costs - Comparison bx Rbtl-Staff-Jt-PC_Final Order Electric EXHIBIT A-1" xfId="920"/>
    <cellStyle name="_4.13E Montana Energy Tax_Power Costs - Comparison bx Rbtl-Staff-Jt-PC_Final Order Electric EXHIBIT A-1 2" xfId="921"/>
    <cellStyle name="_4.13E Montana Energy Tax_Power Costs - Comparison bx Rbtl-Staff-Jt-PC_Final Order Electric EXHIBIT A-1 2 2" xfId="922"/>
    <cellStyle name="_4.13E Montana Energy Tax_Power Costs - Comparison bx Rbtl-Staff-Jt-PC_Final Order Electric EXHIBIT A-1 2 2 2" xfId="13995"/>
    <cellStyle name="_4.13E Montana Energy Tax_Power Costs - Comparison bx Rbtl-Staff-Jt-PC_Final Order Electric EXHIBIT A-1 2 3" xfId="13996"/>
    <cellStyle name="_4.13E Montana Energy Tax_Power Costs - Comparison bx Rbtl-Staff-Jt-PC_Final Order Electric EXHIBIT A-1 3" xfId="923"/>
    <cellStyle name="_4.13E Montana Energy Tax_Power Costs - Comparison bx Rbtl-Staff-Jt-PC_Final Order Electric EXHIBIT A-1 3 2" xfId="13997"/>
    <cellStyle name="_4.13E Montana Energy Tax_Power Costs - Comparison bx Rbtl-Staff-Jt-PC_Final Order Electric EXHIBIT A-1 4" xfId="13998"/>
    <cellStyle name="_4.13E Montana Energy Tax_Production Adj 4.37" xfId="23"/>
    <cellStyle name="_4.13E Montana Energy Tax_Production Adj 4.37 2" xfId="924"/>
    <cellStyle name="_4.13E Montana Energy Tax_Production Adj 4.37 2 2" xfId="925"/>
    <cellStyle name="_4.13E Montana Energy Tax_Production Adj 4.37 2 2 2" xfId="13999"/>
    <cellStyle name="_4.13E Montana Energy Tax_Production Adj 4.37 2 3" xfId="14000"/>
    <cellStyle name="_4.13E Montana Energy Tax_Production Adj 4.37 3" xfId="926"/>
    <cellStyle name="_4.13E Montana Energy Tax_Production Adj 4.37 3 2" xfId="14001"/>
    <cellStyle name="_4.13E Montana Energy Tax_Production Adj 4.37 4" xfId="14002"/>
    <cellStyle name="_4.13E Montana Energy Tax_Purchased Power Adj 4.03" xfId="24"/>
    <cellStyle name="_4.13E Montana Energy Tax_Purchased Power Adj 4.03 2" xfId="927"/>
    <cellStyle name="_4.13E Montana Energy Tax_Purchased Power Adj 4.03 2 2" xfId="928"/>
    <cellStyle name="_4.13E Montana Energy Tax_Purchased Power Adj 4.03 2 2 2" xfId="14003"/>
    <cellStyle name="_4.13E Montana Energy Tax_Purchased Power Adj 4.03 2 3" xfId="14004"/>
    <cellStyle name="_4.13E Montana Energy Tax_Purchased Power Adj 4.03 3" xfId="929"/>
    <cellStyle name="_4.13E Montana Energy Tax_Purchased Power Adj 4.03 3 2" xfId="14005"/>
    <cellStyle name="_4.13E Montana Energy Tax_Purchased Power Adj 4.03 4" xfId="14006"/>
    <cellStyle name="_4.13E Montana Energy Tax_Rebuttal Power Costs" xfId="930"/>
    <cellStyle name="_4.13E Montana Energy Tax_Rebuttal Power Costs 2" xfId="931"/>
    <cellStyle name="_4.13E Montana Energy Tax_Rebuttal Power Costs 2 2" xfId="932"/>
    <cellStyle name="_4.13E Montana Energy Tax_Rebuttal Power Costs 2 2 2" xfId="14007"/>
    <cellStyle name="_4.13E Montana Energy Tax_Rebuttal Power Costs 2 3" xfId="14008"/>
    <cellStyle name="_4.13E Montana Energy Tax_Rebuttal Power Costs 3" xfId="933"/>
    <cellStyle name="_4.13E Montana Energy Tax_Rebuttal Power Costs 3 2" xfId="14009"/>
    <cellStyle name="_4.13E Montana Energy Tax_Rebuttal Power Costs 4" xfId="14010"/>
    <cellStyle name="_4.13E Montana Energy Tax_Rebuttal Power Costs_Adj Bench DR 3 for Initial Briefs (Electric)" xfId="934"/>
    <cellStyle name="_4.13E Montana Energy Tax_Rebuttal Power Costs_Adj Bench DR 3 for Initial Briefs (Electric) 2" xfId="935"/>
    <cellStyle name="_4.13E Montana Energy Tax_Rebuttal Power Costs_Adj Bench DR 3 for Initial Briefs (Electric) 2 2" xfId="936"/>
    <cellStyle name="_4.13E Montana Energy Tax_Rebuttal Power Costs_Adj Bench DR 3 for Initial Briefs (Electric) 2 2 2" xfId="14011"/>
    <cellStyle name="_4.13E Montana Energy Tax_Rebuttal Power Costs_Adj Bench DR 3 for Initial Briefs (Electric) 2 3" xfId="14012"/>
    <cellStyle name="_4.13E Montana Energy Tax_Rebuttal Power Costs_Adj Bench DR 3 for Initial Briefs (Electric) 3" xfId="937"/>
    <cellStyle name="_4.13E Montana Energy Tax_Rebuttal Power Costs_Adj Bench DR 3 for Initial Briefs (Electric) 3 2" xfId="14013"/>
    <cellStyle name="_4.13E Montana Energy Tax_Rebuttal Power Costs_Adj Bench DR 3 for Initial Briefs (Electric) 4" xfId="14014"/>
    <cellStyle name="_4.13E Montana Energy Tax_Rebuttal Power Costs_Adj Bench DR 3 for Initial Briefs (Electric)_DEM-WP(C) ENERG10C--ctn Mid-C_042010 2010GRC" xfId="11139"/>
    <cellStyle name="_4.13E Montana Energy Tax_Rebuttal Power Costs_DEM-WP(C) ENERG10C--ctn Mid-C_042010 2010GRC" xfId="11140"/>
    <cellStyle name="_4.13E Montana Energy Tax_Rebuttal Power Costs_Electric Rev Req Model (2009 GRC) Rebuttal" xfId="938"/>
    <cellStyle name="_4.13E Montana Energy Tax_Rebuttal Power Costs_Electric Rev Req Model (2009 GRC) Rebuttal 2" xfId="939"/>
    <cellStyle name="_4.13E Montana Energy Tax_Rebuttal Power Costs_Electric Rev Req Model (2009 GRC) Rebuttal 2 2" xfId="940"/>
    <cellStyle name="_4.13E Montana Energy Tax_Rebuttal Power Costs_Electric Rev Req Model (2009 GRC) Rebuttal 2 2 2" xfId="14015"/>
    <cellStyle name="_4.13E Montana Energy Tax_Rebuttal Power Costs_Electric Rev Req Model (2009 GRC) Rebuttal 2 3" xfId="14016"/>
    <cellStyle name="_4.13E Montana Energy Tax_Rebuttal Power Costs_Electric Rev Req Model (2009 GRC) Rebuttal 3" xfId="941"/>
    <cellStyle name="_4.13E Montana Energy Tax_Rebuttal Power Costs_Electric Rev Req Model (2009 GRC) Rebuttal 3 2" xfId="14017"/>
    <cellStyle name="_4.13E Montana Energy Tax_Rebuttal Power Costs_Electric Rev Req Model (2009 GRC) Rebuttal 4" xfId="14018"/>
    <cellStyle name="_4.13E Montana Energy Tax_Rebuttal Power Costs_Electric Rev Req Model (2009 GRC) Rebuttal REmoval of New  WH Solar AdjustMI" xfId="942"/>
    <cellStyle name="_4.13E Montana Energy Tax_Rebuttal Power Costs_Electric Rev Req Model (2009 GRC) Rebuttal REmoval of New  WH Solar AdjustMI 2" xfId="943"/>
    <cellStyle name="_4.13E Montana Energy Tax_Rebuttal Power Costs_Electric Rev Req Model (2009 GRC) Rebuttal REmoval of New  WH Solar AdjustMI 2 2" xfId="944"/>
    <cellStyle name="_4.13E Montana Energy Tax_Rebuttal Power Costs_Electric Rev Req Model (2009 GRC) Rebuttal REmoval of New  WH Solar AdjustMI 2 2 2" xfId="14019"/>
    <cellStyle name="_4.13E Montana Energy Tax_Rebuttal Power Costs_Electric Rev Req Model (2009 GRC) Rebuttal REmoval of New  WH Solar AdjustMI 2 3" xfId="14020"/>
    <cellStyle name="_4.13E Montana Energy Tax_Rebuttal Power Costs_Electric Rev Req Model (2009 GRC) Rebuttal REmoval of New  WH Solar AdjustMI 3" xfId="945"/>
    <cellStyle name="_4.13E Montana Energy Tax_Rebuttal Power Costs_Electric Rev Req Model (2009 GRC) Rebuttal REmoval of New  WH Solar AdjustMI 3 2" xfId="14021"/>
    <cellStyle name="_4.13E Montana Energy Tax_Rebuttal Power Costs_Electric Rev Req Model (2009 GRC) Rebuttal REmoval of New  WH Solar AdjustMI 4" xfId="14022"/>
    <cellStyle name="_4.13E Montana Energy Tax_Rebuttal Power Costs_Electric Rev Req Model (2009 GRC) Rebuttal REmoval of New  WH Solar AdjustMI_DEM-WP(C) ENERG10C--ctn Mid-C_042010 2010GRC" xfId="11141"/>
    <cellStyle name="_4.13E Montana Energy Tax_Rebuttal Power Costs_Electric Rev Req Model (2009 GRC) Revised 01-18-2010" xfId="946"/>
    <cellStyle name="_4.13E Montana Energy Tax_Rebuttal Power Costs_Electric Rev Req Model (2009 GRC) Revised 01-18-2010 2" xfId="947"/>
    <cellStyle name="_4.13E Montana Energy Tax_Rebuttal Power Costs_Electric Rev Req Model (2009 GRC) Revised 01-18-2010 2 2" xfId="948"/>
    <cellStyle name="_4.13E Montana Energy Tax_Rebuttal Power Costs_Electric Rev Req Model (2009 GRC) Revised 01-18-2010 2 2 2" xfId="14023"/>
    <cellStyle name="_4.13E Montana Energy Tax_Rebuttal Power Costs_Electric Rev Req Model (2009 GRC) Revised 01-18-2010 2 3" xfId="14024"/>
    <cellStyle name="_4.13E Montana Energy Tax_Rebuttal Power Costs_Electric Rev Req Model (2009 GRC) Revised 01-18-2010 3" xfId="949"/>
    <cellStyle name="_4.13E Montana Energy Tax_Rebuttal Power Costs_Electric Rev Req Model (2009 GRC) Revised 01-18-2010 3 2" xfId="14025"/>
    <cellStyle name="_4.13E Montana Energy Tax_Rebuttal Power Costs_Electric Rev Req Model (2009 GRC) Revised 01-18-2010 4" xfId="14026"/>
    <cellStyle name="_4.13E Montana Energy Tax_Rebuttal Power Costs_Electric Rev Req Model (2009 GRC) Revised 01-18-2010_DEM-WP(C) ENERG10C--ctn Mid-C_042010 2010GRC" xfId="11142"/>
    <cellStyle name="_4.13E Montana Energy Tax_Rebuttal Power Costs_Final Order Electric EXHIBIT A-1" xfId="950"/>
    <cellStyle name="_4.13E Montana Energy Tax_Rebuttal Power Costs_Final Order Electric EXHIBIT A-1 2" xfId="951"/>
    <cellStyle name="_4.13E Montana Energy Tax_Rebuttal Power Costs_Final Order Electric EXHIBIT A-1 2 2" xfId="952"/>
    <cellStyle name="_4.13E Montana Energy Tax_Rebuttal Power Costs_Final Order Electric EXHIBIT A-1 2 2 2" xfId="14027"/>
    <cellStyle name="_4.13E Montana Energy Tax_Rebuttal Power Costs_Final Order Electric EXHIBIT A-1 2 3" xfId="14028"/>
    <cellStyle name="_4.13E Montana Energy Tax_Rebuttal Power Costs_Final Order Electric EXHIBIT A-1 3" xfId="953"/>
    <cellStyle name="_4.13E Montana Energy Tax_Rebuttal Power Costs_Final Order Electric EXHIBIT A-1 3 2" xfId="14029"/>
    <cellStyle name="_4.13E Montana Energy Tax_Rebuttal Power Costs_Final Order Electric EXHIBIT A-1 4" xfId="14030"/>
    <cellStyle name="_4.13E Montana Energy Tax_RECS vs PTC's w Interest 6-28-10" xfId="25"/>
    <cellStyle name="_4.13E Montana Energy Tax_ROR &amp; CONV FACTOR" xfId="26"/>
    <cellStyle name="_4.13E Montana Energy Tax_ROR &amp; CONV FACTOR 2" xfId="954"/>
    <cellStyle name="_4.13E Montana Energy Tax_ROR &amp; CONV FACTOR 2 2" xfId="955"/>
    <cellStyle name="_4.13E Montana Energy Tax_ROR &amp; CONV FACTOR 2 2 2" xfId="14031"/>
    <cellStyle name="_4.13E Montana Energy Tax_ROR &amp; CONV FACTOR 2 3" xfId="14032"/>
    <cellStyle name="_4.13E Montana Energy Tax_ROR &amp; CONV FACTOR 3" xfId="956"/>
    <cellStyle name="_4.13E Montana Energy Tax_ROR &amp; CONV FACTOR 3 2" xfId="14033"/>
    <cellStyle name="_4.13E Montana Energy Tax_ROR &amp; CONV FACTOR 4" xfId="14034"/>
    <cellStyle name="_4.13E Montana Energy Tax_ROR 5.02" xfId="27"/>
    <cellStyle name="_4.13E Montana Energy Tax_ROR 5.02 2" xfId="957"/>
    <cellStyle name="_4.13E Montana Energy Tax_ROR 5.02 2 2" xfId="958"/>
    <cellStyle name="_4.13E Montana Energy Tax_ROR 5.02 2 2 2" xfId="14035"/>
    <cellStyle name="_4.13E Montana Energy Tax_ROR 5.02 2 3" xfId="14036"/>
    <cellStyle name="_4.13E Montana Energy Tax_ROR 5.02 3" xfId="959"/>
    <cellStyle name="_4.13E Montana Energy Tax_ROR 5.02 3 2" xfId="14037"/>
    <cellStyle name="_4.13E Montana Energy Tax_ROR 5.02 4" xfId="14038"/>
    <cellStyle name="_4.13E Montana Energy Tax_Wind Integration 10GRC" xfId="960"/>
    <cellStyle name="_4.13E Montana Energy Tax_Wind Integration 10GRC 2" xfId="961"/>
    <cellStyle name="_4.13E Montana Energy Tax_Wind Integration 10GRC 2 2" xfId="14039"/>
    <cellStyle name="_4.13E Montana Energy Tax_Wind Integration 10GRC 3" xfId="14040"/>
    <cellStyle name="_4.13E Montana Energy Tax_Wind Integration 10GRC_DEM-WP(C) ENERG10C--ctn Mid-C_042010 2010GRC" xfId="11143"/>
    <cellStyle name="_4.17E Montana Energy Tax Working File" xfId="962"/>
    <cellStyle name="_5 year summary (9-25-09)" xfId="963"/>
    <cellStyle name="_5 year summary (9-25-09) 2" xfId="14041"/>
    <cellStyle name="_5.03G-Conversion Factor Working FileMI" xfId="964"/>
    <cellStyle name="_x0013__Adj Bench DR 3 for Initial Briefs (Electric)" xfId="965"/>
    <cellStyle name="_x0013__Adj Bench DR 3 for Initial Briefs (Electric) 2" xfId="966"/>
    <cellStyle name="_x0013__Adj Bench DR 3 for Initial Briefs (Electric) 2 2" xfId="967"/>
    <cellStyle name="_x0013__Adj Bench DR 3 for Initial Briefs (Electric) 2 2 2" xfId="14042"/>
    <cellStyle name="_x0013__Adj Bench DR 3 for Initial Briefs (Electric) 2 3" xfId="14043"/>
    <cellStyle name="_x0013__Adj Bench DR 3 for Initial Briefs (Electric) 3" xfId="968"/>
    <cellStyle name="_x0013__Adj Bench DR 3 for Initial Briefs (Electric) 3 2" xfId="14044"/>
    <cellStyle name="_x0013__Adj Bench DR 3 for Initial Briefs (Electric) 4" xfId="14045"/>
    <cellStyle name="_x0013__Adj Bench DR 3 for Initial Briefs (Electric)_DEM-WP(C) ENERG10C--ctn Mid-C_042010 2010GRC" xfId="11144"/>
    <cellStyle name="_AURORA WIP" xfId="969"/>
    <cellStyle name="_AURORA WIP 2" xfId="970"/>
    <cellStyle name="_AURORA WIP 2 2" xfId="971"/>
    <cellStyle name="_AURORA WIP 2 2 2" xfId="14046"/>
    <cellStyle name="_AURORA WIP 2 2 2 2" xfId="14047"/>
    <cellStyle name="_AURORA WIP 2 3" xfId="14048"/>
    <cellStyle name="_AURORA WIP 3" xfId="972"/>
    <cellStyle name="_AURORA WIP 3 2" xfId="14049"/>
    <cellStyle name="_AURORA WIP 3 2 2" xfId="14050"/>
    <cellStyle name="_AURORA WIP 3 3" xfId="14051"/>
    <cellStyle name="_AURORA WIP 4" xfId="11145"/>
    <cellStyle name="_AURORA WIP 4 2" xfId="11146"/>
    <cellStyle name="_AURORA WIP 5" xfId="11147"/>
    <cellStyle name="_AURORA WIP 5 2" xfId="11148"/>
    <cellStyle name="_AURORA WIP 6" xfId="14052"/>
    <cellStyle name="_AURORA WIP 6 2" xfId="14053"/>
    <cellStyle name="_AURORA WIP 7" xfId="14054"/>
    <cellStyle name="_AURORA WIP 7 2" xfId="14055"/>
    <cellStyle name="_AURORA WIP 8" xfId="14056"/>
    <cellStyle name="_AURORA WIP 8 2" xfId="14057"/>
    <cellStyle name="_AURORA WIP_4 31E Reg Asset  Liab and EXH D" xfId="11149"/>
    <cellStyle name="_AURORA WIP_4 31E Reg Asset  Liab and EXH D _ Aug 10 Filing (2)" xfId="11150"/>
    <cellStyle name="_AURORA WIP_4 31E Reg Asset  Liab and EXH D _ Aug 10 Filing (2) 2" xfId="14058"/>
    <cellStyle name="_AURORA WIP_4 31E Reg Asset  Liab and EXH D 10" xfId="14059"/>
    <cellStyle name="_AURORA WIP_4 31E Reg Asset  Liab and EXH D 11" xfId="14060"/>
    <cellStyle name="_AURORA WIP_4 31E Reg Asset  Liab and EXH D 12" xfId="14061"/>
    <cellStyle name="_AURORA WIP_4 31E Reg Asset  Liab and EXH D 13" xfId="14062"/>
    <cellStyle name="_AURORA WIP_4 31E Reg Asset  Liab and EXH D 14" xfId="14063"/>
    <cellStyle name="_AURORA WIP_4 31E Reg Asset  Liab and EXH D 15" xfId="14064"/>
    <cellStyle name="_AURORA WIP_4 31E Reg Asset  Liab and EXH D 16" xfId="14065"/>
    <cellStyle name="_AURORA WIP_4 31E Reg Asset  Liab and EXH D 17" xfId="14066"/>
    <cellStyle name="_AURORA WIP_4 31E Reg Asset  Liab and EXH D 18" xfId="14067"/>
    <cellStyle name="_AURORA WIP_4 31E Reg Asset  Liab and EXH D 19" xfId="14068"/>
    <cellStyle name="_AURORA WIP_4 31E Reg Asset  Liab and EXH D 2" xfId="14069"/>
    <cellStyle name="_AURORA WIP_4 31E Reg Asset  Liab and EXH D 20" xfId="14070"/>
    <cellStyle name="_AURORA WIP_4 31E Reg Asset  Liab and EXH D 21" xfId="14071"/>
    <cellStyle name="_AURORA WIP_4 31E Reg Asset  Liab and EXH D 22" xfId="14072"/>
    <cellStyle name="_AURORA WIP_4 31E Reg Asset  Liab and EXH D 23" xfId="14073"/>
    <cellStyle name="_AURORA WIP_4 31E Reg Asset  Liab and EXH D 24" xfId="14074"/>
    <cellStyle name="_AURORA WIP_4 31E Reg Asset  Liab and EXH D 25" xfId="14075"/>
    <cellStyle name="_AURORA WIP_4 31E Reg Asset  Liab and EXH D 26" xfId="14076"/>
    <cellStyle name="_AURORA WIP_4 31E Reg Asset  Liab and EXH D 27" xfId="14077"/>
    <cellStyle name="_AURORA WIP_4 31E Reg Asset  Liab and EXH D 28" xfId="14078"/>
    <cellStyle name="_AURORA WIP_4 31E Reg Asset  Liab and EXH D 29" xfId="14079"/>
    <cellStyle name="_AURORA WIP_4 31E Reg Asset  Liab and EXH D 3" xfId="14080"/>
    <cellStyle name="_AURORA WIP_4 31E Reg Asset  Liab and EXH D 30" xfId="14081"/>
    <cellStyle name="_AURORA WIP_4 31E Reg Asset  Liab and EXH D 31" xfId="14082"/>
    <cellStyle name="_AURORA WIP_4 31E Reg Asset  Liab and EXH D 32" xfId="14083"/>
    <cellStyle name="_AURORA WIP_4 31E Reg Asset  Liab and EXH D 33" xfId="14084"/>
    <cellStyle name="_AURORA WIP_4 31E Reg Asset  Liab and EXH D 34" xfId="14085"/>
    <cellStyle name="_AURORA WIP_4 31E Reg Asset  Liab and EXH D 35" xfId="14086"/>
    <cellStyle name="_AURORA WIP_4 31E Reg Asset  Liab and EXH D 36" xfId="14087"/>
    <cellStyle name="_AURORA WIP_4 31E Reg Asset  Liab and EXH D 4" xfId="14088"/>
    <cellStyle name="_AURORA WIP_4 31E Reg Asset  Liab and EXH D 5" xfId="14089"/>
    <cellStyle name="_AURORA WIP_4 31E Reg Asset  Liab and EXH D 6" xfId="14090"/>
    <cellStyle name="_AURORA WIP_4 31E Reg Asset  Liab and EXH D 7" xfId="14091"/>
    <cellStyle name="_AURORA WIP_4 31E Reg Asset  Liab and EXH D 8" xfId="14092"/>
    <cellStyle name="_AURORA WIP_4 31E Reg Asset  Liab and EXH D 9" xfId="14093"/>
    <cellStyle name="_AURORA WIP_Chelan PUD Power Costs (8-10)" xfId="973"/>
    <cellStyle name="_AURORA WIP_Chelan PUD Power Costs (8-10) 2" xfId="14094"/>
    <cellStyle name="_AURORA WIP_compare wind integration" xfId="14095"/>
    <cellStyle name="_AURORA WIP_DEM-WP(C) Chelan Power Costs" xfId="11151"/>
    <cellStyle name="_AURORA WIP_DEM-WP(C) Chelan Power Costs 2" xfId="14096"/>
    <cellStyle name="_AURORA WIP_DEM-WP(C) Costs Not In AURORA 2010GRC As Filed" xfId="974"/>
    <cellStyle name="_AURORA WIP_DEM-WP(C) Costs Not In AURORA 2010GRC As Filed 2" xfId="975"/>
    <cellStyle name="_AURORA WIP_DEM-WP(C) Costs Not In AURORA 2010GRC As Filed 2 2" xfId="14097"/>
    <cellStyle name="_AURORA WIP_DEM-WP(C) Costs Not In AURORA 2010GRC As Filed 3" xfId="11152"/>
    <cellStyle name="_AURORA WIP_DEM-WP(C) Costs Not In AURORA 2010GRC As Filed 3 2" xfId="14098"/>
    <cellStyle name="_AURORA WIP_DEM-WP(C) Costs Not In AURORA 2010GRC As Filed 4" xfId="14099"/>
    <cellStyle name="_AURORA WIP_DEM-WP(C) Costs Not In AURORA 2010GRC As Filed 4 2" xfId="14100"/>
    <cellStyle name="_AURORA WIP_DEM-WP(C) Costs Not In AURORA 2010GRC As Filed 5" xfId="14101"/>
    <cellStyle name="_AURORA WIP_DEM-WP(C) Costs Not In AURORA 2010GRC As Filed 5 2" xfId="14102"/>
    <cellStyle name="_AURORA WIP_DEM-WP(C) Costs Not In AURORA 2010GRC As Filed 6" xfId="14103"/>
    <cellStyle name="_AURORA WIP_DEM-WP(C) Costs Not In AURORA 2010GRC As Filed 6 2" xfId="14104"/>
    <cellStyle name="_AURORA WIP_DEM-WP(C) Costs Not In AURORA 2010GRC As Filed_DEM-WP(C) ENERG10C--ctn Mid-C_042010 2010GRC" xfId="11153"/>
    <cellStyle name="_AURORA WIP_DEM-WP(C) ENERG10C--ctn Mid-C_042010 2010GRC" xfId="11154"/>
    <cellStyle name="_AURORA WIP_DEM-WP(C) Gas Transport 2010GRC" xfId="11155"/>
    <cellStyle name="_AURORA WIP_DEM-WP(C) Gas Transport 2010GRC 2" xfId="14105"/>
    <cellStyle name="_AURORA WIP_NIM Summary" xfId="976"/>
    <cellStyle name="_AURORA WIP_NIM Summary 09GRC" xfId="977"/>
    <cellStyle name="_AURORA WIP_NIM Summary 09GRC 2" xfId="978"/>
    <cellStyle name="_AURORA WIP_NIM Summary 09GRC 2 2" xfId="14106"/>
    <cellStyle name="_AURORA WIP_NIM Summary 09GRC 3" xfId="14107"/>
    <cellStyle name="_AURORA WIP_NIM Summary 09GRC_DEM-WP(C) ENERG10C--ctn Mid-C_042010 2010GRC" xfId="11156"/>
    <cellStyle name="_AURORA WIP_NIM Summary 10" xfId="14108"/>
    <cellStyle name="_AURORA WIP_NIM Summary 11" xfId="14109"/>
    <cellStyle name="_AURORA WIP_NIM Summary 12" xfId="14110"/>
    <cellStyle name="_AURORA WIP_NIM Summary 13" xfId="14111"/>
    <cellStyle name="_AURORA WIP_NIM Summary 14" xfId="14112"/>
    <cellStyle name="_AURORA WIP_NIM Summary 15" xfId="14113"/>
    <cellStyle name="_AURORA WIP_NIM Summary 16" xfId="14114"/>
    <cellStyle name="_AURORA WIP_NIM Summary 17" xfId="14115"/>
    <cellStyle name="_AURORA WIP_NIM Summary 18" xfId="14116"/>
    <cellStyle name="_AURORA WIP_NIM Summary 19" xfId="14117"/>
    <cellStyle name="_AURORA WIP_NIM Summary 2" xfId="979"/>
    <cellStyle name="_AURORA WIP_NIM Summary 2 2" xfId="14118"/>
    <cellStyle name="_AURORA WIP_NIM Summary 20" xfId="14119"/>
    <cellStyle name="_AURORA WIP_NIM Summary 21" xfId="14120"/>
    <cellStyle name="_AURORA WIP_NIM Summary 22" xfId="14121"/>
    <cellStyle name="_AURORA WIP_NIM Summary 23" xfId="14122"/>
    <cellStyle name="_AURORA WIP_NIM Summary 24" xfId="14123"/>
    <cellStyle name="_AURORA WIP_NIM Summary 25" xfId="14124"/>
    <cellStyle name="_AURORA WIP_NIM Summary 26" xfId="14125"/>
    <cellStyle name="_AURORA WIP_NIM Summary 27" xfId="14126"/>
    <cellStyle name="_AURORA WIP_NIM Summary 28" xfId="14127"/>
    <cellStyle name="_AURORA WIP_NIM Summary 29" xfId="14128"/>
    <cellStyle name="_AURORA WIP_NIM Summary 3" xfId="980"/>
    <cellStyle name="_AURORA WIP_NIM Summary 3 2" xfId="14129"/>
    <cellStyle name="_AURORA WIP_NIM Summary 30" xfId="14130"/>
    <cellStyle name="_AURORA WIP_NIM Summary 31" xfId="14131"/>
    <cellStyle name="_AURORA WIP_NIM Summary 32" xfId="14132"/>
    <cellStyle name="_AURORA WIP_NIM Summary 33" xfId="14133"/>
    <cellStyle name="_AURORA WIP_NIM Summary 34" xfId="14134"/>
    <cellStyle name="_AURORA WIP_NIM Summary 35" xfId="14135"/>
    <cellStyle name="_AURORA WIP_NIM Summary 36" xfId="14136"/>
    <cellStyle name="_AURORA WIP_NIM Summary 37" xfId="14137"/>
    <cellStyle name="_AURORA WIP_NIM Summary 38" xfId="14138"/>
    <cellStyle name="_AURORA WIP_NIM Summary 39" xfId="14139"/>
    <cellStyle name="_AURORA WIP_NIM Summary 4" xfId="981"/>
    <cellStyle name="_AURORA WIP_NIM Summary 4 2" xfId="14140"/>
    <cellStyle name="_AURORA WIP_NIM Summary 40" xfId="14141"/>
    <cellStyle name="_AURORA WIP_NIM Summary 41" xfId="14142"/>
    <cellStyle name="_AURORA WIP_NIM Summary 42" xfId="14143"/>
    <cellStyle name="_AURORA WIP_NIM Summary 43" xfId="14144"/>
    <cellStyle name="_AURORA WIP_NIM Summary 44" xfId="14145"/>
    <cellStyle name="_AURORA WIP_NIM Summary 45" xfId="14146"/>
    <cellStyle name="_AURORA WIP_NIM Summary 46" xfId="14147"/>
    <cellStyle name="_AURORA WIP_NIM Summary 47" xfId="14148"/>
    <cellStyle name="_AURORA WIP_NIM Summary 48" xfId="14149"/>
    <cellStyle name="_AURORA WIP_NIM Summary 49" xfId="14150"/>
    <cellStyle name="_AURORA WIP_NIM Summary 5" xfId="982"/>
    <cellStyle name="_AURORA WIP_NIM Summary 5 2" xfId="14151"/>
    <cellStyle name="_AURORA WIP_NIM Summary 50" xfId="14152"/>
    <cellStyle name="_AURORA WIP_NIM Summary 51" xfId="14153"/>
    <cellStyle name="_AURORA WIP_NIM Summary 6" xfId="983"/>
    <cellStyle name="_AURORA WIP_NIM Summary 6 2" xfId="14154"/>
    <cellStyle name="_AURORA WIP_NIM Summary 7" xfId="984"/>
    <cellStyle name="_AURORA WIP_NIM Summary 7 2" xfId="14155"/>
    <cellStyle name="_AURORA WIP_NIM Summary 8" xfId="985"/>
    <cellStyle name="_AURORA WIP_NIM Summary 8 2" xfId="14156"/>
    <cellStyle name="_AURORA WIP_NIM Summary 9" xfId="986"/>
    <cellStyle name="_AURORA WIP_NIM Summary 9 2" xfId="14157"/>
    <cellStyle name="_AURORA WIP_NIM Summary_DEM-WP(C) ENERG10C--ctn Mid-C_042010 2010GRC" xfId="11157"/>
    <cellStyle name="_AURORA WIP_NIM+O&amp;M" xfId="11158"/>
    <cellStyle name="_AURORA WIP_NIM+O&amp;M 2" xfId="11159"/>
    <cellStyle name="_AURORA WIP_NIM+O&amp;M 2 2" xfId="14158"/>
    <cellStyle name="_AURORA WIP_NIM+O&amp;M 3" xfId="14159"/>
    <cellStyle name="_AURORA WIP_NIM+O&amp;M Monthly" xfId="11160"/>
    <cellStyle name="_AURORA WIP_NIM+O&amp;M Monthly 2" xfId="11161"/>
    <cellStyle name="_AURORA WIP_NIM+O&amp;M Monthly 2 2" xfId="14160"/>
    <cellStyle name="_AURORA WIP_NIM+O&amp;M Monthly 3" xfId="14161"/>
    <cellStyle name="_AURORA WIP_PCA 9 -  Exhibit D April 2010 (3)" xfId="987"/>
    <cellStyle name="_AURORA WIP_PCA 9 -  Exhibit D April 2010 (3) 2" xfId="988"/>
    <cellStyle name="_AURORA WIP_PCA 9 -  Exhibit D April 2010 (3) 2 2" xfId="14162"/>
    <cellStyle name="_AURORA WIP_PCA 9 -  Exhibit D April 2010 (3) 3" xfId="14163"/>
    <cellStyle name="_AURORA WIP_PCA 9 -  Exhibit D April 2010 (3)_DEM-WP(C) ENERG10C--ctn Mid-C_042010 2010GRC" xfId="11162"/>
    <cellStyle name="_AURORA WIP_Reconciliation" xfId="989"/>
    <cellStyle name="_AURORA WIP_Reconciliation 2" xfId="990"/>
    <cellStyle name="_AURORA WIP_Reconciliation 2 2" xfId="14164"/>
    <cellStyle name="_AURORA WIP_Reconciliation 3" xfId="11163"/>
    <cellStyle name="_AURORA WIP_Reconciliation 3 2" xfId="14165"/>
    <cellStyle name="_AURORA WIP_Reconciliation 4" xfId="14166"/>
    <cellStyle name="_AURORA WIP_Reconciliation 4 2" xfId="14167"/>
    <cellStyle name="_AURORA WIP_Reconciliation 5" xfId="14168"/>
    <cellStyle name="_AURORA WIP_Reconciliation 5 2" xfId="14169"/>
    <cellStyle name="_AURORA WIP_Reconciliation 6" xfId="14170"/>
    <cellStyle name="_AURORA WIP_Reconciliation 6 2" xfId="14171"/>
    <cellStyle name="_AURORA WIP_Reconciliation_DEM-WP(C) ENERG10C--ctn Mid-C_042010 2010GRC" xfId="11164"/>
    <cellStyle name="_AURORA WIP_Wind Integration 10GRC" xfId="991"/>
    <cellStyle name="_AURORA WIP_Wind Integration 10GRC 2" xfId="992"/>
    <cellStyle name="_AURORA WIP_Wind Integration 10GRC 2 2" xfId="14172"/>
    <cellStyle name="_AURORA WIP_Wind Integration 10GRC 3" xfId="14173"/>
    <cellStyle name="_AURORA WIP_Wind Integration 10GRC_DEM-WP(C) ENERG10C--ctn Mid-C_042010 2010GRC" xfId="11165"/>
    <cellStyle name="_Book1" xfId="28"/>
    <cellStyle name="_x0013__Book1" xfId="993"/>
    <cellStyle name="_Book1 (2)" xfId="29"/>
    <cellStyle name="_Book1 (2) 2" xfId="994"/>
    <cellStyle name="_Book1 (2) 2 2" xfId="995"/>
    <cellStyle name="_Book1 (2) 2 2 2" xfId="996"/>
    <cellStyle name="_Book1 (2) 2 2 2 2" xfId="14174"/>
    <cellStyle name="_Book1 (2) 2 2 3" xfId="14175"/>
    <cellStyle name="_Book1 (2) 2 3" xfId="997"/>
    <cellStyle name="_Book1 (2) 2 3 2" xfId="14176"/>
    <cellStyle name="_Book1 (2) 2 4" xfId="14177"/>
    <cellStyle name="_Book1 (2) 3" xfId="998"/>
    <cellStyle name="_Book1 (2) 3 2" xfId="999"/>
    <cellStyle name="_Book1 (2) 3 2 2" xfId="1000"/>
    <cellStyle name="_Book1 (2) 3 2 2 2" xfId="14178"/>
    <cellStyle name="_Book1 (2) 3 2 3" xfId="14179"/>
    <cellStyle name="_Book1 (2) 3 3" xfId="1001"/>
    <cellStyle name="_Book1 (2) 3 3 2" xfId="1002"/>
    <cellStyle name="_Book1 (2) 3 3 2 2" xfId="14180"/>
    <cellStyle name="_Book1 (2) 3 3 3" xfId="14181"/>
    <cellStyle name="_Book1 (2) 3 4" xfId="1003"/>
    <cellStyle name="_Book1 (2) 3 4 2" xfId="1004"/>
    <cellStyle name="_Book1 (2) 3 4 2 2" xfId="14182"/>
    <cellStyle name="_Book1 (2) 3 4 3" xfId="14183"/>
    <cellStyle name="_Book1 (2) 3 5" xfId="14184"/>
    <cellStyle name="_Book1 (2) 4" xfId="1005"/>
    <cellStyle name="_Book1 (2) 4 2" xfId="1006"/>
    <cellStyle name="_Book1 (2) 4 2 2" xfId="14185"/>
    <cellStyle name="_Book1 (2) 4 3" xfId="14186"/>
    <cellStyle name="_Book1 (2) 5" xfId="1007"/>
    <cellStyle name="_Book1 (2) 5 2" xfId="14187"/>
    <cellStyle name="_Book1 (2) 5 2 2" xfId="14188"/>
    <cellStyle name="_Book1 (2) 5 3" xfId="14189"/>
    <cellStyle name="_Book1 (2) 6" xfId="1008"/>
    <cellStyle name="_Book1 (2) 6 2" xfId="11166"/>
    <cellStyle name="_Book1 (2) 7" xfId="1009"/>
    <cellStyle name="_Book1 (2) 7 2" xfId="11167"/>
    <cellStyle name="_Book1 (2) 8" xfId="14190"/>
    <cellStyle name="_Book1 (2) 8 2" xfId="14191"/>
    <cellStyle name="_Book1 (2) 9" xfId="14192"/>
    <cellStyle name="_Book1 (2) 9 2" xfId="14193"/>
    <cellStyle name="_Book1 (2)_04 07E Wild Horse Wind Expansion (C) (2)" xfId="30"/>
    <cellStyle name="_Book1 (2)_04 07E Wild Horse Wind Expansion (C) (2) 2" xfId="1010"/>
    <cellStyle name="_Book1 (2)_04 07E Wild Horse Wind Expansion (C) (2) 2 2" xfId="1011"/>
    <cellStyle name="_Book1 (2)_04 07E Wild Horse Wind Expansion (C) (2) 2 2 2" xfId="14194"/>
    <cellStyle name="_Book1 (2)_04 07E Wild Horse Wind Expansion (C) (2) 2 3" xfId="14195"/>
    <cellStyle name="_Book1 (2)_04 07E Wild Horse Wind Expansion (C) (2) 3" xfId="1012"/>
    <cellStyle name="_Book1 (2)_04 07E Wild Horse Wind Expansion (C) (2) 3 2" xfId="14196"/>
    <cellStyle name="_Book1 (2)_04 07E Wild Horse Wind Expansion (C) (2) 4" xfId="14197"/>
    <cellStyle name="_Book1 (2)_04 07E Wild Horse Wind Expansion (C) (2)_Adj Bench DR 3 for Initial Briefs (Electric)" xfId="1013"/>
    <cellStyle name="_Book1 (2)_04 07E Wild Horse Wind Expansion (C) (2)_Adj Bench DR 3 for Initial Briefs (Electric) 2" xfId="1014"/>
    <cellStyle name="_Book1 (2)_04 07E Wild Horse Wind Expansion (C) (2)_Adj Bench DR 3 for Initial Briefs (Electric) 2 2" xfId="1015"/>
    <cellStyle name="_Book1 (2)_04 07E Wild Horse Wind Expansion (C) (2)_Adj Bench DR 3 for Initial Briefs (Electric) 2 2 2" xfId="14198"/>
    <cellStyle name="_Book1 (2)_04 07E Wild Horse Wind Expansion (C) (2)_Adj Bench DR 3 for Initial Briefs (Electric) 2 3" xfId="14199"/>
    <cellStyle name="_Book1 (2)_04 07E Wild Horse Wind Expansion (C) (2)_Adj Bench DR 3 for Initial Briefs (Electric) 3" xfId="1016"/>
    <cellStyle name="_Book1 (2)_04 07E Wild Horse Wind Expansion (C) (2)_Adj Bench DR 3 for Initial Briefs (Electric) 3 2" xfId="14200"/>
    <cellStyle name="_Book1 (2)_04 07E Wild Horse Wind Expansion (C) (2)_Adj Bench DR 3 for Initial Briefs (Electric) 4" xfId="14201"/>
    <cellStyle name="_Book1 (2)_04 07E Wild Horse Wind Expansion (C) (2)_Adj Bench DR 3 for Initial Briefs (Electric)_DEM-WP(C) ENERG10C--ctn Mid-C_042010 2010GRC" xfId="11168"/>
    <cellStyle name="_Book1 (2)_04 07E Wild Horse Wind Expansion (C) (2)_Book1" xfId="1017"/>
    <cellStyle name="_Book1 (2)_04 07E Wild Horse Wind Expansion (C) (2)_DEM-WP(C) ENERG10C--ctn Mid-C_042010 2010GRC" xfId="11169"/>
    <cellStyle name="_Book1 (2)_04 07E Wild Horse Wind Expansion (C) (2)_Electric Rev Req Model (2009 GRC) " xfId="1018"/>
    <cellStyle name="_Book1 (2)_04 07E Wild Horse Wind Expansion (C) (2)_Electric Rev Req Model (2009 GRC)  2" xfId="1019"/>
    <cellStyle name="_Book1 (2)_04 07E Wild Horse Wind Expansion (C) (2)_Electric Rev Req Model (2009 GRC)  2 2" xfId="1020"/>
    <cellStyle name="_Book1 (2)_04 07E Wild Horse Wind Expansion (C) (2)_Electric Rev Req Model (2009 GRC)  2 2 2" xfId="14202"/>
    <cellStyle name="_Book1 (2)_04 07E Wild Horse Wind Expansion (C) (2)_Electric Rev Req Model (2009 GRC)  2 3" xfId="14203"/>
    <cellStyle name="_Book1 (2)_04 07E Wild Horse Wind Expansion (C) (2)_Electric Rev Req Model (2009 GRC)  3" xfId="1021"/>
    <cellStyle name="_Book1 (2)_04 07E Wild Horse Wind Expansion (C) (2)_Electric Rev Req Model (2009 GRC)  3 2" xfId="14204"/>
    <cellStyle name="_Book1 (2)_04 07E Wild Horse Wind Expansion (C) (2)_Electric Rev Req Model (2009 GRC)  4" xfId="14205"/>
    <cellStyle name="_Book1 (2)_04 07E Wild Horse Wind Expansion (C) (2)_Electric Rev Req Model (2009 GRC) _DEM-WP(C) ENERG10C--ctn Mid-C_042010 2010GRC" xfId="11170"/>
    <cellStyle name="_Book1 (2)_04 07E Wild Horse Wind Expansion (C) (2)_Electric Rev Req Model (2009 GRC) Rebuttal" xfId="1022"/>
    <cellStyle name="_Book1 (2)_04 07E Wild Horse Wind Expansion (C) (2)_Electric Rev Req Model (2009 GRC) Rebuttal 2" xfId="1023"/>
    <cellStyle name="_Book1 (2)_04 07E Wild Horse Wind Expansion (C) (2)_Electric Rev Req Model (2009 GRC) Rebuttal 2 2" xfId="1024"/>
    <cellStyle name="_Book1 (2)_04 07E Wild Horse Wind Expansion (C) (2)_Electric Rev Req Model (2009 GRC) Rebuttal 2 2 2" xfId="14206"/>
    <cellStyle name="_Book1 (2)_04 07E Wild Horse Wind Expansion (C) (2)_Electric Rev Req Model (2009 GRC) Rebuttal 2 3" xfId="14207"/>
    <cellStyle name="_Book1 (2)_04 07E Wild Horse Wind Expansion (C) (2)_Electric Rev Req Model (2009 GRC) Rebuttal 3" xfId="1025"/>
    <cellStyle name="_Book1 (2)_04 07E Wild Horse Wind Expansion (C) (2)_Electric Rev Req Model (2009 GRC) Rebuttal 3 2" xfId="14208"/>
    <cellStyle name="_Book1 (2)_04 07E Wild Horse Wind Expansion (C) (2)_Electric Rev Req Model (2009 GRC) Rebuttal 4" xfId="14209"/>
    <cellStyle name="_Book1 (2)_04 07E Wild Horse Wind Expansion (C) (2)_Electric Rev Req Model (2009 GRC) Rebuttal REmoval of New  WH Solar AdjustMI" xfId="1026"/>
    <cellStyle name="_Book1 (2)_04 07E Wild Horse Wind Expansion (C) (2)_Electric Rev Req Model (2009 GRC) Rebuttal REmoval of New  WH Solar AdjustMI 2" xfId="1027"/>
    <cellStyle name="_Book1 (2)_04 07E Wild Horse Wind Expansion (C) (2)_Electric Rev Req Model (2009 GRC) Rebuttal REmoval of New  WH Solar AdjustMI 2 2" xfId="1028"/>
    <cellStyle name="_Book1 (2)_04 07E Wild Horse Wind Expansion (C) (2)_Electric Rev Req Model (2009 GRC) Rebuttal REmoval of New  WH Solar AdjustMI 2 2 2" xfId="14210"/>
    <cellStyle name="_Book1 (2)_04 07E Wild Horse Wind Expansion (C) (2)_Electric Rev Req Model (2009 GRC) Rebuttal REmoval of New  WH Solar AdjustMI 2 3" xfId="14211"/>
    <cellStyle name="_Book1 (2)_04 07E Wild Horse Wind Expansion (C) (2)_Electric Rev Req Model (2009 GRC) Rebuttal REmoval of New  WH Solar AdjustMI 3" xfId="1029"/>
    <cellStyle name="_Book1 (2)_04 07E Wild Horse Wind Expansion (C) (2)_Electric Rev Req Model (2009 GRC) Rebuttal REmoval of New  WH Solar AdjustMI 3 2" xfId="14212"/>
    <cellStyle name="_Book1 (2)_04 07E Wild Horse Wind Expansion (C) (2)_Electric Rev Req Model (2009 GRC) Rebuttal REmoval of New  WH Solar AdjustMI 4" xfId="14213"/>
    <cellStyle name="_Book1 (2)_04 07E Wild Horse Wind Expansion (C) (2)_Electric Rev Req Model (2009 GRC) Rebuttal REmoval of New  WH Solar AdjustMI_DEM-WP(C) ENERG10C--ctn Mid-C_042010 2010GRC" xfId="11171"/>
    <cellStyle name="_Book1 (2)_04 07E Wild Horse Wind Expansion (C) (2)_Electric Rev Req Model (2009 GRC) Revised 01-18-2010" xfId="1030"/>
    <cellStyle name="_Book1 (2)_04 07E Wild Horse Wind Expansion (C) (2)_Electric Rev Req Model (2009 GRC) Revised 01-18-2010 2" xfId="1031"/>
    <cellStyle name="_Book1 (2)_04 07E Wild Horse Wind Expansion (C) (2)_Electric Rev Req Model (2009 GRC) Revised 01-18-2010 2 2" xfId="1032"/>
    <cellStyle name="_Book1 (2)_04 07E Wild Horse Wind Expansion (C) (2)_Electric Rev Req Model (2009 GRC) Revised 01-18-2010 2 2 2" xfId="14214"/>
    <cellStyle name="_Book1 (2)_04 07E Wild Horse Wind Expansion (C) (2)_Electric Rev Req Model (2009 GRC) Revised 01-18-2010 2 3" xfId="14215"/>
    <cellStyle name="_Book1 (2)_04 07E Wild Horse Wind Expansion (C) (2)_Electric Rev Req Model (2009 GRC) Revised 01-18-2010 3" xfId="1033"/>
    <cellStyle name="_Book1 (2)_04 07E Wild Horse Wind Expansion (C) (2)_Electric Rev Req Model (2009 GRC) Revised 01-18-2010 3 2" xfId="14216"/>
    <cellStyle name="_Book1 (2)_04 07E Wild Horse Wind Expansion (C) (2)_Electric Rev Req Model (2009 GRC) Revised 01-18-2010 4" xfId="14217"/>
    <cellStyle name="_Book1 (2)_04 07E Wild Horse Wind Expansion (C) (2)_Electric Rev Req Model (2009 GRC) Revised 01-18-2010_DEM-WP(C) ENERG10C--ctn Mid-C_042010 2010GRC" xfId="11172"/>
    <cellStyle name="_Book1 (2)_04 07E Wild Horse Wind Expansion (C) (2)_Electric Rev Req Model (2010 GRC)" xfId="1034"/>
    <cellStyle name="_Book1 (2)_04 07E Wild Horse Wind Expansion (C) (2)_Electric Rev Req Model (2010 GRC) SF" xfId="1035"/>
    <cellStyle name="_Book1 (2)_04 07E Wild Horse Wind Expansion (C) (2)_Final Order Electric EXHIBIT A-1" xfId="1036"/>
    <cellStyle name="_Book1 (2)_04 07E Wild Horse Wind Expansion (C) (2)_Final Order Electric EXHIBIT A-1 2" xfId="1037"/>
    <cellStyle name="_Book1 (2)_04 07E Wild Horse Wind Expansion (C) (2)_Final Order Electric EXHIBIT A-1 2 2" xfId="1038"/>
    <cellStyle name="_Book1 (2)_04 07E Wild Horse Wind Expansion (C) (2)_Final Order Electric EXHIBIT A-1 2 2 2" xfId="14218"/>
    <cellStyle name="_Book1 (2)_04 07E Wild Horse Wind Expansion (C) (2)_Final Order Electric EXHIBIT A-1 2 3" xfId="14219"/>
    <cellStyle name="_Book1 (2)_04 07E Wild Horse Wind Expansion (C) (2)_Final Order Electric EXHIBIT A-1 3" xfId="1039"/>
    <cellStyle name="_Book1 (2)_04 07E Wild Horse Wind Expansion (C) (2)_Final Order Electric EXHIBIT A-1 3 2" xfId="14220"/>
    <cellStyle name="_Book1 (2)_04 07E Wild Horse Wind Expansion (C) (2)_Final Order Electric EXHIBIT A-1 4" xfId="14221"/>
    <cellStyle name="_Book1 (2)_04 07E Wild Horse Wind Expansion (C) (2)_TENASKA REGULATORY ASSET" xfId="1040"/>
    <cellStyle name="_Book1 (2)_04 07E Wild Horse Wind Expansion (C) (2)_TENASKA REGULATORY ASSET 2" xfId="1041"/>
    <cellStyle name="_Book1 (2)_04 07E Wild Horse Wind Expansion (C) (2)_TENASKA REGULATORY ASSET 2 2" xfId="1042"/>
    <cellStyle name="_Book1 (2)_04 07E Wild Horse Wind Expansion (C) (2)_TENASKA REGULATORY ASSET 2 2 2" xfId="14222"/>
    <cellStyle name="_Book1 (2)_04 07E Wild Horse Wind Expansion (C) (2)_TENASKA REGULATORY ASSET 2 3" xfId="14223"/>
    <cellStyle name="_Book1 (2)_04 07E Wild Horse Wind Expansion (C) (2)_TENASKA REGULATORY ASSET 3" xfId="1043"/>
    <cellStyle name="_Book1 (2)_04 07E Wild Horse Wind Expansion (C) (2)_TENASKA REGULATORY ASSET 3 2" xfId="14224"/>
    <cellStyle name="_Book1 (2)_04 07E Wild Horse Wind Expansion (C) (2)_TENASKA REGULATORY ASSET 4" xfId="14225"/>
    <cellStyle name="_Book1 (2)_16.37E Wild Horse Expansion DeferralRevwrkingfile SF" xfId="1044"/>
    <cellStyle name="_Book1 (2)_16.37E Wild Horse Expansion DeferralRevwrkingfile SF 2" xfId="1045"/>
    <cellStyle name="_Book1 (2)_16.37E Wild Horse Expansion DeferralRevwrkingfile SF 2 2" xfId="1046"/>
    <cellStyle name="_Book1 (2)_16.37E Wild Horse Expansion DeferralRevwrkingfile SF 2 2 2" xfId="14226"/>
    <cellStyle name="_Book1 (2)_16.37E Wild Horse Expansion DeferralRevwrkingfile SF 2 3" xfId="14227"/>
    <cellStyle name="_Book1 (2)_16.37E Wild Horse Expansion DeferralRevwrkingfile SF 3" xfId="1047"/>
    <cellStyle name="_Book1 (2)_16.37E Wild Horse Expansion DeferralRevwrkingfile SF 3 2" xfId="14228"/>
    <cellStyle name="_Book1 (2)_16.37E Wild Horse Expansion DeferralRevwrkingfile SF 4" xfId="14229"/>
    <cellStyle name="_Book1 (2)_16.37E Wild Horse Expansion DeferralRevwrkingfile SF_DEM-WP(C) ENERG10C--ctn Mid-C_042010 2010GRC" xfId="11173"/>
    <cellStyle name="_Book1 (2)_2009 Compliance Filing PCA Exhibits for GRC" xfId="1048"/>
    <cellStyle name="_Book1 (2)_2009 Compliance Filing PCA Exhibits for GRC 2" xfId="14230"/>
    <cellStyle name="_Book1 (2)_2009 GRC Compl Filing - Exhibit D" xfId="1049"/>
    <cellStyle name="_Book1 (2)_2009 GRC Compl Filing - Exhibit D 2" xfId="1050"/>
    <cellStyle name="_Book1 (2)_2009 GRC Compl Filing - Exhibit D 2 2" xfId="14231"/>
    <cellStyle name="_Book1 (2)_2009 GRC Compl Filing - Exhibit D 3" xfId="14232"/>
    <cellStyle name="_Book1 (2)_2009 GRC Compl Filing - Exhibit D_DEM-WP(C) ENERG10C--ctn Mid-C_042010 2010GRC" xfId="11174"/>
    <cellStyle name="_Book1 (2)_2010 PTC's July1_Dec31 2010 " xfId="31"/>
    <cellStyle name="_Book1 (2)_2010 PTC's Sept10_Aug11 (Version 4)" xfId="32"/>
    <cellStyle name="_Book1 (2)_3.01 Income Statement" xfId="1051"/>
    <cellStyle name="_Book1 (2)_4 31 Regulatory Assets and Liabilities  7 06- Exhibit D" xfId="1052"/>
    <cellStyle name="_Book1 (2)_4 31 Regulatory Assets and Liabilities  7 06- Exhibit D 2" xfId="1053"/>
    <cellStyle name="_Book1 (2)_4 31 Regulatory Assets and Liabilities  7 06- Exhibit D 2 2" xfId="1054"/>
    <cellStyle name="_Book1 (2)_4 31 Regulatory Assets and Liabilities  7 06- Exhibit D 2 2 2" xfId="14233"/>
    <cellStyle name="_Book1 (2)_4 31 Regulatory Assets and Liabilities  7 06- Exhibit D 2 3" xfId="14234"/>
    <cellStyle name="_Book1 (2)_4 31 Regulatory Assets and Liabilities  7 06- Exhibit D 3" xfId="1055"/>
    <cellStyle name="_Book1 (2)_4 31 Regulatory Assets and Liabilities  7 06- Exhibit D 3 2" xfId="14235"/>
    <cellStyle name="_Book1 (2)_4 31 Regulatory Assets and Liabilities  7 06- Exhibit D 4" xfId="14236"/>
    <cellStyle name="_Book1 (2)_4 31 Regulatory Assets and Liabilities  7 06- Exhibit D_DEM-WP(C) ENERG10C--ctn Mid-C_042010 2010GRC" xfId="11175"/>
    <cellStyle name="_Book1 (2)_4 31 Regulatory Assets and Liabilities  7 06- Exhibit D_NIM Summary" xfId="1056"/>
    <cellStyle name="_Book1 (2)_4 31 Regulatory Assets and Liabilities  7 06- Exhibit D_NIM Summary 2" xfId="1057"/>
    <cellStyle name="_Book1 (2)_4 31 Regulatory Assets and Liabilities  7 06- Exhibit D_NIM Summary 2 2" xfId="14237"/>
    <cellStyle name="_Book1 (2)_4 31 Regulatory Assets and Liabilities  7 06- Exhibit D_NIM Summary 3" xfId="14238"/>
    <cellStyle name="_Book1 (2)_4 31 Regulatory Assets and Liabilities  7 06- Exhibit D_NIM Summary_DEM-WP(C) ENERG10C--ctn Mid-C_042010 2010GRC" xfId="11176"/>
    <cellStyle name="_Book1 (2)_4 31E Reg Asset  Liab and EXH D" xfId="11177"/>
    <cellStyle name="_Book1 (2)_4 31E Reg Asset  Liab and EXH D _ Aug 10 Filing (2)" xfId="11178"/>
    <cellStyle name="_Book1 (2)_4 31E Reg Asset  Liab and EXH D _ Aug 10 Filing (2) 2" xfId="14239"/>
    <cellStyle name="_Book1 (2)_4 31E Reg Asset  Liab and EXH D 10" xfId="14240"/>
    <cellStyle name="_Book1 (2)_4 31E Reg Asset  Liab and EXH D 11" xfId="14241"/>
    <cellStyle name="_Book1 (2)_4 31E Reg Asset  Liab and EXH D 12" xfId="14242"/>
    <cellStyle name="_Book1 (2)_4 31E Reg Asset  Liab and EXH D 13" xfId="14243"/>
    <cellStyle name="_Book1 (2)_4 31E Reg Asset  Liab and EXH D 14" xfId="14244"/>
    <cellStyle name="_Book1 (2)_4 31E Reg Asset  Liab and EXH D 15" xfId="14245"/>
    <cellStyle name="_Book1 (2)_4 31E Reg Asset  Liab and EXH D 16" xfId="14246"/>
    <cellStyle name="_Book1 (2)_4 31E Reg Asset  Liab and EXH D 17" xfId="14247"/>
    <cellStyle name="_Book1 (2)_4 31E Reg Asset  Liab and EXH D 18" xfId="14248"/>
    <cellStyle name="_Book1 (2)_4 31E Reg Asset  Liab and EXH D 19" xfId="14249"/>
    <cellStyle name="_Book1 (2)_4 31E Reg Asset  Liab and EXH D 2" xfId="14250"/>
    <cellStyle name="_Book1 (2)_4 31E Reg Asset  Liab and EXH D 20" xfId="14251"/>
    <cellStyle name="_Book1 (2)_4 31E Reg Asset  Liab and EXH D 21" xfId="14252"/>
    <cellStyle name="_Book1 (2)_4 31E Reg Asset  Liab and EXH D 22" xfId="14253"/>
    <cellStyle name="_Book1 (2)_4 31E Reg Asset  Liab and EXH D 23" xfId="14254"/>
    <cellStyle name="_Book1 (2)_4 31E Reg Asset  Liab and EXH D 24" xfId="14255"/>
    <cellStyle name="_Book1 (2)_4 31E Reg Asset  Liab and EXH D 25" xfId="14256"/>
    <cellStyle name="_Book1 (2)_4 31E Reg Asset  Liab and EXH D 26" xfId="14257"/>
    <cellStyle name="_Book1 (2)_4 31E Reg Asset  Liab and EXH D 27" xfId="14258"/>
    <cellStyle name="_Book1 (2)_4 31E Reg Asset  Liab and EXH D 28" xfId="14259"/>
    <cellStyle name="_Book1 (2)_4 31E Reg Asset  Liab and EXH D 29" xfId="14260"/>
    <cellStyle name="_Book1 (2)_4 31E Reg Asset  Liab and EXH D 3" xfId="14261"/>
    <cellStyle name="_Book1 (2)_4 31E Reg Asset  Liab and EXH D 30" xfId="14262"/>
    <cellStyle name="_Book1 (2)_4 31E Reg Asset  Liab and EXH D 31" xfId="14263"/>
    <cellStyle name="_Book1 (2)_4 31E Reg Asset  Liab and EXH D 32" xfId="14264"/>
    <cellStyle name="_Book1 (2)_4 31E Reg Asset  Liab and EXH D 33" xfId="14265"/>
    <cellStyle name="_Book1 (2)_4 31E Reg Asset  Liab and EXH D 34" xfId="14266"/>
    <cellStyle name="_Book1 (2)_4 31E Reg Asset  Liab and EXH D 35" xfId="14267"/>
    <cellStyle name="_Book1 (2)_4 31E Reg Asset  Liab and EXH D 36" xfId="14268"/>
    <cellStyle name="_Book1 (2)_4 31E Reg Asset  Liab and EXH D 4" xfId="14269"/>
    <cellStyle name="_Book1 (2)_4 31E Reg Asset  Liab and EXH D 5" xfId="14270"/>
    <cellStyle name="_Book1 (2)_4 31E Reg Asset  Liab and EXH D 6" xfId="14271"/>
    <cellStyle name="_Book1 (2)_4 31E Reg Asset  Liab and EXH D 7" xfId="14272"/>
    <cellStyle name="_Book1 (2)_4 31E Reg Asset  Liab and EXH D 8" xfId="14273"/>
    <cellStyle name="_Book1 (2)_4 31E Reg Asset  Liab and EXH D 9" xfId="14274"/>
    <cellStyle name="_Book1 (2)_4 32 Regulatory Assets and Liabilities  7 06- Exhibit D" xfId="1058"/>
    <cellStyle name="_Book1 (2)_4 32 Regulatory Assets and Liabilities  7 06- Exhibit D 2" xfId="1059"/>
    <cellStyle name="_Book1 (2)_4 32 Regulatory Assets and Liabilities  7 06- Exhibit D 2 2" xfId="1060"/>
    <cellStyle name="_Book1 (2)_4 32 Regulatory Assets and Liabilities  7 06- Exhibit D 2 2 2" xfId="14275"/>
    <cellStyle name="_Book1 (2)_4 32 Regulatory Assets and Liabilities  7 06- Exhibit D 2 3" xfId="14276"/>
    <cellStyle name="_Book1 (2)_4 32 Regulatory Assets and Liabilities  7 06- Exhibit D 3" xfId="1061"/>
    <cellStyle name="_Book1 (2)_4 32 Regulatory Assets and Liabilities  7 06- Exhibit D 3 2" xfId="14277"/>
    <cellStyle name="_Book1 (2)_4 32 Regulatory Assets and Liabilities  7 06- Exhibit D 4" xfId="14278"/>
    <cellStyle name="_Book1 (2)_4 32 Regulatory Assets and Liabilities  7 06- Exhibit D_DEM-WP(C) ENERG10C--ctn Mid-C_042010 2010GRC" xfId="11179"/>
    <cellStyle name="_Book1 (2)_4 32 Regulatory Assets and Liabilities  7 06- Exhibit D_NIM Summary" xfId="1062"/>
    <cellStyle name="_Book1 (2)_4 32 Regulatory Assets and Liabilities  7 06- Exhibit D_NIM Summary 2" xfId="1063"/>
    <cellStyle name="_Book1 (2)_4 32 Regulatory Assets and Liabilities  7 06- Exhibit D_NIM Summary 2 2" xfId="14279"/>
    <cellStyle name="_Book1 (2)_4 32 Regulatory Assets and Liabilities  7 06- Exhibit D_NIM Summary 3" xfId="14280"/>
    <cellStyle name="_Book1 (2)_4 32 Regulatory Assets and Liabilities  7 06- Exhibit D_NIM Summary_DEM-WP(C) ENERG10C--ctn Mid-C_042010 2010GRC" xfId="11180"/>
    <cellStyle name="_Book1 (2)_6.06E Operating Expenses" xfId="11181"/>
    <cellStyle name="_Book1 (2)_ACCOUNTS" xfId="1064"/>
    <cellStyle name="_Book1 (2)_Att B to RECs proceeds proposal" xfId="33"/>
    <cellStyle name="_Book1 (2)_AURORA Total New" xfId="1065"/>
    <cellStyle name="_Book1 (2)_AURORA Total New 2" xfId="1066"/>
    <cellStyle name="_Book1 (2)_AURORA Total New 2 2" xfId="14281"/>
    <cellStyle name="_Book1 (2)_AURORA Total New 3" xfId="14282"/>
    <cellStyle name="_Book1 (2)_Backup for Attachment B 2010-09-09" xfId="34"/>
    <cellStyle name="_Book1 (2)_Bench Request - Attachment B" xfId="35"/>
    <cellStyle name="_Book1 (2)_Book2" xfId="1067"/>
    <cellStyle name="_Book1 (2)_Book2 2" xfId="1068"/>
    <cellStyle name="_Book1 (2)_Book2 2 2" xfId="1069"/>
    <cellStyle name="_Book1 (2)_Book2 2 2 2" xfId="14283"/>
    <cellStyle name="_Book1 (2)_Book2 2 3" xfId="14284"/>
    <cellStyle name="_Book1 (2)_Book2 3" xfId="1070"/>
    <cellStyle name="_Book1 (2)_Book2 3 2" xfId="14285"/>
    <cellStyle name="_Book1 (2)_Book2 4" xfId="14286"/>
    <cellStyle name="_Book1 (2)_Book2_Adj Bench DR 3 for Initial Briefs (Electric)" xfId="1071"/>
    <cellStyle name="_Book1 (2)_Book2_Adj Bench DR 3 for Initial Briefs (Electric) 2" xfId="1072"/>
    <cellStyle name="_Book1 (2)_Book2_Adj Bench DR 3 for Initial Briefs (Electric) 2 2" xfId="1073"/>
    <cellStyle name="_Book1 (2)_Book2_Adj Bench DR 3 for Initial Briefs (Electric) 2 2 2" xfId="14287"/>
    <cellStyle name="_Book1 (2)_Book2_Adj Bench DR 3 for Initial Briefs (Electric) 2 3" xfId="14288"/>
    <cellStyle name="_Book1 (2)_Book2_Adj Bench DR 3 for Initial Briefs (Electric) 3" xfId="1074"/>
    <cellStyle name="_Book1 (2)_Book2_Adj Bench DR 3 for Initial Briefs (Electric) 3 2" xfId="14289"/>
    <cellStyle name="_Book1 (2)_Book2_Adj Bench DR 3 for Initial Briefs (Electric) 4" xfId="14290"/>
    <cellStyle name="_Book1 (2)_Book2_Adj Bench DR 3 for Initial Briefs (Electric)_DEM-WP(C) ENERG10C--ctn Mid-C_042010 2010GRC" xfId="11182"/>
    <cellStyle name="_Book1 (2)_Book2_DEM-WP(C) ENERG10C--ctn Mid-C_042010 2010GRC" xfId="11183"/>
    <cellStyle name="_Book1 (2)_Book2_Electric Rev Req Model (2009 GRC) Rebuttal" xfId="1075"/>
    <cellStyle name="_Book1 (2)_Book2_Electric Rev Req Model (2009 GRC) Rebuttal 2" xfId="1076"/>
    <cellStyle name="_Book1 (2)_Book2_Electric Rev Req Model (2009 GRC) Rebuttal 2 2" xfId="1077"/>
    <cellStyle name="_Book1 (2)_Book2_Electric Rev Req Model (2009 GRC) Rebuttal 2 2 2" xfId="14291"/>
    <cellStyle name="_Book1 (2)_Book2_Electric Rev Req Model (2009 GRC) Rebuttal 2 3" xfId="14292"/>
    <cellStyle name="_Book1 (2)_Book2_Electric Rev Req Model (2009 GRC) Rebuttal 3" xfId="1078"/>
    <cellStyle name="_Book1 (2)_Book2_Electric Rev Req Model (2009 GRC) Rebuttal 3 2" xfId="14293"/>
    <cellStyle name="_Book1 (2)_Book2_Electric Rev Req Model (2009 GRC) Rebuttal 4" xfId="14294"/>
    <cellStyle name="_Book1 (2)_Book2_Electric Rev Req Model (2009 GRC) Rebuttal REmoval of New  WH Solar AdjustMI" xfId="1079"/>
    <cellStyle name="_Book1 (2)_Book2_Electric Rev Req Model (2009 GRC) Rebuttal REmoval of New  WH Solar AdjustMI 2" xfId="1080"/>
    <cellStyle name="_Book1 (2)_Book2_Electric Rev Req Model (2009 GRC) Rebuttal REmoval of New  WH Solar AdjustMI 2 2" xfId="1081"/>
    <cellStyle name="_Book1 (2)_Book2_Electric Rev Req Model (2009 GRC) Rebuttal REmoval of New  WH Solar AdjustMI 2 2 2" xfId="14295"/>
    <cellStyle name="_Book1 (2)_Book2_Electric Rev Req Model (2009 GRC) Rebuttal REmoval of New  WH Solar AdjustMI 2 3" xfId="14296"/>
    <cellStyle name="_Book1 (2)_Book2_Electric Rev Req Model (2009 GRC) Rebuttal REmoval of New  WH Solar AdjustMI 3" xfId="1082"/>
    <cellStyle name="_Book1 (2)_Book2_Electric Rev Req Model (2009 GRC) Rebuttal REmoval of New  WH Solar AdjustMI 3 2" xfId="14297"/>
    <cellStyle name="_Book1 (2)_Book2_Electric Rev Req Model (2009 GRC) Rebuttal REmoval of New  WH Solar AdjustMI 4" xfId="14298"/>
    <cellStyle name="_Book1 (2)_Book2_Electric Rev Req Model (2009 GRC) Rebuttal REmoval of New  WH Solar AdjustMI_DEM-WP(C) ENERG10C--ctn Mid-C_042010 2010GRC" xfId="11184"/>
    <cellStyle name="_Book1 (2)_Book2_Electric Rev Req Model (2009 GRC) Revised 01-18-2010" xfId="1083"/>
    <cellStyle name="_Book1 (2)_Book2_Electric Rev Req Model (2009 GRC) Revised 01-18-2010 2" xfId="1084"/>
    <cellStyle name="_Book1 (2)_Book2_Electric Rev Req Model (2009 GRC) Revised 01-18-2010 2 2" xfId="1085"/>
    <cellStyle name="_Book1 (2)_Book2_Electric Rev Req Model (2009 GRC) Revised 01-18-2010 2 2 2" xfId="14299"/>
    <cellStyle name="_Book1 (2)_Book2_Electric Rev Req Model (2009 GRC) Revised 01-18-2010 2 3" xfId="14300"/>
    <cellStyle name="_Book1 (2)_Book2_Electric Rev Req Model (2009 GRC) Revised 01-18-2010 3" xfId="1086"/>
    <cellStyle name="_Book1 (2)_Book2_Electric Rev Req Model (2009 GRC) Revised 01-18-2010 3 2" xfId="14301"/>
    <cellStyle name="_Book1 (2)_Book2_Electric Rev Req Model (2009 GRC) Revised 01-18-2010 4" xfId="14302"/>
    <cellStyle name="_Book1 (2)_Book2_Electric Rev Req Model (2009 GRC) Revised 01-18-2010_DEM-WP(C) ENERG10C--ctn Mid-C_042010 2010GRC" xfId="11185"/>
    <cellStyle name="_Book1 (2)_Book2_Final Order Electric EXHIBIT A-1" xfId="1087"/>
    <cellStyle name="_Book1 (2)_Book2_Final Order Electric EXHIBIT A-1 2" xfId="1088"/>
    <cellStyle name="_Book1 (2)_Book2_Final Order Electric EXHIBIT A-1 2 2" xfId="1089"/>
    <cellStyle name="_Book1 (2)_Book2_Final Order Electric EXHIBIT A-1 2 2 2" xfId="14303"/>
    <cellStyle name="_Book1 (2)_Book2_Final Order Electric EXHIBIT A-1 2 3" xfId="14304"/>
    <cellStyle name="_Book1 (2)_Book2_Final Order Electric EXHIBIT A-1 3" xfId="1090"/>
    <cellStyle name="_Book1 (2)_Book2_Final Order Electric EXHIBIT A-1 3 2" xfId="14305"/>
    <cellStyle name="_Book1 (2)_Book2_Final Order Electric EXHIBIT A-1 4" xfId="14306"/>
    <cellStyle name="_Book1 (2)_Book4" xfId="1091"/>
    <cellStyle name="_Book1 (2)_Book4 2" xfId="1092"/>
    <cellStyle name="_Book1 (2)_Book4 2 2" xfId="1093"/>
    <cellStyle name="_Book1 (2)_Book4 2 2 2" xfId="14307"/>
    <cellStyle name="_Book1 (2)_Book4 2 3" xfId="14308"/>
    <cellStyle name="_Book1 (2)_Book4 3" xfId="1094"/>
    <cellStyle name="_Book1 (2)_Book4 3 2" xfId="14309"/>
    <cellStyle name="_Book1 (2)_Book4 4" xfId="14310"/>
    <cellStyle name="_Book1 (2)_Book4_DEM-WP(C) ENERG10C--ctn Mid-C_042010 2010GRC" xfId="11186"/>
    <cellStyle name="_Book1 (2)_Book9" xfId="1095"/>
    <cellStyle name="_Book1 (2)_Book9 2" xfId="1096"/>
    <cellStyle name="_Book1 (2)_Book9 2 2" xfId="1097"/>
    <cellStyle name="_Book1 (2)_Book9 2 2 2" xfId="14311"/>
    <cellStyle name="_Book1 (2)_Book9 2 3" xfId="14312"/>
    <cellStyle name="_Book1 (2)_Book9 3" xfId="1098"/>
    <cellStyle name="_Book1 (2)_Book9 3 2" xfId="14313"/>
    <cellStyle name="_Book1 (2)_Book9 4" xfId="14314"/>
    <cellStyle name="_Book1 (2)_Book9_DEM-WP(C) ENERG10C--ctn Mid-C_042010 2010GRC" xfId="11187"/>
    <cellStyle name="_Book1 (2)_Chelan PUD Power Costs (8-10)" xfId="1099"/>
    <cellStyle name="_Book1 (2)_Chelan PUD Power Costs (8-10) 2" xfId="14315"/>
    <cellStyle name="_Book1 (2)_DEM-WP(C) Chelan Power Costs" xfId="11188"/>
    <cellStyle name="_Book1 (2)_DEM-WP(C) Chelan Power Costs 2" xfId="14316"/>
    <cellStyle name="_Book1 (2)_DEM-WP(C) ENERG10C--ctn Mid-C_042010 2010GRC" xfId="11189"/>
    <cellStyle name="_Book1 (2)_DEM-WP(C) Gas Transport 2010GRC" xfId="11190"/>
    <cellStyle name="_Book1 (2)_DEM-WP(C) Gas Transport 2010GRC 2" xfId="14317"/>
    <cellStyle name="_Book1 (2)_DWH-08 (Rate Spread &amp; Design Workpapers)" xfId="14318"/>
    <cellStyle name="_Book1 (2)_Exh A-1 resulting from UE-112050 effective Jan 1 2012" xfId="14319"/>
    <cellStyle name="_Book1 (2)_Exh G - Klamath Peaker PPA fr C Locke 2-12" xfId="14320"/>
    <cellStyle name="_Book1 (2)_Exhibit A-1 effective 4-1-11 fr S Free 12-11" xfId="14321"/>
    <cellStyle name="_Book1 (2)_Final 2008 PTC Rate Design Workpapers 10.27.08" xfId="14322"/>
    <cellStyle name="_Book1 (2)_Gas Rev Req Model (2010 GRC)" xfId="1100"/>
    <cellStyle name="_Book1 (2)_INPUTS" xfId="36"/>
    <cellStyle name="_Book1 (2)_INPUTS 2" xfId="1101"/>
    <cellStyle name="_Book1 (2)_INPUTS 2 2" xfId="1102"/>
    <cellStyle name="_Book1 (2)_INPUTS 2 2 2" xfId="14323"/>
    <cellStyle name="_Book1 (2)_INPUTS 2 3" xfId="14324"/>
    <cellStyle name="_Book1 (2)_INPUTS 3" xfId="1103"/>
    <cellStyle name="_Book1 (2)_INPUTS 3 2" xfId="14325"/>
    <cellStyle name="_Book1 (2)_INPUTS 4" xfId="14326"/>
    <cellStyle name="_Book1 (2)_Low Income 2010 RevRequirement" xfId="1104"/>
    <cellStyle name="_Book1 (2)_Low Income 2010 RevRequirement (2)" xfId="1105"/>
    <cellStyle name="_Book1 (2)_Mint Farm Generation BPA" xfId="14327"/>
    <cellStyle name="_Book1 (2)_NIM Summary" xfId="1106"/>
    <cellStyle name="_Book1 (2)_NIM Summary 09GRC" xfId="1107"/>
    <cellStyle name="_Book1 (2)_NIM Summary 09GRC 2" xfId="1108"/>
    <cellStyle name="_Book1 (2)_NIM Summary 09GRC 2 2" xfId="14328"/>
    <cellStyle name="_Book1 (2)_NIM Summary 09GRC 3" xfId="14329"/>
    <cellStyle name="_Book1 (2)_NIM Summary 09GRC_DEM-WP(C) ENERG10C--ctn Mid-C_042010 2010GRC" xfId="11191"/>
    <cellStyle name="_Book1 (2)_NIM Summary 10" xfId="14330"/>
    <cellStyle name="_Book1 (2)_NIM Summary 11" xfId="14331"/>
    <cellStyle name="_Book1 (2)_NIM Summary 12" xfId="14332"/>
    <cellStyle name="_Book1 (2)_NIM Summary 13" xfId="14333"/>
    <cellStyle name="_Book1 (2)_NIM Summary 14" xfId="14334"/>
    <cellStyle name="_Book1 (2)_NIM Summary 15" xfId="14335"/>
    <cellStyle name="_Book1 (2)_NIM Summary 16" xfId="14336"/>
    <cellStyle name="_Book1 (2)_NIM Summary 17" xfId="14337"/>
    <cellStyle name="_Book1 (2)_NIM Summary 18" xfId="14338"/>
    <cellStyle name="_Book1 (2)_NIM Summary 19" xfId="14339"/>
    <cellStyle name="_Book1 (2)_NIM Summary 2" xfId="1109"/>
    <cellStyle name="_Book1 (2)_NIM Summary 2 2" xfId="14340"/>
    <cellStyle name="_Book1 (2)_NIM Summary 20" xfId="14341"/>
    <cellStyle name="_Book1 (2)_NIM Summary 21" xfId="14342"/>
    <cellStyle name="_Book1 (2)_NIM Summary 22" xfId="14343"/>
    <cellStyle name="_Book1 (2)_NIM Summary 23" xfId="14344"/>
    <cellStyle name="_Book1 (2)_NIM Summary 24" xfId="14345"/>
    <cellStyle name="_Book1 (2)_NIM Summary 25" xfId="14346"/>
    <cellStyle name="_Book1 (2)_NIM Summary 26" xfId="14347"/>
    <cellStyle name="_Book1 (2)_NIM Summary 27" xfId="14348"/>
    <cellStyle name="_Book1 (2)_NIM Summary 28" xfId="14349"/>
    <cellStyle name="_Book1 (2)_NIM Summary 29" xfId="14350"/>
    <cellStyle name="_Book1 (2)_NIM Summary 3" xfId="1110"/>
    <cellStyle name="_Book1 (2)_NIM Summary 3 2" xfId="14351"/>
    <cellStyle name="_Book1 (2)_NIM Summary 30" xfId="14352"/>
    <cellStyle name="_Book1 (2)_NIM Summary 31" xfId="14353"/>
    <cellStyle name="_Book1 (2)_NIM Summary 32" xfId="14354"/>
    <cellStyle name="_Book1 (2)_NIM Summary 33" xfId="14355"/>
    <cellStyle name="_Book1 (2)_NIM Summary 34" xfId="14356"/>
    <cellStyle name="_Book1 (2)_NIM Summary 35" xfId="14357"/>
    <cellStyle name="_Book1 (2)_NIM Summary 36" xfId="14358"/>
    <cellStyle name="_Book1 (2)_NIM Summary 37" xfId="14359"/>
    <cellStyle name="_Book1 (2)_NIM Summary 38" xfId="14360"/>
    <cellStyle name="_Book1 (2)_NIM Summary 39" xfId="14361"/>
    <cellStyle name="_Book1 (2)_NIM Summary 4" xfId="1111"/>
    <cellStyle name="_Book1 (2)_NIM Summary 4 2" xfId="14362"/>
    <cellStyle name="_Book1 (2)_NIM Summary 40" xfId="14363"/>
    <cellStyle name="_Book1 (2)_NIM Summary 41" xfId="14364"/>
    <cellStyle name="_Book1 (2)_NIM Summary 42" xfId="14365"/>
    <cellStyle name="_Book1 (2)_NIM Summary 43" xfId="14366"/>
    <cellStyle name="_Book1 (2)_NIM Summary 44" xfId="14367"/>
    <cellStyle name="_Book1 (2)_NIM Summary 45" xfId="14368"/>
    <cellStyle name="_Book1 (2)_NIM Summary 46" xfId="14369"/>
    <cellStyle name="_Book1 (2)_NIM Summary 47" xfId="14370"/>
    <cellStyle name="_Book1 (2)_NIM Summary 48" xfId="14371"/>
    <cellStyle name="_Book1 (2)_NIM Summary 49" xfId="14372"/>
    <cellStyle name="_Book1 (2)_NIM Summary 5" xfId="1112"/>
    <cellStyle name="_Book1 (2)_NIM Summary 5 2" xfId="14373"/>
    <cellStyle name="_Book1 (2)_NIM Summary 50" xfId="14374"/>
    <cellStyle name="_Book1 (2)_NIM Summary 51" xfId="14375"/>
    <cellStyle name="_Book1 (2)_NIM Summary 6" xfId="1113"/>
    <cellStyle name="_Book1 (2)_NIM Summary 6 2" xfId="14376"/>
    <cellStyle name="_Book1 (2)_NIM Summary 7" xfId="1114"/>
    <cellStyle name="_Book1 (2)_NIM Summary 7 2" xfId="14377"/>
    <cellStyle name="_Book1 (2)_NIM Summary 8" xfId="1115"/>
    <cellStyle name="_Book1 (2)_NIM Summary 8 2" xfId="14378"/>
    <cellStyle name="_Book1 (2)_NIM Summary 9" xfId="1116"/>
    <cellStyle name="_Book1 (2)_NIM Summary 9 2" xfId="14379"/>
    <cellStyle name="_Book1 (2)_NIM Summary_DEM-WP(C) ENERG10C--ctn Mid-C_042010 2010GRC" xfId="11192"/>
    <cellStyle name="_Book1 (2)_Oct2010toSep2011LwIncLead" xfId="1117"/>
    <cellStyle name="_Book1 (2)_PCA 10 -  Exhibit D Dec 2011" xfId="14380"/>
    <cellStyle name="_Book1 (2)_PCA 10 -  Exhibit D from A Kellogg Jan 2011" xfId="1118"/>
    <cellStyle name="_Book1 (2)_PCA 10 -  Exhibit D from A Kellogg July 2011" xfId="1119"/>
    <cellStyle name="_Book1 (2)_PCA 10 -  Exhibit D from S Free Rcv'd 12-11" xfId="1120"/>
    <cellStyle name="_Book1 (2)_PCA 11 -  Exhibit D Jan 2012 fr A Kellogg" xfId="14381"/>
    <cellStyle name="_Book1 (2)_PCA 11 -  Exhibit D Jan 2012 WF" xfId="14382"/>
    <cellStyle name="_Book1 (2)_PCA 9 -  Exhibit D April 2010" xfId="1121"/>
    <cellStyle name="_Book1 (2)_PCA 9 -  Exhibit D April 2010 (3)" xfId="1122"/>
    <cellStyle name="_Book1 (2)_PCA 9 -  Exhibit D April 2010 (3) 2" xfId="1123"/>
    <cellStyle name="_Book1 (2)_PCA 9 -  Exhibit D April 2010 (3) 2 2" xfId="14383"/>
    <cellStyle name="_Book1 (2)_PCA 9 -  Exhibit D April 2010 (3) 3" xfId="14384"/>
    <cellStyle name="_Book1 (2)_PCA 9 -  Exhibit D April 2010 (3)_DEM-WP(C) ENERG10C--ctn Mid-C_042010 2010GRC" xfId="11193"/>
    <cellStyle name="_Book1 (2)_PCA 9 -  Exhibit D April 2010 2" xfId="14385"/>
    <cellStyle name="_Book1 (2)_PCA 9 -  Exhibit D April 2010 3" xfId="14386"/>
    <cellStyle name="_Book1 (2)_PCA 9 -  Exhibit D April 2010 4" xfId="14387"/>
    <cellStyle name="_Book1 (2)_PCA 9 -  Exhibit D April 2010 5" xfId="14388"/>
    <cellStyle name="_Book1 (2)_PCA 9 -  Exhibit D April 2010 6" xfId="14389"/>
    <cellStyle name="_Book1 (2)_PCA 9 -  Exhibit D Nov 2010" xfId="1124"/>
    <cellStyle name="_Book1 (2)_PCA 9 -  Exhibit D Nov 2010 2" xfId="14390"/>
    <cellStyle name="_Book1 (2)_PCA 9 - Exhibit D at August 2010" xfId="1125"/>
    <cellStyle name="_Book1 (2)_PCA 9 - Exhibit D at August 2010 2" xfId="14391"/>
    <cellStyle name="_Book1 (2)_PCA 9 - Exhibit D June 2010 GRC" xfId="1126"/>
    <cellStyle name="_Book1 (2)_PCA 9 - Exhibit D June 2010 GRC 2" xfId="14392"/>
    <cellStyle name="_Book1 (2)_Power Costs - Comparison bx Rbtl-Staff-Jt-PC" xfId="1127"/>
    <cellStyle name="_Book1 (2)_Power Costs - Comparison bx Rbtl-Staff-Jt-PC 2" xfId="1128"/>
    <cellStyle name="_Book1 (2)_Power Costs - Comparison bx Rbtl-Staff-Jt-PC 2 2" xfId="1129"/>
    <cellStyle name="_Book1 (2)_Power Costs - Comparison bx Rbtl-Staff-Jt-PC 2 2 2" xfId="14393"/>
    <cellStyle name="_Book1 (2)_Power Costs - Comparison bx Rbtl-Staff-Jt-PC 2 3" xfId="14394"/>
    <cellStyle name="_Book1 (2)_Power Costs - Comparison bx Rbtl-Staff-Jt-PC 3" xfId="1130"/>
    <cellStyle name="_Book1 (2)_Power Costs - Comparison bx Rbtl-Staff-Jt-PC 3 2" xfId="14395"/>
    <cellStyle name="_Book1 (2)_Power Costs - Comparison bx Rbtl-Staff-Jt-PC 4" xfId="14396"/>
    <cellStyle name="_Book1 (2)_Power Costs - Comparison bx Rbtl-Staff-Jt-PC_Adj Bench DR 3 for Initial Briefs (Electric)" xfId="1131"/>
    <cellStyle name="_Book1 (2)_Power Costs - Comparison bx Rbtl-Staff-Jt-PC_Adj Bench DR 3 for Initial Briefs (Electric) 2" xfId="1132"/>
    <cellStyle name="_Book1 (2)_Power Costs - Comparison bx Rbtl-Staff-Jt-PC_Adj Bench DR 3 for Initial Briefs (Electric) 2 2" xfId="1133"/>
    <cellStyle name="_Book1 (2)_Power Costs - Comparison bx Rbtl-Staff-Jt-PC_Adj Bench DR 3 for Initial Briefs (Electric) 2 2 2" xfId="14397"/>
    <cellStyle name="_Book1 (2)_Power Costs - Comparison bx Rbtl-Staff-Jt-PC_Adj Bench DR 3 for Initial Briefs (Electric) 2 3" xfId="14398"/>
    <cellStyle name="_Book1 (2)_Power Costs - Comparison bx Rbtl-Staff-Jt-PC_Adj Bench DR 3 for Initial Briefs (Electric) 3" xfId="1134"/>
    <cellStyle name="_Book1 (2)_Power Costs - Comparison bx Rbtl-Staff-Jt-PC_Adj Bench DR 3 for Initial Briefs (Electric) 3 2" xfId="14399"/>
    <cellStyle name="_Book1 (2)_Power Costs - Comparison bx Rbtl-Staff-Jt-PC_Adj Bench DR 3 for Initial Briefs (Electric) 4" xfId="14400"/>
    <cellStyle name="_Book1 (2)_Power Costs - Comparison bx Rbtl-Staff-Jt-PC_Adj Bench DR 3 for Initial Briefs (Electric)_DEM-WP(C) ENERG10C--ctn Mid-C_042010 2010GRC" xfId="11194"/>
    <cellStyle name="_Book1 (2)_Power Costs - Comparison bx Rbtl-Staff-Jt-PC_DEM-WP(C) ENERG10C--ctn Mid-C_042010 2010GRC" xfId="11195"/>
    <cellStyle name="_Book1 (2)_Power Costs - Comparison bx Rbtl-Staff-Jt-PC_Electric Rev Req Model (2009 GRC) Rebuttal" xfId="1135"/>
    <cellStyle name="_Book1 (2)_Power Costs - Comparison bx Rbtl-Staff-Jt-PC_Electric Rev Req Model (2009 GRC) Rebuttal 2" xfId="1136"/>
    <cellStyle name="_Book1 (2)_Power Costs - Comparison bx Rbtl-Staff-Jt-PC_Electric Rev Req Model (2009 GRC) Rebuttal 2 2" xfId="1137"/>
    <cellStyle name="_Book1 (2)_Power Costs - Comparison bx Rbtl-Staff-Jt-PC_Electric Rev Req Model (2009 GRC) Rebuttal 2 2 2" xfId="14401"/>
    <cellStyle name="_Book1 (2)_Power Costs - Comparison bx Rbtl-Staff-Jt-PC_Electric Rev Req Model (2009 GRC) Rebuttal 2 3" xfId="14402"/>
    <cellStyle name="_Book1 (2)_Power Costs - Comparison bx Rbtl-Staff-Jt-PC_Electric Rev Req Model (2009 GRC) Rebuttal 3" xfId="1138"/>
    <cellStyle name="_Book1 (2)_Power Costs - Comparison bx Rbtl-Staff-Jt-PC_Electric Rev Req Model (2009 GRC) Rebuttal 3 2" xfId="14403"/>
    <cellStyle name="_Book1 (2)_Power Costs - Comparison bx Rbtl-Staff-Jt-PC_Electric Rev Req Model (2009 GRC) Rebuttal 4" xfId="14404"/>
    <cellStyle name="_Book1 (2)_Power Costs - Comparison bx Rbtl-Staff-Jt-PC_Electric Rev Req Model (2009 GRC) Rebuttal REmoval of New  WH Solar AdjustMI" xfId="1139"/>
    <cellStyle name="_Book1 (2)_Power Costs - Comparison bx Rbtl-Staff-Jt-PC_Electric Rev Req Model (2009 GRC) Rebuttal REmoval of New  WH Solar AdjustMI 2" xfId="1140"/>
    <cellStyle name="_Book1 (2)_Power Costs - Comparison bx Rbtl-Staff-Jt-PC_Electric Rev Req Model (2009 GRC) Rebuttal REmoval of New  WH Solar AdjustMI 2 2" xfId="1141"/>
    <cellStyle name="_Book1 (2)_Power Costs - Comparison bx Rbtl-Staff-Jt-PC_Electric Rev Req Model (2009 GRC) Rebuttal REmoval of New  WH Solar AdjustMI 2 2 2" xfId="14405"/>
    <cellStyle name="_Book1 (2)_Power Costs - Comparison bx Rbtl-Staff-Jt-PC_Electric Rev Req Model (2009 GRC) Rebuttal REmoval of New  WH Solar AdjustMI 2 3" xfId="14406"/>
    <cellStyle name="_Book1 (2)_Power Costs - Comparison bx Rbtl-Staff-Jt-PC_Electric Rev Req Model (2009 GRC) Rebuttal REmoval of New  WH Solar AdjustMI 3" xfId="1142"/>
    <cellStyle name="_Book1 (2)_Power Costs - Comparison bx Rbtl-Staff-Jt-PC_Electric Rev Req Model (2009 GRC) Rebuttal REmoval of New  WH Solar AdjustMI 3 2" xfId="14407"/>
    <cellStyle name="_Book1 (2)_Power Costs - Comparison bx Rbtl-Staff-Jt-PC_Electric Rev Req Model (2009 GRC) Rebuttal REmoval of New  WH Solar AdjustMI 4" xfId="14408"/>
    <cellStyle name="_Book1 (2)_Power Costs - Comparison bx Rbtl-Staff-Jt-PC_Electric Rev Req Model (2009 GRC) Rebuttal REmoval of New  WH Solar AdjustMI_DEM-WP(C) ENERG10C--ctn Mid-C_042010 2010GRC" xfId="11196"/>
    <cellStyle name="_Book1 (2)_Power Costs - Comparison bx Rbtl-Staff-Jt-PC_Electric Rev Req Model (2009 GRC) Revised 01-18-2010" xfId="1143"/>
    <cellStyle name="_Book1 (2)_Power Costs - Comparison bx Rbtl-Staff-Jt-PC_Electric Rev Req Model (2009 GRC) Revised 01-18-2010 2" xfId="1144"/>
    <cellStyle name="_Book1 (2)_Power Costs - Comparison bx Rbtl-Staff-Jt-PC_Electric Rev Req Model (2009 GRC) Revised 01-18-2010 2 2" xfId="1145"/>
    <cellStyle name="_Book1 (2)_Power Costs - Comparison bx Rbtl-Staff-Jt-PC_Electric Rev Req Model (2009 GRC) Revised 01-18-2010 2 2 2" xfId="14409"/>
    <cellStyle name="_Book1 (2)_Power Costs - Comparison bx Rbtl-Staff-Jt-PC_Electric Rev Req Model (2009 GRC) Revised 01-18-2010 2 3" xfId="14410"/>
    <cellStyle name="_Book1 (2)_Power Costs - Comparison bx Rbtl-Staff-Jt-PC_Electric Rev Req Model (2009 GRC) Revised 01-18-2010 3" xfId="1146"/>
    <cellStyle name="_Book1 (2)_Power Costs - Comparison bx Rbtl-Staff-Jt-PC_Electric Rev Req Model (2009 GRC) Revised 01-18-2010 3 2" xfId="14411"/>
    <cellStyle name="_Book1 (2)_Power Costs - Comparison bx Rbtl-Staff-Jt-PC_Electric Rev Req Model (2009 GRC) Revised 01-18-2010 4" xfId="14412"/>
    <cellStyle name="_Book1 (2)_Power Costs - Comparison bx Rbtl-Staff-Jt-PC_Electric Rev Req Model (2009 GRC) Revised 01-18-2010_DEM-WP(C) ENERG10C--ctn Mid-C_042010 2010GRC" xfId="11197"/>
    <cellStyle name="_Book1 (2)_Power Costs - Comparison bx Rbtl-Staff-Jt-PC_Final Order Electric EXHIBIT A-1" xfId="1147"/>
    <cellStyle name="_Book1 (2)_Power Costs - Comparison bx Rbtl-Staff-Jt-PC_Final Order Electric EXHIBIT A-1 2" xfId="1148"/>
    <cellStyle name="_Book1 (2)_Power Costs - Comparison bx Rbtl-Staff-Jt-PC_Final Order Electric EXHIBIT A-1 2 2" xfId="1149"/>
    <cellStyle name="_Book1 (2)_Power Costs - Comparison bx Rbtl-Staff-Jt-PC_Final Order Electric EXHIBIT A-1 2 2 2" xfId="14413"/>
    <cellStyle name="_Book1 (2)_Power Costs - Comparison bx Rbtl-Staff-Jt-PC_Final Order Electric EXHIBIT A-1 2 3" xfId="14414"/>
    <cellStyle name="_Book1 (2)_Power Costs - Comparison bx Rbtl-Staff-Jt-PC_Final Order Electric EXHIBIT A-1 3" xfId="1150"/>
    <cellStyle name="_Book1 (2)_Power Costs - Comparison bx Rbtl-Staff-Jt-PC_Final Order Electric EXHIBIT A-1 3 2" xfId="14415"/>
    <cellStyle name="_Book1 (2)_Power Costs - Comparison bx Rbtl-Staff-Jt-PC_Final Order Electric EXHIBIT A-1 4" xfId="14416"/>
    <cellStyle name="_Book1 (2)_Production Adj 4.37" xfId="37"/>
    <cellStyle name="_Book1 (2)_Production Adj 4.37 2" xfId="1151"/>
    <cellStyle name="_Book1 (2)_Production Adj 4.37 2 2" xfId="1152"/>
    <cellStyle name="_Book1 (2)_Production Adj 4.37 2 2 2" xfId="14417"/>
    <cellStyle name="_Book1 (2)_Production Adj 4.37 2 3" xfId="14418"/>
    <cellStyle name="_Book1 (2)_Production Adj 4.37 3" xfId="1153"/>
    <cellStyle name="_Book1 (2)_Production Adj 4.37 3 2" xfId="14419"/>
    <cellStyle name="_Book1 (2)_Production Adj 4.37 4" xfId="14420"/>
    <cellStyle name="_Book1 (2)_Purchased Power Adj 4.03" xfId="38"/>
    <cellStyle name="_Book1 (2)_Purchased Power Adj 4.03 2" xfId="1154"/>
    <cellStyle name="_Book1 (2)_Purchased Power Adj 4.03 2 2" xfId="1155"/>
    <cellStyle name="_Book1 (2)_Purchased Power Adj 4.03 2 2 2" xfId="14421"/>
    <cellStyle name="_Book1 (2)_Purchased Power Adj 4.03 2 3" xfId="14422"/>
    <cellStyle name="_Book1 (2)_Purchased Power Adj 4.03 3" xfId="1156"/>
    <cellStyle name="_Book1 (2)_Purchased Power Adj 4.03 3 2" xfId="14423"/>
    <cellStyle name="_Book1 (2)_Purchased Power Adj 4.03 4" xfId="14424"/>
    <cellStyle name="_Book1 (2)_Rebuttal Power Costs" xfId="1157"/>
    <cellStyle name="_Book1 (2)_Rebuttal Power Costs 2" xfId="1158"/>
    <cellStyle name="_Book1 (2)_Rebuttal Power Costs 2 2" xfId="1159"/>
    <cellStyle name="_Book1 (2)_Rebuttal Power Costs 2 2 2" xfId="14425"/>
    <cellStyle name="_Book1 (2)_Rebuttal Power Costs 2 3" xfId="14426"/>
    <cellStyle name="_Book1 (2)_Rebuttal Power Costs 3" xfId="1160"/>
    <cellStyle name="_Book1 (2)_Rebuttal Power Costs 3 2" xfId="14427"/>
    <cellStyle name="_Book1 (2)_Rebuttal Power Costs 4" xfId="14428"/>
    <cellStyle name="_Book1 (2)_Rebuttal Power Costs_Adj Bench DR 3 for Initial Briefs (Electric)" xfId="1161"/>
    <cellStyle name="_Book1 (2)_Rebuttal Power Costs_Adj Bench DR 3 for Initial Briefs (Electric) 2" xfId="1162"/>
    <cellStyle name="_Book1 (2)_Rebuttal Power Costs_Adj Bench DR 3 for Initial Briefs (Electric) 2 2" xfId="1163"/>
    <cellStyle name="_Book1 (2)_Rebuttal Power Costs_Adj Bench DR 3 for Initial Briefs (Electric) 2 2 2" xfId="14429"/>
    <cellStyle name="_Book1 (2)_Rebuttal Power Costs_Adj Bench DR 3 for Initial Briefs (Electric) 2 3" xfId="14430"/>
    <cellStyle name="_Book1 (2)_Rebuttal Power Costs_Adj Bench DR 3 for Initial Briefs (Electric) 3" xfId="1164"/>
    <cellStyle name="_Book1 (2)_Rebuttal Power Costs_Adj Bench DR 3 for Initial Briefs (Electric) 3 2" xfId="14431"/>
    <cellStyle name="_Book1 (2)_Rebuttal Power Costs_Adj Bench DR 3 for Initial Briefs (Electric) 4" xfId="14432"/>
    <cellStyle name="_Book1 (2)_Rebuttal Power Costs_Adj Bench DR 3 for Initial Briefs (Electric)_DEM-WP(C) ENERG10C--ctn Mid-C_042010 2010GRC" xfId="11198"/>
    <cellStyle name="_Book1 (2)_Rebuttal Power Costs_DEM-WP(C) ENERG10C--ctn Mid-C_042010 2010GRC" xfId="11199"/>
    <cellStyle name="_Book1 (2)_Rebuttal Power Costs_Electric Rev Req Model (2009 GRC) Rebuttal" xfId="1165"/>
    <cellStyle name="_Book1 (2)_Rebuttal Power Costs_Electric Rev Req Model (2009 GRC) Rebuttal 2" xfId="1166"/>
    <cellStyle name="_Book1 (2)_Rebuttal Power Costs_Electric Rev Req Model (2009 GRC) Rebuttal 2 2" xfId="1167"/>
    <cellStyle name="_Book1 (2)_Rebuttal Power Costs_Electric Rev Req Model (2009 GRC) Rebuttal 2 2 2" xfId="14433"/>
    <cellStyle name="_Book1 (2)_Rebuttal Power Costs_Electric Rev Req Model (2009 GRC) Rebuttal 2 3" xfId="14434"/>
    <cellStyle name="_Book1 (2)_Rebuttal Power Costs_Electric Rev Req Model (2009 GRC) Rebuttal 3" xfId="1168"/>
    <cellStyle name="_Book1 (2)_Rebuttal Power Costs_Electric Rev Req Model (2009 GRC) Rebuttal 3 2" xfId="14435"/>
    <cellStyle name="_Book1 (2)_Rebuttal Power Costs_Electric Rev Req Model (2009 GRC) Rebuttal 4" xfId="14436"/>
    <cellStyle name="_Book1 (2)_Rebuttal Power Costs_Electric Rev Req Model (2009 GRC) Rebuttal REmoval of New  WH Solar AdjustMI" xfId="1169"/>
    <cellStyle name="_Book1 (2)_Rebuttal Power Costs_Electric Rev Req Model (2009 GRC) Rebuttal REmoval of New  WH Solar AdjustMI 2" xfId="1170"/>
    <cellStyle name="_Book1 (2)_Rebuttal Power Costs_Electric Rev Req Model (2009 GRC) Rebuttal REmoval of New  WH Solar AdjustMI 2 2" xfId="1171"/>
    <cellStyle name="_Book1 (2)_Rebuttal Power Costs_Electric Rev Req Model (2009 GRC) Rebuttal REmoval of New  WH Solar AdjustMI 2 2 2" xfId="14437"/>
    <cellStyle name="_Book1 (2)_Rebuttal Power Costs_Electric Rev Req Model (2009 GRC) Rebuttal REmoval of New  WH Solar AdjustMI 2 3" xfId="14438"/>
    <cellStyle name="_Book1 (2)_Rebuttal Power Costs_Electric Rev Req Model (2009 GRC) Rebuttal REmoval of New  WH Solar AdjustMI 3" xfId="1172"/>
    <cellStyle name="_Book1 (2)_Rebuttal Power Costs_Electric Rev Req Model (2009 GRC) Rebuttal REmoval of New  WH Solar AdjustMI 3 2" xfId="14439"/>
    <cellStyle name="_Book1 (2)_Rebuttal Power Costs_Electric Rev Req Model (2009 GRC) Rebuttal REmoval of New  WH Solar AdjustMI 4" xfId="14440"/>
    <cellStyle name="_Book1 (2)_Rebuttal Power Costs_Electric Rev Req Model (2009 GRC) Rebuttal REmoval of New  WH Solar AdjustMI_DEM-WP(C) ENERG10C--ctn Mid-C_042010 2010GRC" xfId="11200"/>
    <cellStyle name="_Book1 (2)_Rebuttal Power Costs_Electric Rev Req Model (2009 GRC) Revised 01-18-2010" xfId="1173"/>
    <cellStyle name="_Book1 (2)_Rebuttal Power Costs_Electric Rev Req Model (2009 GRC) Revised 01-18-2010 2" xfId="1174"/>
    <cellStyle name="_Book1 (2)_Rebuttal Power Costs_Electric Rev Req Model (2009 GRC) Revised 01-18-2010 2 2" xfId="1175"/>
    <cellStyle name="_Book1 (2)_Rebuttal Power Costs_Electric Rev Req Model (2009 GRC) Revised 01-18-2010 2 2 2" xfId="14441"/>
    <cellStyle name="_Book1 (2)_Rebuttal Power Costs_Electric Rev Req Model (2009 GRC) Revised 01-18-2010 2 3" xfId="14442"/>
    <cellStyle name="_Book1 (2)_Rebuttal Power Costs_Electric Rev Req Model (2009 GRC) Revised 01-18-2010 3" xfId="1176"/>
    <cellStyle name="_Book1 (2)_Rebuttal Power Costs_Electric Rev Req Model (2009 GRC) Revised 01-18-2010 3 2" xfId="14443"/>
    <cellStyle name="_Book1 (2)_Rebuttal Power Costs_Electric Rev Req Model (2009 GRC) Revised 01-18-2010 4" xfId="14444"/>
    <cellStyle name="_Book1 (2)_Rebuttal Power Costs_Electric Rev Req Model (2009 GRC) Revised 01-18-2010_DEM-WP(C) ENERG10C--ctn Mid-C_042010 2010GRC" xfId="11201"/>
    <cellStyle name="_Book1 (2)_Rebuttal Power Costs_Final Order Electric EXHIBIT A-1" xfId="1177"/>
    <cellStyle name="_Book1 (2)_Rebuttal Power Costs_Final Order Electric EXHIBIT A-1 2" xfId="1178"/>
    <cellStyle name="_Book1 (2)_Rebuttal Power Costs_Final Order Electric EXHIBIT A-1 2 2" xfId="1179"/>
    <cellStyle name="_Book1 (2)_Rebuttal Power Costs_Final Order Electric EXHIBIT A-1 2 2 2" xfId="14445"/>
    <cellStyle name="_Book1 (2)_Rebuttal Power Costs_Final Order Electric EXHIBIT A-1 2 3" xfId="14446"/>
    <cellStyle name="_Book1 (2)_Rebuttal Power Costs_Final Order Electric EXHIBIT A-1 3" xfId="1180"/>
    <cellStyle name="_Book1 (2)_Rebuttal Power Costs_Final Order Electric EXHIBIT A-1 3 2" xfId="14447"/>
    <cellStyle name="_Book1 (2)_Rebuttal Power Costs_Final Order Electric EXHIBIT A-1 4" xfId="14448"/>
    <cellStyle name="_Book1 (2)_RECS vs PTC's w Interest 6-28-10" xfId="39"/>
    <cellStyle name="_Book1 (2)_ROR &amp; CONV FACTOR" xfId="40"/>
    <cellStyle name="_Book1 (2)_ROR &amp; CONV FACTOR 2" xfId="1181"/>
    <cellStyle name="_Book1 (2)_ROR &amp; CONV FACTOR 2 2" xfId="1182"/>
    <cellStyle name="_Book1 (2)_ROR &amp; CONV FACTOR 2 2 2" xfId="14449"/>
    <cellStyle name="_Book1 (2)_ROR &amp; CONV FACTOR 2 3" xfId="14450"/>
    <cellStyle name="_Book1 (2)_ROR &amp; CONV FACTOR 3" xfId="1183"/>
    <cellStyle name="_Book1 (2)_ROR &amp; CONV FACTOR 3 2" xfId="14451"/>
    <cellStyle name="_Book1 (2)_ROR &amp; CONV FACTOR 4" xfId="14452"/>
    <cellStyle name="_Book1 (2)_ROR 5.02" xfId="41"/>
    <cellStyle name="_Book1 (2)_ROR 5.02 2" xfId="1184"/>
    <cellStyle name="_Book1 (2)_ROR 5.02 2 2" xfId="1185"/>
    <cellStyle name="_Book1 (2)_ROR 5.02 2 2 2" xfId="14453"/>
    <cellStyle name="_Book1 (2)_ROR 5.02 2 3" xfId="14454"/>
    <cellStyle name="_Book1 (2)_ROR 5.02 3" xfId="1186"/>
    <cellStyle name="_Book1 (2)_ROR 5.02 3 2" xfId="14455"/>
    <cellStyle name="_Book1 (2)_ROR 5.02 4" xfId="14456"/>
    <cellStyle name="_Book1 (2)_Wind Integration 10GRC" xfId="1187"/>
    <cellStyle name="_Book1 (2)_Wind Integration 10GRC 2" xfId="1188"/>
    <cellStyle name="_Book1 (2)_Wind Integration 10GRC 2 2" xfId="14457"/>
    <cellStyle name="_Book1 (2)_Wind Integration 10GRC 3" xfId="14458"/>
    <cellStyle name="_Book1 (2)_Wind Integration 10GRC_DEM-WP(C) ENERG10C--ctn Mid-C_042010 2010GRC" xfId="11202"/>
    <cellStyle name="_Book1 10" xfId="1189"/>
    <cellStyle name="_Book1 10 2" xfId="1190"/>
    <cellStyle name="_Book1 10 2 2" xfId="14459"/>
    <cellStyle name="_Book1 10 3" xfId="14460"/>
    <cellStyle name="_Book1 11" xfId="1191"/>
    <cellStyle name="_Book1 11 2" xfId="11203"/>
    <cellStyle name="_Book1 11 2 2" xfId="14461"/>
    <cellStyle name="_Book1 11 3" xfId="14462"/>
    <cellStyle name="_Book1 12" xfId="1192"/>
    <cellStyle name="_Book1 12 2" xfId="11204"/>
    <cellStyle name="_Book1 12 2 2" xfId="14463"/>
    <cellStyle name="_Book1 12 2 3" xfId="14464"/>
    <cellStyle name="_Book1 12 3" xfId="14465"/>
    <cellStyle name="_Book1 12 3 2" xfId="14466"/>
    <cellStyle name="_Book1 13" xfId="1193"/>
    <cellStyle name="_Book1 13 2" xfId="11205"/>
    <cellStyle name="_Book1 13 2 2" xfId="14467"/>
    <cellStyle name="_Book1 13 2 3" xfId="14468"/>
    <cellStyle name="_Book1 13 3" xfId="14469"/>
    <cellStyle name="_Book1 13 3 2" xfId="14470"/>
    <cellStyle name="_Book1 14" xfId="1194"/>
    <cellStyle name="_Book1 14 2" xfId="11206"/>
    <cellStyle name="_Book1 14 2 2" xfId="14471"/>
    <cellStyle name="_Book1 14 2 3" xfId="14472"/>
    <cellStyle name="_Book1 14 3" xfId="14473"/>
    <cellStyle name="_Book1 14 3 2" xfId="14474"/>
    <cellStyle name="_Book1 15" xfId="11207"/>
    <cellStyle name="_Book1 15 2" xfId="14475"/>
    <cellStyle name="_Book1 15 2 2" xfId="14476"/>
    <cellStyle name="_Book1 15 3" xfId="14477"/>
    <cellStyle name="_Book1 16" xfId="11208"/>
    <cellStyle name="_Book1 16 2" xfId="14478"/>
    <cellStyle name="_Book1 16 2 2" xfId="14479"/>
    <cellStyle name="_Book1 16 3" xfId="14480"/>
    <cellStyle name="_Book1 17" xfId="11209"/>
    <cellStyle name="_Book1 17 2" xfId="11210"/>
    <cellStyle name="_Book1 18" xfId="11211"/>
    <cellStyle name="_Book1 18 2" xfId="11212"/>
    <cellStyle name="_Book1 19" xfId="11213"/>
    <cellStyle name="_Book1 19 2" xfId="11214"/>
    <cellStyle name="_Book1 2" xfId="1195"/>
    <cellStyle name="_Book1 2 2" xfId="1196"/>
    <cellStyle name="_Book1 2 2 2" xfId="1197"/>
    <cellStyle name="_Book1 2 2 2 2" xfId="14481"/>
    <cellStyle name="_Book1 2 2 3" xfId="14482"/>
    <cellStyle name="_Book1 2 3" xfId="1198"/>
    <cellStyle name="_Book1 2 3 2" xfId="14483"/>
    <cellStyle name="_Book1 2 4" xfId="14484"/>
    <cellStyle name="_Book1 20" xfId="11215"/>
    <cellStyle name="_Book1 20 2" xfId="11216"/>
    <cellStyle name="_Book1 21" xfId="11217"/>
    <cellStyle name="_Book1 21 2" xfId="11218"/>
    <cellStyle name="_Book1 22" xfId="14485"/>
    <cellStyle name="_Book1 22 2" xfId="14486"/>
    <cellStyle name="_Book1 23" xfId="14487"/>
    <cellStyle name="_Book1 23 2" xfId="14488"/>
    <cellStyle name="_Book1 24" xfId="14489"/>
    <cellStyle name="_Book1 24 2" xfId="14490"/>
    <cellStyle name="_Book1 25" xfId="14491"/>
    <cellStyle name="_Book1 25 2" xfId="14492"/>
    <cellStyle name="_Book1 26" xfId="14493"/>
    <cellStyle name="_Book1 26 2" xfId="14494"/>
    <cellStyle name="_Book1 27" xfId="14495"/>
    <cellStyle name="_Book1 27 2" xfId="14496"/>
    <cellStyle name="_Book1 28" xfId="14497"/>
    <cellStyle name="_Book1 28 2" xfId="14498"/>
    <cellStyle name="_Book1 29" xfId="14499"/>
    <cellStyle name="_Book1 29 2" xfId="14500"/>
    <cellStyle name="_Book1 3" xfId="1199"/>
    <cellStyle name="_Book1 3 2" xfId="1200"/>
    <cellStyle name="_Book1 3 2 2" xfId="14501"/>
    <cellStyle name="_Book1 3 3" xfId="14502"/>
    <cellStyle name="_Book1 30" xfId="14503"/>
    <cellStyle name="_Book1 30 2" xfId="14504"/>
    <cellStyle name="_Book1 31" xfId="14505"/>
    <cellStyle name="_Book1 32" xfId="14506"/>
    <cellStyle name="_Book1 33" xfId="14507"/>
    <cellStyle name="_Book1 33 2" xfId="14508"/>
    <cellStyle name="_Book1 34" xfId="14509"/>
    <cellStyle name="_Book1 34 2" xfId="14510"/>
    <cellStyle name="_Book1 35" xfId="14511"/>
    <cellStyle name="_Book1 35 2" xfId="14512"/>
    <cellStyle name="_Book1 36" xfId="14513"/>
    <cellStyle name="_Book1 4" xfId="1201"/>
    <cellStyle name="_Book1 4 2" xfId="1202"/>
    <cellStyle name="_Book1 4 2 2" xfId="14514"/>
    <cellStyle name="_Book1 4 3" xfId="14515"/>
    <cellStyle name="_Book1 5" xfId="1203"/>
    <cellStyle name="_Book1 5 2" xfId="1204"/>
    <cellStyle name="_Book1 5 2 2" xfId="14516"/>
    <cellStyle name="_Book1 5 3" xfId="14517"/>
    <cellStyle name="_Book1 6" xfId="1205"/>
    <cellStyle name="_Book1 6 2" xfId="1206"/>
    <cellStyle name="_Book1 6 2 2" xfId="14518"/>
    <cellStyle name="_Book1 6 3" xfId="14519"/>
    <cellStyle name="_Book1 7" xfId="1207"/>
    <cellStyle name="_Book1 7 2" xfId="1208"/>
    <cellStyle name="_Book1 7 2 2" xfId="14520"/>
    <cellStyle name="_Book1 7 3" xfId="14521"/>
    <cellStyle name="_Book1 8" xfId="1209"/>
    <cellStyle name="_Book1 8 2" xfId="1210"/>
    <cellStyle name="_Book1 8 2 2" xfId="14522"/>
    <cellStyle name="_Book1 8 3" xfId="14523"/>
    <cellStyle name="_Book1 9" xfId="1211"/>
    <cellStyle name="_Book1 9 2" xfId="1212"/>
    <cellStyle name="_Book1 9 2 2" xfId="14524"/>
    <cellStyle name="_Book1 9 3" xfId="14525"/>
    <cellStyle name="_Book1_(C) WHE Proforma with ITC cash grant 10 Yr Amort_for deferral_102809" xfId="1213"/>
    <cellStyle name="_Book1_(C) WHE Proforma with ITC cash grant 10 Yr Amort_for deferral_102809 2" xfId="1214"/>
    <cellStyle name="_Book1_(C) WHE Proforma with ITC cash grant 10 Yr Amort_for deferral_102809 2 2" xfId="1215"/>
    <cellStyle name="_Book1_(C) WHE Proforma with ITC cash grant 10 Yr Amort_for deferral_102809 2 2 2" xfId="14526"/>
    <cellStyle name="_Book1_(C) WHE Proforma with ITC cash grant 10 Yr Amort_for deferral_102809 2 3" xfId="14527"/>
    <cellStyle name="_Book1_(C) WHE Proforma with ITC cash grant 10 Yr Amort_for deferral_102809 3" xfId="1216"/>
    <cellStyle name="_Book1_(C) WHE Proforma with ITC cash grant 10 Yr Amort_for deferral_102809 3 2" xfId="14528"/>
    <cellStyle name="_Book1_(C) WHE Proforma with ITC cash grant 10 Yr Amort_for deferral_102809 4" xfId="14529"/>
    <cellStyle name="_Book1_(C) WHE Proforma with ITC cash grant 10 Yr Amort_for deferral_102809_16.07E Wild Horse Wind Expansionwrkingfile" xfId="1217"/>
    <cellStyle name="_Book1_(C) WHE Proforma with ITC cash grant 10 Yr Amort_for deferral_102809_16.07E Wild Horse Wind Expansionwrkingfile 2" xfId="1218"/>
    <cellStyle name="_Book1_(C) WHE Proforma with ITC cash grant 10 Yr Amort_for deferral_102809_16.07E Wild Horse Wind Expansionwrkingfile 2 2" xfId="1219"/>
    <cellStyle name="_Book1_(C) WHE Proforma with ITC cash grant 10 Yr Amort_for deferral_102809_16.07E Wild Horse Wind Expansionwrkingfile 2 2 2" xfId="14530"/>
    <cellStyle name="_Book1_(C) WHE Proforma with ITC cash grant 10 Yr Amort_for deferral_102809_16.07E Wild Horse Wind Expansionwrkingfile 2 3" xfId="14531"/>
    <cellStyle name="_Book1_(C) WHE Proforma with ITC cash grant 10 Yr Amort_for deferral_102809_16.07E Wild Horse Wind Expansionwrkingfile 3" xfId="1220"/>
    <cellStyle name="_Book1_(C) WHE Proforma with ITC cash grant 10 Yr Amort_for deferral_102809_16.07E Wild Horse Wind Expansionwrkingfile 3 2" xfId="14532"/>
    <cellStyle name="_Book1_(C) WHE Proforma with ITC cash grant 10 Yr Amort_for deferral_102809_16.07E Wild Horse Wind Expansionwrkingfile 4" xfId="14533"/>
    <cellStyle name="_Book1_(C) WHE Proforma with ITC cash grant 10 Yr Amort_for deferral_102809_16.07E Wild Horse Wind Expansionwrkingfile SF" xfId="1221"/>
    <cellStyle name="_Book1_(C) WHE Proforma with ITC cash grant 10 Yr Amort_for deferral_102809_16.07E Wild Horse Wind Expansionwrkingfile SF 2" xfId="1222"/>
    <cellStyle name="_Book1_(C) WHE Proforma with ITC cash grant 10 Yr Amort_for deferral_102809_16.07E Wild Horse Wind Expansionwrkingfile SF 2 2" xfId="1223"/>
    <cellStyle name="_Book1_(C) WHE Proforma with ITC cash grant 10 Yr Amort_for deferral_102809_16.07E Wild Horse Wind Expansionwrkingfile SF 2 2 2" xfId="14534"/>
    <cellStyle name="_Book1_(C) WHE Proforma with ITC cash grant 10 Yr Amort_for deferral_102809_16.07E Wild Horse Wind Expansionwrkingfile SF 2 3" xfId="14535"/>
    <cellStyle name="_Book1_(C) WHE Proforma with ITC cash grant 10 Yr Amort_for deferral_102809_16.07E Wild Horse Wind Expansionwrkingfile SF 3" xfId="1224"/>
    <cellStyle name="_Book1_(C) WHE Proforma with ITC cash grant 10 Yr Amort_for deferral_102809_16.07E Wild Horse Wind Expansionwrkingfile SF 3 2" xfId="14536"/>
    <cellStyle name="_Book1_(C) WHE Proforma with ITC cash grant 10 Yr Amort_for deferral_102809_16.07E Wild Horse Wind Expansionwrkingfile SF 4" xfId="14537"/>
    <cellStyle name="_Book1_(C) WHE Proforma with ITC cash grant 10 Yr Amort_for deferral_102809_16.07E Wild Horse Wind Expansionwrkingfile SF_DEM-WP(C) ENERG10C--ctn Mid-C_042010 2010GRC" xfId="11219"/>
    <cellStyle name="_Book1_(C) WHE Proforma with ITC cash grant 10 Yr Amort_for deferral_102809_16.07E Wild Horse Wind Expansionwrkingfile_DEM-WP(C) ENERG10C--ctn Mid-C_042010 2010GRC" xfId="11220"/>
    <cellStyle name="_Book1_(C) WHE Proforma with ITC cash grant 10 Yr Amort_for deferral_102809_16.37E Wild Horse Expansion DeferralRevwrkingfile SF" xfId="1225"/>
    <cellStyle name="_Book1_(C) WHE Proforma with ITC cash grant 10 Yr Amort_for deferral_102809_16.37E Wild Horse Expansion DeferralRevwrkingfile SF 2" xfId="1226"/>
    <cellStyle name="_Book1_(C) WHE Proforma with ITC cash grant 10 Yr Amort_for deferral_102809_16.37E Wild Horse Expansion DeferralRevwrkingfile SF 2 2" xfId="1227"/>
    <cellStyle name="_Book1_(C) WHE Proforma with ITC cash grant 10 Yr Amort_for deferral_102809_16.37E Wild Horse Expansion DeferralRevwrkingfile SF 2 2 2" xfId="14538"/>
    <cellStyle name="_Book1_(C) WHE Proforma with ITC cash grant 10 Yr Amort_for deferral_102809_16.37E Wild Horse Expansion DeferralRevwrkingfile SF 2 3" xfId="14539"/>
    <cellStyle name="_Book1_(C) WHE Proforma with ITC cash grant 10 Yr Amort_for deferral_102809_16.37E Wild Horse Expansion DeferralRevwrkingfile SF 3" xfId="1228"/>
    <cellStyle name="_Book1_(C) WHE Proforma with ITC cash grant 10 Yr Amort_for deferral_102809_16.37E Wild Horse Expansion DeferralRevwrkingfile SF 3 2" xfId="14540"/>
    <cellStyle name="_Book1_(C) WHE Proforma with ITC cash grant 10 Yr Amort_for deferral_102809_16.37E Wild Horse Expansion DeferralRevwrkingfile SF 4" xfId="14541"/>
    <cellStyle name="_Book1_(C) WHE Proforma with ITC cash grant 10 Yr Amort_for deferral_102809_16.37E Wild Horse Expansion DeferralRevwrkingfile SF_DEM-WP(C) ENERG10C--ctn Mid-C_042010 2010GRC" xfId="11221"/>
    <cellStyle name="_Book1_(C) WHE Proforma with ITC cash grant 10 Yr Amort_for deferral_102809_DEM-WP(C) ENERG10C--ctn Mid-C_042010 2010GRC" xfId="11222"/>
    <cellStyle name="_Book1_(C) WHE Proforma with ITC cash grant 10 Yr Amort_for rebuttal_120709" xfId="1229"/>
    <cellStyle name="_Book1_(C) WHE Proforma with ITC cash grant 10 Yr Amort_for rebuttal_120709 2" xfId="1230"/>
    <cellStyle name="_Book1_(C) WHE Proforma with ITC cash grant 10 Yr Amort_for rebuttal_120709 2 2" xfId="1231"/>
    <cellStyle name="_Book1_(C) WHE Proforma with ITC cash grant 10 Yr Amort_for rebuttal_120709 2 2 2" xfId="14542"/>
    <cellStyle name="_Book1_(C) WHE Proforma with ITC cash grant 10 Yr Amort_for rebuttal_120709 2 3" xfId="14543"/>
    <cellStyle name="_Book1_(C) WHE Proforma with ITC cash grant 10 Yr Amort_for rebuttal_120709 3" xfId="1232"/>
    <cellStyle name="_Book1_(C) WHE Proforma with ITC cash grant 10 Yr Amort_for rebuttal_120709 3 2" xfId="14544"/>
    <cellStyle name="_Book1_(C) WHE Proforma with ITC cash grant 10 Yr Amort_for rebuttal_120709 4" xfId="14545"/>
    <cellStyle name="_Book1_(C) WHE Proforma with ITC cash grant 10 Yr Amort_for rebuttal_120709_DEM-WP(C) ENERG10C--ctn Mid-C_042010 2010GRC" xfId="11223"/>
    <cellStyle name="_Book1_04.07E Wild Horse Wind Expansion" xfId="1233"/>
    <cellStyle name="_Book1_04.07E Wild Horse Wind Expansion 2" xfId="1234"/>
    <cellStyle name="_Book1_04.07E Wild Horse Wind Expansion 2 2" xfId="1235"/>
    <cellStyle name="_Book1_04.07E Wild Horse Wind Expansion 2 2 2" xfId="14546"/>
    <cellStyle name="_Book1_04.07E Wild Horse Wind Expansion 2 3" xfId="14547"/>
    <cellStyle name="_Book1_04.07E Wild Horse Wind Expansion 3" xfId="1236"/>
    <cellStyle name="_Book1_04.07E Wild Horse Wind Expansion 3 2" xfId="14548"/>
    <cellStyle name="_Book1_04.07E Wild Horse Wind Expansion 4" xfId="14549"/>
    <cellStyle name="_Book1_04.07E Wild Horse Wind Expansion_16.07E Wild Horse Wind Expansionwrkingfile" xfId="1237"/>
    <cellStyle name="_Book1_04.07E Wild Horse Wind Expansion_16.07E Wild Horse Wind Expansionwrkingfile 2" xfId="1238"/>
    <cellStyle name="_Book1_04.07E Wild Horse Wind Expansion_16.07E Wild Horse Wind Expansionwrkingfile 2 2" xfId="1239"/>
    <cellStyle name="_Book1_04.07E Wild Horse Wind Expansion_16.07E Wild Horse Wind Expansionwrkingfile 2 2 2" xfId="14550"/>
    <cellStyle name="_Book1_04.07E Wild Horse Wind Expansion_16.07E Wild Horse Wind Expansionwrkingfile 2 3" xfId="14551"/>
    <cellStyle name="_Book1_04.07E Wild Horse Wind Expansion_16.07E Wild Horse Wind Expansionwrkingfile 3" xfId="1240"/>
    <cellStyle name="_Book1_04.07E Wild Horse Wind Expansion_16.07E Wild Horse Wind Expansionwrkingfile 3 2" xfId="14552"/>
    <cellStyle name="_Book1_04.07E Wild Horse Wind Expansion_16.07E Wild Horse Wind Expansionwrkingfile 4" xfId="14553"/>
    <cellStyle name="_Book1_04.07E Wild Horse Wind Expansion_16.07E Wild Horse Wind Expansionwrkingfile SF" xfId="1241"/>
    <cellStyle name="_Book1_04.07E Wild Horse Wind Expansion_16.07E Wild Horse Wind Expansionwrkingfile SF 2" xfId="1242"/>
    <cellStyle name="_Book1_04.07E Wild Horse Wind Expansion_16.07E Wild Horse Wind Expansionwrkingfile SF 2 2" xfId="1243"/>
    <cellStyle name="_Book1_04.07E Wild Horse Wind Expansion_16.07E Wild Horse Wind Expansionwrkingfile SF 2 2 2" xfId="14554"/>
    <cellStyle name="_Book1_04.07E Wild Horse Wind Expansion_16.07E Wild Horse Wind Expansionwrkingfile SF 2 3" xfId="14555"/>
    <cellStyle name="_Book1_04.07E Wild Horse Wind Expansion_16.07E Wild Horse Wind Expansionwrkingfile SF 3" xfId="1244"/>
    <cellStyle name="_Book1_04.07E Wild Horse Wind Expansion_16.07E Wild Horse Wind Expansionwrkingfile SF 3 2" xfId="14556"/>
    <cellStyle name="_Book1_04.07E Wild Horse Wind Expansion_16.07E Wild Horse Wind Expansionwrkingfile SF 4" xfId="14557"/>
    <cellStyle name="_Book1_04.07E Wild Horse Wind Expansion_16.07E Wild Horse Wind Expansionwrkingfile SF_DEM-WP(C) ENERG10C--ctn Mid-C_042010 2010GRC" xfId="11224"/>
    <cellStyle name="_Book1_04.07E Wild Horse Wind Expansion_16.07E Wild Horse Wind Expansionwrkingfile_DEM-WP(C) ENERG10C--ctn Mid-C_042010 2010GRC" xfId="11225"/>
    <cellStyle name="_Book1_04.07E Wild Horse Wind Expansion_16.37E Wild Horse Expansion DeferralRevwrkingfile SF" xfId="1245"/>
    <cellStyle name="_Book1_04.07E Wild Horse Wind Expansion_16.37E Wild Horse Expansion DeferralRevwrkingfile SF 2" xfId="1246"/>
    <cellStyle name="_Book1_04.07E Wild Horse Wind Expansion_16.37E Wild Horse Expansion DeferralRevwrkingfile SF 2 2" xfId="1247"/>
    <cellStyle name="_Book1_04.07E Wild Horse Wind Expansion_16.37E Wild Horse Expansion DeferralRevwrkingfile SF 2 2 2" xfId="14558"/>
    <cellStyle name="_Book1_04.07E Wild Horse Wind Expansion_16.37E Wild Horse Expansion DeferralRevwrkingfile SF 2 3" xfId="14559"/>
    <cellStyle name="_Book1_04.07E Wild Horse Wind Expansion_16.37E Wild Horse Expansion DeferralRevwrkingfile SF 3" xfId="1248"/>
    <cellStyle name="_Book1_04.07E Wild Horse Wind Expansion_16.37E Wild Horse Expansion DeferralRevwrkingfile SF 3 2" xfId="14560"/>
    <cellStyle name="_Book1_04.07E Wild Horse Wind Expansion_16.37E Wild Horse Expansion DeferralRevwrkingfile SF 4" xfId="14561"/>
    <cellStyle name="_Book1_04.07E Wild Horse Wind Expansion_16.37E Wild Horse Expansion DeferralRevwrkingfile SF_DEM-WP(C) ENERG10C--ctn Mid-C_042010 2010GRC" xfId="11226"/>
    <cellStyle name="_Book1_04.07E Wild Horse Wind Expansion_DEM-WP(C) ENERG10C--ctn Mid-C_042010 2010GRC" xfId="11227"/>
    <cellStyle name="_Book1_16.07E Wild Horse Wind Expansionwrkingfile" xfId="1249"/>
    <cellStyle name="_Book1_16.07E Wild Horse Wind Expansionwrkingfile 2" xfId="1250"/>
    <cellStyle name="_Book1_16.07E Wild Horse Wind Expansionwrkingfile 2 2" xfId="1251"/>
    <cellStyle name="_Book1_16.07E Wild Horse Wind Expansionwrkingfile 2 2 2" xfId="14562"/>
    <cellStyle name="_Book1_16.07E Wild Horse Wind Expansionwrkingfile 2 3" xfId="14563"/>
    <cellStyle name="_Book1_16.07E Wild Horse Wind Expansionwrkingfile 3" xfId="1252"/>
    <cellStyle name="_Book1_16.07E Wild Horse Wind Expansionwrkingfile 3 2" xfId="14564"/>
    <cellStyle name="_Book1_16.07E Wild Horse Wind Expansionwrkingfile 4" xfId="14565"/>
    <cellStyle name="_Book1_16.07E Wild Horse Wind Expansionwrkingfile SF" xfId="1253"/>
    <cellStyle name="_Book1_16.07E Wild Horse Wind Expansionwrkingfile SF 2" xfId="1254"/>
    <cellStyle name="_Book1_16.07E Wild Horse Wind Expansionwrkingfile SF 2 2" xfId="1255"/>
    <cellStyle name="_Book1_16.07E Wild Horse Wind Expansionwrkingfile SF 2 2 2" xfId="14566"/>
    <cellStyle name="_Book1_16.07E Wild Horse Wind Expansionwrkingfile SF 2 3" xfId="14567"/>
    <cellStyle name="_Book1_16.07E Wild Horse Wind Expansionwrkingfile SF 3" xfId="1256"/>
    <cellStyle name="_Book1_16.07E Wild Horse Wind Expansionwrkingfile SF 3 2" xfId="14568"/>
    <cellStyle name="_Book1_16.07E Wild Horse Wind Expansionwrkingfile SF 4" xfId="14569"/>
    <cellStyle name="_Book1_16.07E Wild Horse Wind Expansionwrkingfile SF_DEM-WP(C) ENERG10C--ctn Mid-C_042010 2010GRC" xfId="11228"/>
    <cellStyle name="_Book1_16.07E Wild Horse Wind Expansionwrkingfile_DEM-WP(C) ENERG10C--ctn Mid-C_042010 2010GRC" xfId="11229"/>
    <cellStyle name="_Book1_16.37E Wild Horse Expansion DeferralRevwrkingfile SF" xfId="1257"/>
    <cellStyle name="_Book1_16.37E Wild Horse Expansion DeferralRevwrkingfile SF 2" xfId="1258"/>
    <cellStyle name="_Book1_16.37E Wild Horse Expansion DeferralRevwrkingfile SF 2 2" xfId="1259"/>
    <cellStyle name="_Book1_16.37E Wild Horse Expansion DeferralRevwrkingfile SF 2 2 2" xfId="14570"/>
    <cellStyle name="_Book1_16.37E Wild Horse Expansion DeferralRevwrkingfile SF 2 3" xfId="14571"/>
    <cellStyle name="_Book1_16.37E Wild Horse Expansion DeferralRevwrkingfile SF 3" xfId="1260"/>
    <cellStyle name="_Book1_16.37E Wild Horse Expansion DeferralRevwrkingfile SF 3 2" xfId="14572"/>
    <cellStyle name="_Book1_16.37E Wild Horse Expansion DeferralRevwrkingfile SF 4" xfId="14573"/>
    <cellStyle name="_Book1_16.37E Wild Horse Expansion DeferralRevwrkingfile SF_DEM-WP(C) ENERG10C--ctn Mid-C_042010 2010GRC" xfId="11230"/>
    <cellStyle name="_Book1_2009 Compliance Filing PCA Exhibits for GRC" xfId="1261"/>
    <cellStyle name="_Book1_2009 Compliance Filing PCA Exhibits for GRC 2" xfId="14574"/>
    <cellStyle name="_Book1_2009 GRC Compl Filing - Exhibit D" xfId="1262"/>
    <cellStyle name="_Book1_2009 GRC Compl Filing - Exhibit D 2" xfId="1263"/>
    <cellStyle name="_Book1_2009 GRC Compl Filing - Exhibit D 2 2" xfId="14575"/>
    <cellStyle name="_Book1_2009 GRC Compl Filing - Exhibit D 3" xfId="14576"/>
    <cellStyle name="_Book1_2009 GRC Compl Filing - Exhibit D_DEM-WP(C) ENERG10C--ctn Mid-C_042010 2010GRC" xfId="11231"/>
    <cellStyle name="_Book1_3.01 Income Statement" xfId="1264"/>
    <cellStyle name="_Book1_4 31 Regulatory Assets and Liabilities  7 06- Exhibit D" xfId="1265"/>
    <cellStyle name="_Book1_4 31 Regulatory Assets and Liabilities  7 06- Exhibit D 2" xfId="1266"/>
    <cellStyle name="_Book1_4 31 Regulatory Assets and Liabilities  7 06- Exhibit D 2 2" xfId="1267"/>
    <cellStyle name="_Book1_4 31 Regulatory Assets and Liabilities  7 06- Exhibit D 2 2 2" xfId="14577"/>
    <cellStyle name="_Book1_4 31 Regulatory Assets and Liabilities  7 06- Exhibit D 3" xfId="1268"/>
    <cellStyle name="_Book1_4 31 Regulatory Assets and Liabilities  7 06- Exhibit D 3 2" xfId="14578"/>
    <cellStyle name="_Book1_4 31 Regulatory Assets and Liabilities  7 06- Exhibit D_DEM-WP(C) ENERG10C--ctn Mid-C_042010 2010GRC" xfId="11232"/>
    <cellStyle name="_Book1_4 31 Regulatory Assets and Liabilities  7 06- Exhibit D_NIM Summary" xfId="1269"/>
    <cellStyle name="_Book1_4 31 Regulatory Assets and Liabilities  7 06- Exhibit D_NIM Summary 2" xfId="1270"/>
    <cellStyle name="_Book1_4 31 Regulatory Assets and Liabilities  7 06- Exhibit D_NIM Summary 2 2" xfId="14579"/>
    <cellStyle name="_Book1_4 31 Regulatory Assets and Liabilities  7 06- Exhibit D_NIM Summary 3" xfId="14580"/>
    <cellStyle name="_Book1_4 31 Regulatory Assets and Liabilities  7 06- Exhibit D_NIM Summary_DEM-WP(C) ENERG10C--ctn Mid-C_042010 2010GRC" xfId="11233"/>
    <cellStyle name="_Book1_4 31 Regulatory Assets and Liabilities  7 06- Exhibit D_NIM+O&amp;M" xfId="11234"/>
    <cellStyle name="_Book1_4 31 Regulatory Assets and Liabilities  7 06- Exhibit D_NIM+O&amp;M 2" xfId="14581"/>
    <cellStyle name="_Book1_4 31 Regulatory Assets and Liabilities  7 06- Exhibit D_NIM+O&amp;M Monthly" xfId="11235"/>
    <cellStyle name="_Book1_4 31 Regulatory Assets and Liabilities  7 06- Exhibit D_NIM+O&amp;M Monthly 2" xfId="14582"/>
    <cellStyle name="_Book1_4 31E Reg Asset  Liab and EXH D" xfId="11236"/>
    <cellStyle name="_Book1_4 31E Reg Asset  Liab and EXH D _ Aug 10 Filing (2)" xfId="11237"/>
    <cellStyle name="_Book1_4 31E Reg Asset  Liab and EXH D _ Aug 10 Filing (2) 2" xfId="14583"/>
    <cellStyle name="_Book1_4 31E Reg Asset  Liab and EXH D 10" xfId="14584"/>
    <cellStyle name="_Book1_4 31E Reg Asset  Liab and EXH D 11" xfId="14585"/>
    <cellStyle name="_Book1_4 31E Reg Asset  Liab and EXH D 12" xfId="14586"/>
    <cellStyle name="_Book1_4 31E Reg Asset  Liab and EXH D 13" xfId="14587"/>
    <cellStyle name="_Book1_4 31E Reg Asset  Liab and EXH D 14" xfId="14588"/>
    <cellStyle name="_Book1_4 31E Reg Asset  Liab and EXH D 15" xfId="14589"/>
    <cellStyle name="_Book1_4 31E Reg Asset  Liab and EXH D 16" xfId="14590"/>
    <cellStyle name="_Book1_4 31E Reg Asset  Liab and EXH D 17" xfId="14591"/>
    <cellStyle name="_Book1_4 31E Reg Asset  Liab and EXH D 18" xfId="14592"/>
    <cellStyle name="_Book1_4 31E Reg Asset  Liab and EXH D 19" xfId="14593"/>
    <cellStyle name="_Book1_4 31E Reg Asset  Liab and EXH D 2" xfId="14594"/>
    <cellStyle name="_Book1_4 31E Reg Asset  Liab and EXH D 20" xfId="14595"/>
    <cellStyle name="_Book1_4 31E Reg Asset  Liab and EXH D 21" xfId="14596"/>
    <cellStyle name="_Book1_4 31E Reg Asset  Liab and EXH D 22" xfId="14597"/>
    <cellStyle name="_Book1_4 31E Reg Asset  Liab and EXH D 23" xfId="14598"/>
    <cellStyle name="_Book1_4 31E Reg Asset  Liab and EXH D 24" xfId="14599"/>
    <cellStyle name="_Book1_4 31E Reg Asset  Liab and EXH D 25" xfId="14600"/>
    <cellStyle name="_Book1_4 31E Reg Asset  Liab and EXH D 26" xfId="14601"/>
    <cellStyle name="_Book1_4 31E Reg Asset  Liab and EXH D 27" xfId="14602"/>
    <cellStyle name="_Book1_4 31E Reg Asset  Liab and EXH D 28" xfId="14603"/>
    <cellStyle name="_Book1_4 31E Reg Asset  Liab and EXH D 29" xfId="14604"/>
    <cellStyle name="_Book1_4 31E Reg Asset  Liab and EXH D 3" xfId="14605"/>
    <cellStyle name="_Book1_4 31E Reg Asset  Liab and EXH D 30" xfId="14606"/>
    <cellStyle name="_Book1_4 31E Reg Asset  Liab and EXH D 31" xfId="14607"/>
    <cellStyle name="_Book1_4 31E Reg Asset  Liab and EXH D 32" xfId="14608"/>
    <cellStyle name="_Book1_4 31E Reg Asset  Liab and EXH D 33" xfId="14609"/>
    <cellStyle name="_Book1_4 31E Reg Asset  Liab and EXH D 34" xfId="14610"/>
    <cellStyle name="_Book1_4 31E Reg Asset  Liab and EXH D 35" xfId="14611"/>
    <cellStyle name="_Book1_4 31E Reg Asset  Liab and EXH D 36" xfId="14612"/>
    <cellStyle name="_Book1_4 31E Reg Asset  Liab and EXH D 4" xfId="14613"/>
    <cellStyle name="_Book1_4 31E Reg Asset  Liab and EXH D 5" xfId="14614"/>
    <cellStyle name="_Book1_4 31E Reg Asset  Liab and EXH D 6" xfId="14615"/>
    <cellStyle name="_Book1_4 31E Reg Asset  Liab and EXH D 7" xfId="14616"/>
    <cellStyle name="_Book1_4 31E Reg Asset  Liab and EXH D 8" xfId="14617"/>
    <cellStyle name="_Book1_4 31E Reg Asset  Liab and EXH D 9" xfId="14618"/>
    <cellStyle name="_Book1_4 32 Regulatory Assets and Liabilities  7 06- Exhibit D" xfId="1271"/>
    <cellStyle name="_Book1_4 32 Regulatory Assets and Liabilities  7 06- Exhibit D 2" xfId="1272"/>
    <cellStyle name="_Book1_4 32 Regulatory Assets and Liabilities  7 06- Exhibit D 2 2" xfId="1273"/>
    <cellStyle name="_Book1_4 32 Regulatory Assets and Liabilities  7 06- Exhibit D 2 2 2" xfId="14619"/>
    <cellStyle name="_Book1_4 32 Regulatory Assets and Liabilities  7 06- Exhibit D 3" xfId="1274"/>
    <cellStyle name="_Book1_4 32 Regulatory Assets and Liabilities  7 06- Exhibit D 3 2" xfId="14620"/>
    <cellStyle name="_Book1_4 32 Regulatory Assets and Liabilities  7 06- Exhibit D_DEM-WP(C) ENERG10C--ctn Mid-C_042010 2010GRC" xfId="11238"/>
    <cellStyle name="_Book1_4 32 Regulatory Assets and Liabilities  7 06- Exhibit D_NIM Summary" xfId="1275"/>
    <cellStyle name="_Book1_4 32 Regulatory Assets and Liabilities  7 06- Exhibit D_NIM Summary 2" xfId="1276"/>
    <cellStyle name="_Book1_4 32 Regulatory Assets and Liabilities  7 06- Exhibit D_NIM Summary 2 2" xfId="14621"/>
    <cellStyle name="_Book1_4 32 Regulatory Assets and Liabilities  7 06- Exhibit D_NIM Summary 3" xfId="14622"/>
    <cellStyle name="_Book1_4 32 Regulatory Assets and Liabilities  7 06- Exhibit D_NIM Summary_DEM-WP(C) ENERG10C--ctn Mid-C_042010 2010GRC" xfId="11239"/>
    <cellStyle name="_Book1_4 32 Regulatory Assets and Liabilities  7 06- Exhibit D_NIM+O&amp;M" xfId="11240"/>
    <cellStyle name="_Book1_4 32 Regulatory Assets and Liabilities  7 06- Exhibit D_NIM+O&amp;M 2" xfId="14623"/>
    <cellStyle name="_Book1_4 32 Regulatory Assets and Liabilities  7 06- Exhibit D_NIM+O&amp;M Monthly" xfId="11241"/>
    <cellStyle name="_Book1_4 32 Regulatory Assets and Liabilities  7 06- Exhibit D_NIM+O&amp;M Monthly 2" xfId="14624"/>
    <cellStyle name="_Book1_AURORA Total New" xfId="1277"/>
    <cellStyle name="_Book1_AURORA Total New 2" xfId="1278"/>
    <cellStyle name="_Book1_AURORA Total New 2 2" xfId="14625"/>
    <cellStyle name="_Book1_AURORA Total New 3" xfId="14626"/>
    <cellStyle name="_Book1_Book1" xfId="14627"/>
    <cellStyle name="_Book1_Book2" xfId="1279"/>
    <cellStyle name="_Book1_Book2 2" xfId="1280"/>
    <cellStyle name="_Book1_Book2 2 2" xfId="1281"/>
    <cellStyle name="_Book1_Book2 2 2 2" xfId="14628"/>
    <cellStyle name="_Book1_Book2 2 3" xfId="14629"/>
    <cellStyle name="_Book1_Book2 3" xfId="1282"/>
    <cellStyle name="_Book1_Book2 3 2" xfId="14630"/>
    <cellStyle name="_Book1_Book2 4" xfId="14631"/>
    <cellStyle name="_Book1_Book2_Adj Bench DR 3 for Initial Briefs (Electric)" xfId="1283"/>
    <cellStyle name="_Book1_Book2_Adj Bench DR 3 for Initial Briefs (Electric) 2" xfId="1284"/>
    <cellStyle name="_Book1_Book2_Adj Bench DR 3 for Initial Briefs (Electric) 2 2" xfId="1285"/>
    <cellStyle name="_Book1_Book2_Adj Bench DR 3 for Initial Briefs (Electric) 2 2 2" xfId="14632"/>
    <cellStyle name="_Book1_Book2_Adj Bench DR 3 for Initial Briefs (Electric) 2 3" xfId="14633"/>
    <cellStyle name="_Book1_Book2_Adj Bench DR 3 for Initial Briefs (Electric) 3" xfId="1286"/>
    <cellStyle name="_Book1_Book2_Adj Bench DR 3 for Initial Briefs (Electric) 3 2" xfId="14634"/>
    <cellStyle name="_Book1_Book2_Adj Bench DR 3 for Initial Briefs (Electric) 4" xfId="14635"/>
    <cellStyle name="_Book1_Book2_Adj Bench DR 3 for Initial Briefs (Electric)_DEM-WP(C) ENERG10C--ctn Mid-C_042010 2010GRC" xfId="11242"/>
    <cellStyle name="_Book1_Book2_DEM-WP(C) ENERG10C--ctn Mid-C_042010 2010GRC" xfId="11243"/>
    <cellStyle name="_Book1_Book2_Electric Rev Req Model (2009 GRC) Rebuttal" xfId="1287"/>
    <cellStyle name="_Book1_Book2_Electric Rev Req Model (2009 GRC) Rebuttal 2" xfId="1288"/>
    <cellStyle name="_Book1_Book2_Electric Rev Req Model (2009 GRC) Rebuttal 2 2" xfId="1289"/>
    <cellStyle name="_Book1_Book2_Electric Rev Req Model (2009 GRC) Rebuttal 2 2 2" xfId="14636"/>
    <cellStyle name="_Book1_Book2_Electric Rev Req Model (2009 GRC) Rebuttal 2 3" xfId="14637"/>
    <cellStyle name="_Book1_Book2_Electric Rev Req Model (2009 GRC) Rebuttal 3" xfId="1290"/>
    <cellStyle name="_Book1_Book2_Electric Rev Req Model (2009 GRC) Rebuttal 3 2" xfId="14638"/>
    <cellStyle name="_Book1_Book2_Electric Rev Req Model (2009 GRC) Rebuttal 4" xfId="14639"/>
    <cellStyle name="_Book1_Book2_Electric Rev Req Model (2009 GRC) Rebuttal REmoval of New  WH Solar AdjustMI" xfId="1291"/>
    <cellStyle name="_Book1_Book2_Electric Rev Req Model (2009 GRC) Rebuttal REmoval of New  WH Solar AdjustMI 2" xfId="1292"/>
    <cellStyle name="_Book1_Book2_Electric Rev Req Model (2009 GRC) Rebuttal REmoval of New  WH Solar AdjustMI 2 2" xfId="1293"/>
    <cellStyle name="_Book1_Book2_Electric Rev Req Model (2009 GRC) Rebuttal REmoval of New  WH Solar AdjustMI 2 2 2" xfId="14640"/>
    <cellStyle name="_Book1_Book2_Electric Rev Req Model (2009 GRC) Rebuttal REmoval of New  WH Solar AdjustMI 2 3" xfId="14641"/>
    <cellStyle name="_Book1_Book2_Electric Rev Req Model (2009 GRC) Rebuttal REmoval of New  WH Solar AdjustMI 3" xfId="1294"/>
    <cellStyle name="_Book1_Book2_Electric Rev Req Model (2009 GRC) Rebuttal REmoval of New  WH Solar AdjustMI 3 2" xfId="14642"/>
    <cellStyle name="_Book1_Book2_Electric Rev Req Model (2009 GRC) Rebuttal REmoval of New  WH Solar AdjustMI 4" xfId="14643"/>
    <cellStyle name="_Book1_Book2_Electric Rev Req Model (2009 GRC) Rebuttal REmoval of New  WH Solar AdjustMI_DEM-WP(C) ENERG10C--ctn Mid-C_042010 2010GRC" xfId="11244"/>
    <cellStyle name="_Book1_Book2_Electric Rev Req Model (2009 GRC) Revised 01-18-2010" xfId="1295"/>
    <cellStyle name="_Book1_Book2_Electric Rev Req Model (2009 GRC) Revised 01-18-2010 2" xfId="1296"/>
    <cellStyle name="_Book1_Book2_Electric Rev Req Model (2009 GRC) Revised 01-18-2010 2 2" xfId="1297"/>
    <cellStyle name="_Book1_Book2_Electric Rev Req Model (2009 GRC) Revised 01-18-2010 2 2 2" xfId="14644"/>
    <cellStyle name="_Book1_Book2_Electric Rev Req Model (2009 GRC) Revised 01-18-2010 2 3" xfId="14645"/>
    <cellStyle name="_Book1_Book2_Electric Rev Req Model (2009 GRC) Revised 01-18-2010 3" xfId="1298"/>
    <cellStyle name="_Book1_Book2_Electric Rev Req Model (2009 GRC) Revised 01-18-2010 3 2" xfId="14646"/>
    <cellStyle name="_Book1_Book2_Electric Rev Req Model (2009 GRC) Revised 01-18-2010 4" xfId="14647"/>
    <cellStyle name="_Book1_Book2_Electric Rev Req Model (2009 GRC) Revised 01-18-2010_DEM-WP(C) ENERG10C--ctn Mid-C_042010 2010GRC" xfId="11245"/>
    <cellStyle name="_Book1_Book2_Final Order Electric EXHIBIT A-1" xfId="1299"/>
    <cellStyle name="_Book1_Book2_Final Order Electric EXHIBIT A-1 2" xfId="1300"/>
    <cellStyle name="_Book1_Book2_Final Order Electric EXHIBIT A-1 2 2" xfId="1301"/>
    <cellStyle name="_Book1_Book2_Final Order Electric EXHIBIT A-1 2 2 2" xfId="14648"/>
    <cellStyle name="_Book1_Book2_Final Order Electric EXHIBIT A-1 2 3" xfId="14649"/>
    <cellStyle name="_Book1_Book2_Final Order Electric EXHIBIT A-1 3" xfId="1302"/>
    <cellStyle name="_Book1_Book2_Final Order Electric EXHIBIT A-1 3 2" xfId="14650"/>
    <cellStyle name="_Book1_Book2_Final Order Electric EXHIBIT A-1 4" xfId="14651"/>
    <cellStyle name="_Book1_Book4" xfId="1303"/>
    <cellStyle name="_Book1_Book4 2" xfId="1304"/>
    <cellStyle name="_Book1_Book4 2 2" xfId="1305"/>
    <cellStyle name="_Book1_Book4 2 2 2" xfId="14652"/>
    <cellStyle name="_Book1_Book4 2 3" xfId="14653"/>
    <cellStyle name="_Book1_Book4 3" xfId="1306"/>
    <cellStyle name="_Book1_Book4 3 2" xfId="14654"/>
    <cellStyle name="_Book1_Book4 4" xfId="14655"/>
    <cellStyle name="_Book1_Book4_DEM-WP(C) ENERG10C--ctn Mid-C_042010 2010GRC" xfId="11246"/>
    <cellStyle name="_Book1_Book9" xfId="1307"/>
    <cellStyle name="_Book1_Book9 2" xfId="1308"/>
    <cellStyle name="_Book1_Book9 2 2" xfId="1309"/>
    <cellStyle name="_Book1_Book9 2 2 2" xfId="14656"/>
    <cellStyle name="_Book1_Book9 2 3" xfId="14657"/>
    <cellStyle name="_Book1_Book9 3" xfId="1310"/>
    <cellStyle name="_Book1_Book9 3 2" xfId="14658"/>
    <cellStyle name="_Book1_Book9 4" xfId="14659"/>
    <cellStyle name="_Book1_Book9_DEM-WP(C) ENERG10C--ctn Mid-C_042010 2010GRC" xfId="11247"/>
    <cellStyle name="_Book1_Chelan PUD Power Costs (8-10)" xfId="1311"/>
    <cellStyle name="_Book1_Chelan PUD Power Costs (8-10) 2" xfId="14660"/>
    <cellStyle name="_Book1_DEM-WP(C) Chelan Power Costs" xfId="11248"/>
    <cellStyle name="_Book1_DEM-WP(C) Chelan Power Costs 2" xfId="14661"/>
    <cellStyle name="_Book1_DEM-WP(C) ENERG10C--ctn Mid-C_042010 2010GRC" xfId="11249"/>
    <cellStyle name="_Book1_DEM-WP(C) Gas Transport 2010GRC" xfId="11250"/>
    <cellStyle name="_Book1_DEM-WP(C) Gas Transport 2010GRC 2" xfId="14662"/>
    <cellStyle name="_Book1_Electric COS Inputs" xfId="42"/>
    <cellStyle name="_Book1_Electric COS Inputs 2" xfId="1312"/>
    <cellStyle name="_Book1_Electric COS Inputs 2 2" xfId="1313"/>
    <cellStyle name="_Book1_Electric COS Inputs 2 2 2" xfId="1314"/>
    <cellStyle name="_Book1_Electric COS Inputs 2 2 2 2" xfId="14663"/>
    <cellStyle name="_Book1_Electric COS Inputs 2 2 3" xfId="14664"/>
    <cellStyle name="_Book1_Electric COS Inputs 2 3" xfId="1315"/>
    <cellStyle name="_Book1_Electric COS Inputs 2 3 2" xfId="1316"/>
    <cellStyle name="_Book1_Electric COS Inputs 2 3 2 2" xfId="14665"/>
    <cellStyle name="_Book1_Electric COS Inputs 2 3 3" xfId="14666"/>
    <cellStyle name="_Book1_Electric COS Inputs 2 4" xfId="1317"/>
    <cellStyle name="_Book1_Electric COS Inputs 2 4 2" xfId="1318"/>
    <cellStyle name="_Book1_Electric COS Inputs 2 4 2 2" xfId="14667"/>
    <cellStyle name="_Book1_Electric COS Inputs 2 4 3" xfId="14668"/>
    <cellStyle name="_Book1_Electric COS Inputs 2 5" xfId="14669"/>
    <cellStyle name="_Book1_Electric COS Inputs 3" xfId="1319"/>
    <cellStyle name="_Book1_Electric COS Inputs 3 2" xfId="1320"/>
    <cellStyle name="_Book1_Electric COS Inputs 3 2 2" xfId="14670"/>
    <cellStyle name="_Book1_Electric COS Inputs 3 3" xfId="14671"/>
    <cellStyle name="_Book1_Electric COS Inputs 4" xfId="1321"/>
    <cellStyle name="_Book1_Electric COS Inputs 4 2" xfId="1322"/>
    <cellStyle name="_Book1_Electric COS Inputs 4 2 2" xfId="14672"/>
    <cellStyle name="_Book1_Electric COS Inputs 4 3" xfId="14673"/>
    <cellStyle name="_Book1_Electric COS Inputs 5" xfId="1323"/>
    <cellStyle name="_Book1_Electric COS Inputs 5 2" xfId="14674"/>
    <cellStyle name="_Book1_Electric COS Inputs 6" xfId="1324"/>
    <cellStyle name="_Book1_Electric COS Inputs_Low Income 2010 RevRequirement" xfId="1325"/>
    <cellStyle name="_Book1_Electric COS Inputs_Low Income 2010 RevRequirement (2)" xfId="1326"/>
    <cellStyle name="_Book1_Electric COS Inputs_Oct2010toSep2011LwIncLead" xfId="1327"/>
    <cellStyle name="_Book1_Exh A-1 resulting from UE-112050 effective Jan 1 2012" xfId="14675"/>
    <cellStyle name="_Book1_Exh G - Klamath Peaker PPA fr C Locke 2-12" xfId="14676"/>
    <cellStyle name="_Book1_Exhibit A-1 effective 4-1-11 fr S Free 12-11" xfId="14677"/>
    <cellStyle name="_Book1_LSRWEP LGIA like Acctg Petition Aug 2010" xfId="11251"/>
    <cellStyle name="_Book1_LSRWEP LGIA like Acctg Petition Aug 2010 2" xfId="14678"/>
    <cellStyle name="_Book1_Mint Farm Generation BPA" xfId="14679"/>
    <cellStyle name="_Book1_NIM Summary" xfId="1328"/>
    <cellStyle name="_Book1_NIM Summary 09GRC" xfId="1329"/>
    <cellStyle name="_Book1_NIM Summary 09GRC 2" xfId="1330"/>
    <cellStyle name="_Book1_NIM Summary 09GRC 2 2" xfId="14680"/>
    <cellStyle name="_Book1_NIM Summary 09GRC 3" xfId="14681"/>
    <cellStyle name="_Book1_NIM Summary 09GRC_DEM-WP(C) ENERG10C--ctn Mid-C_042010 2010GRC" xfId="11252"/>
    <cellStyle name="_Book1_NIM Summary 10" xfId="14682"/>
    <cellStyle name="_Book1_NIM Summary 11" xfId="14683"/>
    <cellStyle name="_Book1_NIM Summary 12" xfId="14684"/>
    <cellStyle name="_Book1_NIM Summary 13" xfId="14685"/>
    <cellStyle name="_Book1_NIM Summary 14" xfId="14686"/>
    <cellStyle name="_Book1_NIM Summary 15" xfId="14687"/>
    <cellStyle name="_Book1_NIM Summary 16" xfId="14688"/>
    <cellStyle name="_Book1_NIM Summary 17" xfId="14689"/>
    <cellStyle name="_Book1_NIM Summary 18" xfId="14690"/>
    <cellStyle name="_Book1_NIM Summary 19" xfId="14691"/>
    <cellStyle name="_Book1_NIM Summary 2" xfId="1331"/>
    <cellStyle name="_Book1_NIM Summary 2 2" xfId="14692"/>
    <cellStyle name="_Book1_NIM Summary 20" xfId="14693"/>
    <cellStyle name="_Book1_NIM Summary 21" xfId="14694"/>
    <cellStyle name="_Book1_NIM Summary 22" xfId="14695"/>
    <cellStyle name="_Book1_NIM Summary 23" xfId="14696"/>
    <cellStyle name="_Book1_NIM Summary 24" xfId="14697"/>
    <cellStyle name="_Book1_NIM Summary 25" xfId="14698"/>
    <cellStyle name="_Book1_NIM Summary 26" xfId="14699"/>
    <cellStyle name="_Book1_NIM Summary 27" xfId="14700"/>
    <cellStyle name="_Book1_NIM Summary 28" xfId="14701"/>
    <cellStyle name="_Book1_NIM Summary 29" xfId="14702"/>
    <cellStyle name="_Book1_NIM Summary 3" xfId="1332"/>
    <cellStyle name="_Book1_NIM Summary 3 2" xfId="14703"/>
    <cellStyle name="_Book1_NIM Summary 30" xfId="14704"/>
    <cellStyle name="_Book1_NIM Summary 31" xfId="14705"/>
    <cellStyle name="_Book1_NIM Summary 32" xfId="14706"/>
    <cellStyle name="_Book1_NIM Summary 33" xfId="14707"/>
    <cellStyle name="_Book1_NIM Summary 34" xfId="14708"/>
    <cellStyle name="_Book1_NIM Summary 35" xfId="14709"/>
    <cellStyle name="_Book1_NIM Summary 36" xfId="14710"/>
    <cellStyle name="_Book1_NIM Summary 37" xfId="14711"/>
    <cellStyle name="_Book1_NIM Summary 38" xfId="14712"/>
    <cellStyle name="_Book1_NIM Summary 39" xfId="14713"/>
    <cellStyle name="_Book1_NIM Summary 4" xfId="1333"/>
    <cellStyle name="_Book1_NIM Summary 4 2" xfId="14714"/>
    <cellStyle name="_Book1_NIM Summary 40" xfId="14715"/>
    <cellStyle name="_Book1_NIM Summary 41" xfId="14716"/>
    <cellStyle name="_Book1_NIM Summary 42" xfId="14717"/>
    <cellStyle name="_Book1_NIM Summary 43" xfId="14718"/>
    <cellStyle name="_Book1_NIM Summary 44" xfId="14719"/>
    <cellStyle name="_Book1_NIM Summary 45" xfId="14720"/>
    <cellStyle name="_Book1_NIM Summary 46" xfId="14721"/>
    <cellStyle name="_Book1_NIM Summary 47" xfId="14722"/>
    <cellStyle name="_Book1_NIM Summary 48" xfId="14723"/>
    <cellStyle name="_Book1_NIM Summary 49" xfId="14724"/>
    <cellStyle name="_Book1_NIM Summary 5" xfId="1334"/>
    <cellStyle name="_Book1_NIM Summary 5 2" xfId="14725"/>
    <cellStyle name="_Book1_NIM Summary 50" xfId="14726"/>
    <cellStyle name="_Book1_NIM Summary 51" xfId="14727"/>
    <cellStyle name="_Book1_NIM Summary 6" xfId="1335"/>
    <cellStyle name="_Book1_NIM Summary 6 2" xfId="14728"/>
    <cellStyle name="_Book1_NIM Summary 7" xfId="1336"/>
    <cellStyle name="_Book1_NIM Summary 7 2" xfId="14729"/>
    <cellStyle name="_Book1_NIM Summary 8" xfId="1337"/>
    <cellStyle name="_Book1_NIM Summary 8 2" xfId="14730"/>
    <cellStyle name="_Book1_NIM Summary 9" xfId="1338"/>
    <cellStyle name="_Book1_NIM Summary 9 2" xfId="14731"/>
    <cellStyle name="_Book1_NIM Summary_DEM-WP(C) ENERG10C--ctn Mid-C_042010 2010GRC" xfId="11253"/>
    <cellStyle name="_Book1_NIM+O&amp;M" xfId="11254"/>
    <cellStyle name="_Book1_NIM+O&amp;M 2" xfId="11255"/>
    <cellStyle name="_Book1_NIM+O&amp;M 2 2" xfId="14732"/>
    <cellStyle name="_Book1_NIM+O&amp;M 3" xfId="14733"/>
    <cellStyle name="_Book1_NIM+O&amp;M Monthly" xfId="11256"/>
    <cellStyle name="_Book1_NIM+O&amp;M Monthly 2" xfId="11257"/>
    <cellStyle name="_Book1_NIM+O&amp;M Monthly 2 2" xfId="14734"/>
    <cellStyle name="_Book1_NIM+O&amp;M Monthly 3" xfId="14735"/>
    <cellStyle name="_Book1_PCA 10 -  Exhibit D Dec 2011" xfId="14736"/>
    <cellStyle name="_Book1_PCA 10 -  Exhibit D from A Kellogg Jan 2011" xfId="1339"/>
    <cellStyle name="_Book1_PCA 10 -  Exhibit D from A Kellogg July 2011" xfId="1340"/>
    <cellStyle name="_Book1_PCA 10 -  Exhibit D from S Free Rcv'd 12-11" xfId="1341"/>
    <cellStyle name="_Book1_PCA 11 -  Exhibit D Jan 2012 fr A Kellogg" xfId="14737"/>
    <cellStyle name="_Book1_PCA 11 -  Exhibit D Jan 2012 WF" xfId="14738"/>
    <cellStyle name="_Book1_PCA 9 -  Exhibit D April 2010" xfId="1342"/>
    <cellStyle name="_Book1_PCA 9 -  Exhibit D April 2010 (3)" xfId="1343"/>
    <cellStyle name="_Book1_PCA 9 -  Exhibit D April 2010 (3) 2" xfId="1344"/>
    <cellStyle name="_Book1_PCA 9 -  Exhibit D April 2010 (3) 2 2" xfId="14739"/>
    <cellStyle name="_Book1_PCA 9 -  Exhibit D April 2010 (3) 3" xfId="14740"/>
    <cellStyle name="_Book1_PCA 9 -  Exhibit D April 2010 (3)_DEM-WP(C) ENERG10C--ctn Mid-C_042010 2010GRC" xfId="11258"/>
    <cellStyle name="_Book1_PCA 9 -  Exhibit D April 2010 2" xfId="14741"/>
    <cellStyle name="_Book1_PCA 9 -  Exhibit D April 2010 3" xfId="14742"/>
    <cellStyle name="_Book1_PCA 9 -  Exhibit D April 2010 4" xfId="14743"/>
    <cellStyle name="_Book1_PCA 9 -  Exhibit D April 2010 5" xfId="14744"/>
    <cellStyle name="_Book1_PCA 9 -  Exhibit D April 2010 6" xfId="14745"/>
    <cellStyle name="_Book1_PCA 9 -  Exhibit D Nov 2010" xfId="1345"/>
    <cellStyle name="_Book1_PCA 9 -  Exhibit D Nov 2010 2" xfId="14746"/>
    <cellStyle name="_Book1_PCA 9 - Exhibit D at August 2010" xfId="1346"/>
    <cellStyle name="_Book1_PCA 9 - Exhibit D at August 2010 2" xfId="14747"/>
    <cellStyle name="_Book1_PCA 9 - Exhibit D June 2010 GRC" xfId="1347"/>
    <cellStyle name="_Book1_PCA 9 - Exhibit D June 2010 GRC 2" xfId="14748"/>
    <cellStyle name="_Book1_Power Costs - Comparison bx Rbtl-Staff-Jt-PC" xfId="1348"/>
    <cellStyle name="_Book1_Power Costs - Comparison bx Rbtl-Staff-Jt-PC 2" xfId="1349"/>
    <cellStyle name="_Book1_Power Costs - Comparison bx Rbtl-Staff-Jt-PC 2 2" xfId="1350"/>
    <cellStyle name="_Book1_Power Costs - Comparison bx Rbtl-Staff-Jt-PC 2 2 2" xfId="14749"/>
    <cellStyle name="_Book1_Power Costs - Comparison bx Rbtl-Staff-Jt-PC 2 3" xfId="14750"/>
    <cellStyle name="_Book1_Power Costs - Comparison bx Rbtl-Staff-Jt-PC 3" xfId="1351"/>
    <cellStyle name="_Book1_Power Costs - Comparison bx Rbtl-Staff-Jt-PC 3 2" xfId="14751"/>
    <cellStyle name="_Book1_Power Costs - Comparison bx Rbtl-Staff-Jt-PC 4" xfId="14752"/>
    <cellStyle name="_Book1_Power Costs - Comparison bx Rbtl-Staff-Jt-PC_Adj Bench DR 3 for Initial Briefs (Electric)" xfId="1352"/>
    <cellStyle name="_Book1_Power Costs - Comparison bx Rbtl-Staff-Jt-PC_Adj Bench DR 3 for Initial Briefs (Electric) 2" xfId="1353"/>
    <cellStyle name="_Book1_Power Costs - Comparison bx Rbtl-Staff-Jt-PC_Adj Bench DR 3 for Initial Briefs (Electric) 2 2" xfId="1354"/>
    <cellStyle name="_Book1_Power Costs - Comparison bx Rbtl-Staff-Jt-PC_Adj Bench DR 3 for Initial Briefs (Electric) 2 2 2" xfId="14753"/>
    <cellStyle name="_Book1_Power Costs - Comparison bx Rbtl-Staff-Jt-PC_Adj Bench DR 3 for Initial Briefs (Electric) 2 3" xfId="14754"/>
    <cellStyle name="_Book1_Power Costs - Comparison bx Rbtl-Staff-Jt-PC_Adj Bench DR 3 for Initial Briefs (Electric) 3" xfId="1355"/>
    <cellStyle name="_Book1_Power Costs - Comparison bx Rbtl-Staff-Jt-PC_Adj Bench DR 3 for Initial Briefs (Electric) 3 2" xfId="14755"/>
    <cellStyle name="_Book1_Power Costs - Comparison bx Rbtl-Staff-Jt-PC_Adj Bench DR 3 for Initial Briefs (Electric) 4" xfId="14756"/>
    <cellStyle name="_Book1_Power Costs - Comparison bx Rbtl-Staff-Jt-PC_Adj Bench DR 3 for Initial Briefs (Electric)_DEM-WP(C) ENERG10C--ctn Mid-C_042010 2010GRC" xfId="11259"/>
    <cellStyle name="_Book1_Power Costs - Comparison bx Rbtl-Staff-Jt-PC_DEM-WP(C) ENERG10C--ctn Mid-C_042010 2010GRC" xfId="11260"/>
    <cellStyle name="_Book1_Power Costs - Comparison bx Rbtl-Staff-Jt-PC_Electric Rev Req Model (2009 GRC) Rebuttal" xfId="1356"/>
    <cellStyle name="_Book1_Power Costs - Comparison bx Rbtl-Staff-Jt-PC_Electric Rev Req Model (2009 GRC) Rebuttal 2" xfId="1357"/>
    <cellStyle name="_Book1_Power Costs - Comparison bx Rbtl-Staff-Jt-PC_Electric Rev Req Model (2009 GRC) Rebuttal 2 2" xfId="1358"/>
    <cellStyle name="_Book1_Power Costs - Comparison bx Rbtl-Staff-Jt-PC_Electric Rev Req Model (2009 GRC) Rebuttal 2 2 2" xfId="14757"/>
    <cellStyle name="_Book1_Power Costs - Comparison bx Rbtl-Staff-Jt-PC_Electric Rev Req Model (2009 GRC) Rebuttal 2 3" xfId="14758"/>
    <cellStyle name="_Book1_Power Costs - Comparison bx Rbtl-Staff-Jt-PC_Electric Rev Req Model (2009 GRC) Rebuttal 3" xfId="1359"/>
    <cellStyle name="_Book1_Power Costs - Comparison bx Rbtl-Staff-Jt-PC_Electric Rev Req Model (2009 GRC) Rebuttal 3 2" xfId="14759"/>
    <cellStyle name="_Book1_Power Costs - Comparison bx Rbtl-Staff-Jt-PC_Electric Rev Req Model (2009 GRC) Rebuttal 4" xfId="14760"/>
    <cellStyle name="_Book1_Power Costs - Comparison bx Rbtl-Staff-Jt-PC_Electric Rev Req Model (2009 GRC) Rebuttal REmoval of New  WH Solar AdjustMI" xfId="1360"/>
    <cellStyle name="_Book1_Power Costs - Comparison bx Rbtl-Staff-Jt-PC_Electric Rev Req Model (2009 GRC) Rebuttal REmoval of New  WH Solar AdjustMI 2" xfId="1361"/>
    <cellStyle name="_Book1_Power Costs - Comparison bx Rbtl-Staff-Jt-PC_Electric Rev Req Model (2009 GRC) Rebuttal REmoval of New  WH Solar AdjustMI 2 2" xfId="1362"/>
    <cellStyle name="_Book1_Power Costs - Comparison bx Rbtl-Staff-Jt-PC_Electric Rev Req Model (2009 GRC) Rebuttal REmoval of New  WH Solar AdjustMI 2 2 2" xfId="14761"/>
    <cellStyle name="_Book1_Power Costs - Comparison bx Rbtl-Staff-Jt-PC_Electric Rev Req Model (2009 GRC) Rebuttal REmoval of New  WH Solar AdjustMI 2 3" xfId="14762"/>
    <cellStyle name="_Book1_Power Costs - Comparison bx Rbtl-Staff-Jt-PC_Electric Rev Req Model (2009 GRC) Rebuttal REmoval of New  WH Solar AdjustMI 3" xfId="1363"/>
    <cellStyle name="_Book1_Power Costs - Comparison bx Rbtl-Staff-Jt-PC_Electric Rev Req Model (2009 GRC) Rebuttal REmoval of New  WH Solar AdjustMI 3 2" xfId="14763"/>
    <cellStyle name="_Book1_Power Costs - Comparison bx Rbtl-Staff-Jt-PC_Electric Rev Req Model (2009 GRC) Rebuttal REmoval of New  WH Solar AdjustMI 4" xfId="14764"/>
    <cellStyle name="_Book1_Power Costs - Comparison bx Rbtl-Staff-Jt-PC_Electric Rev Req Model (2009 GRC) Rebuttal REmoval of New  WH Solar AdjustMI_DEM-WP(C) ENERG10C--ctn Mid-C_042010 2010GRC" xfId="11261"/>
    <cellStyle name="_Book1_Power Costs - Comparison bx Rbtl-Staff-Jt-PC_Electric Rev Req Model (2009 GRC) Revised 01-18-2010" xfId="1364"/>
    <cellStyle name="_Book1_Power Costs - Comparison bx Rbtl-Staff-Jt-PC_Electric Rev Req Model (2009 GRC) Revised 01-18-2010 2" xfId="1365"/>
    <cellStyle name="_Book1_Power Costs - Comparison bx Rbtl-Staff-Jt-PC_Electric Rev Req Model (2009 GRC) Revised 01-18-2010 2 2" xfId="1366"/>
    <cellStyle name="_Book1_Power Costs - Comparison bx Rbtl-Staff-Jt-PC_Electric Rev Req Model (2009 GRC) Revised 01-18-2010 2 2 2" xfId="14765"/>
    <cellStyle name="_Book1_Power Costs - Comparison bx Rbtl-Staff-Jt-PC_Electric Rev Req Model (2009 GRC) Revised 01-18-2010 2 3" xfId="14766"/>
    <cellStyle name="_Book1_Power Costs - Comparison bx Rbtl-Staff-Jt-PC_Electric Rev Req Model (2009 GRC) Revised 01-18-2010 3" xfId="1367"/>
    <cellStyle name="_Book1_Power Costs - Comparison bx Rbtl-Staff-Jt-PC_Electric Rev Req Model (2009 GRC) Revised 01-18-2010 3 2" xfId="14767"/>
    <cellStyle name="_Book1_Power Costs - Comparison bx Rbtl-Staff-Jt-PC_Electric Rev Req Model (2009 GRC) Revised 01-18-2010 4" xfId="14768"/>
    <cellStyle name="_Book1_Power Costs - Comparison bx Rbtl-Staff-Jt-PC_Electric Rev Req Model (2009 GRC) Revised 01-18-2010_DEM-WP(C) ENERG10C--ctn Mid-C_042010 2010GRC" xfId="11262"/>
    <cellStyle name="_Book1_Power Costs - Comparison bx Rbtl-Staff-Jt-PC_Final Order Electric EXHIBIT A-1" xfId="1368"/>
    <cellStyle name="_Book1_Power Costs - Comparison bx Rbtl-Staff-Jt-PC_Final Order Electric EXHIBIT A-1 2" xfId="1369"/>
    <cellStyle name="_Book1_Power Costs - Comparison bx Rbtl-Staff-Jt-PC_Final Order Electric EXHIBIT A-1 2 2" xfId="1370"/>
    <cellStyle name="_Book1_Power Costs - Comparison bx Rbtl-Staff-Jt-PC_Final Order Electric EXHIBIT A-1 2 2 2" xfId="14769"/>
    <cellStyle name="_Book1_Power Costs - Comparison bx Rbtl-Staff-Jt-PC_Final Order Electric EXHIBIT A-1 2 3" xfId="14770"/>
    <cellStyle name="_Book1_Power Costs - Comparison bx Rbtl-Staff-Jt-PC_Final Order Electric EXHIBIT A-1 3" xfId="1371"/>
    <cellStyle name="_Book1_Power Costs - Comparison bx Rbtl-Staff-Jt-PC_Final Order Electric EXHIBIT A-1 3 2" xfId="14771"/>
    <cellStyle name="_Book1_Power Costs - Comparison bx Rbtl-Staff-Jt-PC_Final Order Electric EXHIBIT A-1 4" xfId="14772"/>
    <cellStyle name="_Book1_Production Adj 4.37" xfId="43"/>
    <cellStyle name="_Book1_Production Adj 4.37 2" xfId="1372"/>
    <cellStyle name="_Book1_Production Adj 4.37 2 2" xfId="1373"/>
    <cellStyle name="_Book1_Production Adj 4.37 2 2 2" xfId="14773"/>
    <cellStyle name="_Book1_Production Adj 4.37 2 3" xfId="14774"/>
    <cellStyle name="_Book1_Production Adj 4.37 3" xfId="1374"/>
    <cellStyle name="_Book1_Production Adj 4.37 3 2" xfId="14775"/>
    <cellStyle name="_Book1_Production Adj 4.37 4" xfId="14776"/>
    <cellStyle name="_Book1_Purchased Power Adj 4.03" xfId="44"/>
    <cellStyle name="_Book1_Purchased Power Adj 4.03 2" xfId="1375"/>
    <cellStyle name="_Book1_Purchased Power Adj 4.03 2 2" xfId="1376"/>
    <cellStyle name="_Book1_Purchased Power Adj 4.03 2 2 2" xfId="14777"/>
    <cellStyle name="_Book1_Purchased Power Adj 4.03 2 3" xfId="14778"/>
    <cellStyle name="_Book1_Purchased Power Adj 4.03 3" xfId="1377"/>
    <cellStyle name="_Book1_Purchased Power Adj 4.03 3 2" xfId="14779"/>
    <cellStyle name="_Book1_Purchased Power Adj 4.03 4" xfId="14780"/>
    <cellStyle name="_Book1_Rebuttal Power Costs" xfId="1378"/>
    <cellStyle name="_Book1_Rebuttal Power Costs 2" xfId="1379"/>
    <cellStyle name="_Book1_Rebuttal Power Costs 2 2" xfId="1380"/>
    <cellStyle name="_Book1_Rebuttal Power Costs 2 2 2" xfId="14781"/>
    <cellStyle name="_Book1_Rebuttal Power Costs 2 3" xfId="14782"/>
    <cellStyle name="_Book1_Rebuttal Power Costs 3" xfId="1381"/>
    <cellStyle name="_Book1_Rebuttal Power Costs 3 2" xfId="14783"/>
    <cellStyle name="_Book1_Rebuttal Power Costs 4" xfId="14784"/>
    <cellStyle name="_Book1_Rebuttal Power Costs_Adj Bench DR 3 for Initial Briefs (Electric)" xfId="1382"/>
    <cellStyle name="_Book1_Rebuttal Power Costs_Adj Bench DR 3 for Initial Briefs (Electric) 2" xfId="1383"/>
    <cellStyle name="_Book1_Rebuttal Power Costs_Adj Bench DR 3 for Initial Briefs (Electric) 2 2" xfId="1384"/>
    <cellStyle name="_Book1_Rebuttal Power Costs_Adj Bench DR 3 for Initial Briefs (Electric) 2 2 2" xfId="14785"/>
    <cellStyle name="_Book1_Rebuttal Power Costs_Adj Bench DR 3 for Initial Briefs (Electric) 2 3" xfId="14786"/>
    <cellStyle name="_Book1_Rebuttal Power Costs_Adj Bench DR 3 for Initial Briefs (Electric) 3" xfId="1385"/>
    <cellStyle name="_Book1_Rebuttal Power Costs_Adj Bench DR 3 for Initial Briefs (Electric) 3 2" xfId="14787"/>
    <cellStyle name="_Book1_Rebuttal Power Costs_Adj Bench DR 3 for Initial Briefs (Electric) 4" xfId="14788"/>
    <cellStyle name="_Book1_Rebuttal Power Costs_Adj Bench DR 3 for Initial Briefs (Electric)_DEM-WP(C) ENERG10C--ctn Mid-C_042010 2010GRC" xfId="11263"/>
    <cellStyle name="_Book1_Rebuttal Power Costs_DEM-WP(C) ENERG10C--ctn Mid-C_042010 2010GRC" xfId="11264"/>
    <cellStyle name="_Book1_Rebuttal Power Costs_Electric Rev Req Model (2009 GRC) Rebuttal" xfId="1386"/>
    <cellStyle name="_Book1_Rebuttal Power Costs_Electric Rev Req Model (2009 GRC) Rebuttal 2" xfId="1387"/>
    <cellStyle name="_Book1_Rebuttal Power Costs_Electric Rev Req Model (2009 GRC) Rebuttal 2 2" xfId="1388"/>
    <cellStyle name="_Book1_Rebuttal Power Costs_Electric Rev Req Model (2009 GRC) Rebuttal 2 2 2" xfId="14789"/>
    <cellStyle name="_Book1_Rebuttal Power Costs_Electric Rev Req Model (2009 GRC) Rebuttal 2 3" xfId="14790"/>
    <cellStyle name="_Book1_Rebuttal Power Costs_Electric Rev Req Model (2009 GRC) Rebuttal 3" xfId="1389"/>
    <cellStyle name="_Book1_Rebuttal Power Costs_Electric Rev Req Model (2009 GRC) Rebuttal 3 2" xfId="14791"/>
    <cellStyle name="_Book1_Rebuttal Power Costs_Electric Rev Req Model (2009 GRC) Rebuttal 4" xfId="14792"/>
    <cellStyle name="_Book1_Rebuttal Power Costs_Electric Rev Req Model (2009 GRC) Rebuttal REmoval of New  WH Solar AdjustMI" xfId="1390"/>
    <cellStyle name="_Book1_Rebuttal Power Costs_Electric Rev Req Model (2009 GRC) Rebuttal REmoval of New  WH Solar AdjustMI 2" xfId="1391"/>
    <cellStyle name="_Book1_Rebuttal Power Costs_Electric Rev Req Model (2009 GRC) Rebuttal REmoval of New  WH Solar AdjustMI 2 2" xfId="1392"/>
    <cellStyle name="_Book1_Rebuttal Power Costs_Electric Rev Req Model (2009 GRC) Rebuttal REmoval of New  WH Solar AdjustMI 2 2 2" xfId="14793"/>
    <cellStyle name="_Book1_Rebuttal Power Costs_Electric Rev Req Model (2009 GRC) Rebuttal REmoval of New  WH Solar AdjustMI 2 3" xfId="14794"/>
    <cellStyle name="_Book1_Rebuttal Power Costs_Electric Rev Req Model (2009 GRC) Rebuttal REmoval of New  WH Solar AdjustMI 3" xfId="1393"/>
    <cellStyle name="_Book1_Rebuttal Power Costs_Electric Rev Req Model (2009 GRC) Rebuttal REmoval of New  WH Solar AdjustMI 3 2" xfId="14795"/>
    <cellStyle name="_Book1_Rebuttal Power Costs_Electric Rev Req Model (2009 GRC) Rebuttal REmoval of New  WH Solar AdjustMI 4" xfId="14796"/>
    <cellStyle name="_Book1_Rebuttal Power Costs_Electric Rev Req Model (2009 GRC) Rebuttal REmoval of New  WH Solar AdjustMI_DEM-WP(C) ENERG10C--ctn Mid-C_042010 2010GRC" xfId="11265"/>
    <cellStyle name="_Book1_Rebuttal Power Costs_Electric Rev Req Model (2009 GRC) Revised 01-18-2010" xfId="1394"/>
    <cellStyle name="_Book1_Rebuttal Power Costs_Electric Rev Req Model (2009 GRC) Revised 01-18-2010 2" xfId="1395"/>
    <cellStyle name="_Book1_Rebuttal Power Costs_Electric Rev Req Model (2009 GRC) Revised 01-18-2010 2 2" xfId="1396"/>
    <cellStyle name="_Book1_Rebuttal Power Costs_Electric Rev Req Model (2009 GRC) Revised 01-18-2010 2 2 2" xfId="14797"/>
    <cellStyle name="_Book1_Rebuttal Power Costs_Electric Rev Req Model (2009 GRC) Revised 01-18-2010 2 3" xfId="14798"/>
    <cellStyle name="_Book1_Rebuttal Power Costs_Electric Rev Req Model (2009 GRC) Revised 01-18-2010 3" xfId="1397"/>
    <cellStyle name="_Book1_Rebuttal Power Costs_Electric Rev Req Model (2009 GRC) Revised 01-18-2010 3 2" xfId="14799"/>
    <cellStyle name="_Book1_Rebuttal Power Costs_Electric Rev Req Model (2009 GRC) Revised 01-18-2010 4" xfId="14800"/>
    <cellStyle name="_Book1_Rebuttal Power Costs_Electric Rev Req Model (2009 GRC) Revised 01-18-2010_DEM-WP(C) ENERG10C--ctn Mid-C_042010 2010GRC" xfId="11266"/>
    <cellStyle name="_Book1_Rebuttal Power Costs_Final Order Electric EXHIBIT A-1" xfId="1398"/>
    <cellStyle name="_Book1_Rebuttal Power Costs_Final Order Electric EXHIBIT A-1 2" xfId="1399"/>
    <cellStyle name="_Book1_Rebuttal Power Costs_Final Order Electric EXHIBIT A-1 2 2" xfId="1400"/>
    <cellStyle name="_Book1_Rebuttal Power Costs_Final Order Electric EXHIBIT A-1 2 2 2" xfId="14801"/>
    <cellStyle name="_Book1_Rebuttal Power Costs_Final Order Electric EXHIBIT A-1 2 3" xfId="14802"/>
    <cellStyle name="_Book1_Rebuttal Power Costs_Final Order Electric EXHIBIT A-1 3" xfId="1401"/>
    <cellStyle name="_Book1_Rebuttal Power Costs_Final Order Electric EXHIBIT A-1 3 2" xfId="14803"/>
    <cellStyle name="_Book1_Rebuttal Power Costs_Final Order Electric EXHIBIT A-1 4" xfId="14804"/>
    <cellStyle name="_Book1_ROR 5.02" xfId="45"/>
    <cellStyle name="_Book1_ROR 5.02 2" xfId="1402"/>
    <cellStyle name="_Book1_ROR 5.02 2 2" xfId="1403"/>
    <cellStyle name="_Book1_ROR 5.02 2 2 2" xfId="14805"/>
    <cellStyle name="_Book1_ROR 5.02 2 3" xfId="14806"/>
    <cellStyle name="_Book1_ROR 5.02 3" xfId="1404"/>
    <cellStyle name="_Book1_ROR 5.02 3 2" xfId="14807"/>
    <cellStyle name="_Book1_ROR 5.02 4" xfId="14808"/>
    <cellStyle name="_Book1_Transmission Workbook for May BOD" xfId="1405"/>
    <cellStyle name="_Book1_Transmission Workbook for May BOD 2" xfId="1406"/>
    <cellStyle name="_Book1_Transmission Workbook for May BOD 2 2" xfId="14809"/>
    <cellStyle name="_Book1_Transmission Workbook for May BOD 3" xfId="14810"/>
    <cellStyle name="_Book1_Transmission Workbook for May BOD_DEM-WP(C) ENERG10C--ctn Mid-C_042010 2010GRC" xfId="11267"/>
    <cellStyle name="_Book1_Wind Integration 10GRC" xfId="1407"/>
    <cellStyle name="_Book1_Wind Integration 10GRC 2" xfId="1408"/>
    <cellStyle name="_Book1_Wind Integration 10GRC 2 2" xfId="14811"/>
    <cellStyle name="_Book1_Wind Integration 10GRC 3" xfId="14812"/>
    <cellStyle name="_Book1_Wind Integration 10GRC_DEM-WP(C) ENERG10C--ctn Mid-C_042010 2010GRC" xfId="11268"/>
    <cellStyle name="_Book2" xfId="46"/>
    <cellStyle name="_x0013__Book2" xfId="1409"/>
    <cellStyle name="_Book2 10" xfId="1410"/>
    <cellStyle name="_x0013__Book2 10" xfId="1411"/>
    <cellStyle name="_Book2 10 10" xfId="14813"/>
    <cellStyle name="_Book2 10 11" xfId="14814"/>
    <cellStyle name="_Book2 10 12" xfId="14815"/>
    <cellStyle name="_Book2 10 13" xfId="14816"/>
    <cellStyle name="_Book2 10 14" xfId="14817"/>
    <cellStyle name="_Book2 10 15" xfId="14818"/>
    <cellStyle name="_Book2 10 16" xfId="14819"/>
    <cellStyle name="_Book2 10 17" xfId="14820"/>
    <cellStyle name="_Book2 10 18" xfId="14821"/>
    <cellStyle name="_Book2 10 19" xfId="14822"/>
    <cellStyle name="_Book2 10 2" xfId="1412"/>
    <cellStyle name="_x0013__Book2 10 2" xfId="14823"/>
    <cellStyle name="_Book2 10 2 2" xfId="14824"/>
    <cellStyle name="_Book2 10 2 3" xfId="14825"/>
    <cellStyle name="_Book2 10 20" xfId="14826"/>
    <cellStyle name="_Book2 10 21" xfId="14827"/>
    <cellStyle name="_Book2 10 22" xfId="14828"/>
    <cellStyle name="_Book2 10 23" xfId="14829"/>
    <cellStyle name="_Book2 10 24" xfId="14830"/>
    <cellStyle name="_Book2 10 3" xfId="1413"/>
    <cellStyle name="_x0013__Book2 10 3" xfId="14831"/>
    <cellStyle name="_Book2 10 4" xfId="14832"/>
    <cellStyle name="_Book2 10 5" xfId="14833"/>
    <cellStyle name="_Book2 10 6" xfId="14834"/>
    <cellStyle name="_Book2 10 7" xfId="14835"/>
    <cellStyle name="_Book2 10 8" xfId="14836"/>
    <cellStyle name="_Book2 10 9" xfId="14837"/>
    <cellStyle name="_Book2 11" xfId="1414"/>
    <cellStyle name="_x0013__Book2 11" xfId="1415"/>
    <cellStyle name="_Book2 11 10" xfId="14838"/>
    <cellStyle name="_Book2 11 11" xfId="14839"/>
    <cellStyle name="_Book2 11 12" xfId="14840"/>
    <cellStyle name="_Book2 11 13" xfId="14841"/>
    <cellStyle name="_Book2 11 14" xfId="14842"/>
    <cellStyle name="_Book2 11 15" xfId="14843"/>
    <cellStyle name="_Book2 11 16" xfId="14844"/>
    <cellStyle name="_Book2 11 17" xfId="14845"/>
    <cellStyle name="_Book2 11 18" xfId="14846"/>
    <cellStyle name="_Book2 11 19" xfId="14847"/>
    <cellStyle name="_Book2 11 2" xfId="1416"/>
    <cellStyle name="_Book2 11 2 2" xfId="14848"/>
    <cellStyle name="_Book2 11 20" xfId="14849"/>
    <cellStyle name="_Book2 11 21" xfId="14850"/>
    <cellStyle name="_Book2 11 22" xfId="14851"/>
    <cellStyle name="_Book2 11 3" xfId="1417"/>
    <cellStyle name="_Book2 11 4" xfId="14852"/>
    <cellStyle name="_Book2 11 5" xfId="14853"/>
    <cellStyle name="_Book2 11 6" xfId="14854"/>
    <cellStyle name="_Book2 11 7" xfId="14855"/>
    <cellStyle name="_Book2 11 8" xfId="14856"/>
    <cellStyle name="_Book2 11 9" xfId="14857"/>
    <cellStyle name="_Book2 12" xfId="1418"/>
    <cellStyle name="_x0013__Book2 12" xfId="1419"/>
    <cellStyle name="_Book2 12 10" xfId="14858"/>
    <cellStyle name="_Book2 12 11" xfId="14859"/>
    <cellStyle name="_Book2 12 12" xfId="14860"/>
    <cellStyle name="_Book2 12 13" xfId="14861"/>
    <cellStyle name="_Book2 12 14" xfId="14862"/>
    <cellStyle name="_Book2 12 15" xfId="14863"/>
    <cellStyle name="_Book2 12 16" xfId="14864"/>
    <cellStyle name="_Book2 12 17" xfId="14865"/>
    <cellStyle name="_Book2 12 18" xfId="14866"/>
    <cellStyle name="_Book2 12 19" xfId="14867"/>
    <cellStyle name="_Book2 12 2" xfId="1420"/>
    <cellStyle name="_Book2 12 2 2" xfId="14868"/>
    <cellStyle name="_Book2 12 20" xfId="14869"/>
    <cellStyle name="_Book2 12 21" xfId="14870"/>
    <cellStyle name="_Book2 12 22" xfId="14871"/>
    <cellStyle name="_Book2 12 23" xfId="14872"/>
    <cellStyle name="_Book2 12 24" xfId="14873"/>
    <cellStyle name="_Book2 12 3" xfId="1421"/>
    <cellStyle name="_Book2 12 4" xfId="14874"/>
    <cellStyle name="_Book2 12 5" xfId="14875"/>
    <cellStyle name="_Book2 12 6" xfId="14876"/>
    <cellStyle name="_Book2 12 7" xfId="14877"/>
    <cellStyle name="_Book2 12 8" xfId="14878"/>
    <cellStyle name="_Book2 12 9" xfId="14879"/>
    <cellStyle name="_Book2 13" xfId="1422"/>
    <cellStyle name="_x0013__Book2 13" xfId="1423"/>
    <cellStyle name="_Book2 13 10" xfId="14880"/>
    <cellStyle name="_Book2 13 11" xfId="14881"/>
    <cellStyle name="_Book2 13 12" xfId="14882"/>
    <cellStyle name="_Book2 13 13" xfId="14883"/>
    <cellStyle name="_Book2 13 14" xfId="14884"/>
    <cellStyle name="_Book2 13 15" xfId="14885"/>
    <cellStyle name="_Book2 13 16" xfId="14886"/>
    <cellStyle name="_Book2 13 17" xfId="14887"/>
    <cellStyle name="_Book2 13 18" xfId="14888"/>
    <cellStyle name="_Book2 13 19" xfId="14889"/>
    <cellStyle name="_Book2 13 2" xfId="1424"/>
    <cellStyle name="_Book2 13 2 2" xfId="14890"/>
    <cellStyle name="_Book2 13 20" xfId="14891"/>
    <cellStyle name="_Book2 13 21" xfId="14892"/>
    <cellStyle name="_Book2 13 22" xfId="14893"/>
    <cellStyle name="_Book2 13 23" xfId="14894"/>
    <cellStyle name="_Book2 13 24" xfId="14895"/>
    <cellStyle name="_Book2 13 3" xfId="14896"/>
    <cellStyle name="_Book2 13 4" xfId="14897"/>
    <cellStyle name="_Book2 13 5" xfId="14898"/>
    <cellStyle name="_Book2 13 6" xfId="14899"/>
    <cellStyle name="_Book2 13 7" xfId="14900"/>
    <cellStyle name="_Book2 13 8" xfId="14901"/>
    <cellStyle name="_Book2 13 9" xfId="14902"/>
    <cellStyle name="_Book2 14" xfId="1425"/>
    <cellStyle name="_x0013__Book2 14" xfId="14903"/>
    <cellStyle name="_Book2 14 10" xfId="14904"/>
    <cellStyle name="_Book2 14 11" xfId="14905"/>
    <cellStyle name="_Book2 14 12" xfId="14906"/>
    <cellStyle name="_Book2 14 13" xfId="14907"/>
    <cellStyle name="_Book2 14 14" xfId="14908"/>
    <cellStyle name="_Book2 14 15" xfId="14909"/>
    <cellStyle name="_Book2 14 16" xfId="14910"/>
    <cellStyle name="_Book2 14 17" xfId="14911"/>
    <cellStyle name="_Book2 14 18" xfId="14912"/>
    <cellStyle name="_Book2 14 19" xfId="14913"/>
    <cellStyle name="_Book2 14 2" xfId="1426"/>
    <cellStyle name="_Book2 14 2 2" xfId="14914"/>
    <cellStyle name="_Book2 14 20" xfId="14915"/>
    <cellStyle name="_Book2 14 21" xfId="14916"/>
    <cellStyle name="_Book2 14 22" xfId="14917"/>
    <cellStyle name="_Book2 14 23" xfId="14918"/>
    <cellStyle name="_Book2 14 24" xfId="14919"/>
    <cellStyle name="_Book2 14 3" xfId="14920"/>
    <cellStyle name="_Book2 14 4" xfId="14921"/>
    <cellStyle name="_Book2 14 5" xfId="14922"/>
    <cellStyle name="_Book2 14 6" xfId="14923"/>
    <cellStyle name="_Book2 14 7" xfId="14924"/>
    <cellStyle name="_Book2 14 8" xfId="14925"/>
    <cellStyle name="_Book2 14 9" xfId="14926"/>
    <cellStyle name="_Book2 15" xfId="1427"/>
    <cellStyle name="_x0013__Book2 15" xfId="14927"/>
    <cellStyle name="_Book2 15 10" xfId="14928"/>
    <cellStyle name="_Book2 15 11" xfId="14929"/>
    <cellStyle name="_Book2 15 12" xfId="14930"/>
    <cellStyle name="_Book2 15 13" xfId="14931"/>
    <cellStyle name="_Book2 15 14" xfId="14932"/>
    <cellStyle name="_Book2 15 15" xfId="14933"/>
    <cellStyle name="_Book2 15 16" xfId="14934"/>
    <cellStyle name="_Book2 15 17" xfId="14935"/>
    <cellStyle name="_Book2 15 18" xfId="14936"/>
    <cellStyle name="_Book2 15 19" xfId="14937"/>
    <cellStyle name="_Book2 15 2" xfId="1428"/>
    <cellStyle name="_Book2 15 2 2" xfId="14938"/>
    <cellStyle name="_Book2 15 20" xfId="14939"/>
    <cellStyle name="_Book2 15 21" xfId="14940"/>
    <cellStyle name="_Book2 15 22" xfId="14941"/>
    <cellStyle name="_Book2 15 23" xfId="14942"/>
    <cellStyle name="_Book2 15 24" xfId="14943"/>
    <cellStyle name="_Book2 15 3" xfId="14944"/>
    <cellStyle name="_Book2 15 4" xfId="14945"/>
    <cellStyle name="_Book2 15 5" xfId="14946"/>
    <cellStyle name="_Book2 15 6" xfId="14947"/>
    <cellStyle name="_Book2 15 7" xfId="14948"/>
    <cellStyle name="_Book2 15 8" xfId="14949"/>
    <cellStyle name="_Book2 15 9" xfId="14950"/>
    <cellStyle name="_Book2 16" xfId="1429"/>
    <cellStyle name="_x0013__Book2 16" xfId="14951"/>
    <cellStyle name="_Book2 16 10" xfId="14952"/>
    <cellStyle name="_Book2 16 11" xfId="14953"/>
    <cellStyle name="_Book2 16 12" xfId="14954"/>
    <cellStyle name="_Book2 16 13" xfId="14955"/>
    <cellStyle name="_Book2 16 14" xfId="14956"/>
    <cellStyle name="_Book2 16 15" xfId="14957"/>
    <cellStyle name="_Book2 16 16" xfId="14958"/>
    <cellStyle name="_Book2 16 17" xfId="14959"/>
    <cellStyle name="_Book2 16 18" xfId="14960"/>
    <cellStyle name="_Book2 16 19" xfId="14961"/>
    <cellStyle name="_Book2 16 2" xfId="1430"/>
    <cellStyle name="_Book2 16 2 2" xfId="14962"/>
    <cellStyle name="_Book2 16 20" xfId="14963"/>
    <cellStyle name="_Book2 16 21" xfId="14964"/>
    <cellStyle name="_Book2 16 22" xfId="14965"/>
    <cellStyle name="_Book2 16 23" xfId="14966"/>
    <cellStyle name="_Book2 16 3" xfId="14967"/>
    <cellStyle name="_Book2 16 4" xfId="14968"/>
    <cellStyle name="_Book2 16 5" xfId="14969"/>
    <cellStyle name="_Book2 16 6" xfId="14970"/>
    <cellStyle name="_Book2 16 7" xfId="14971"/>
    <cellStyle name="_Book2 16 8" xfId="14972"/>
    <cellStyle name="_Book2 16 9" xfId="14973"/>
    <cellStyle name="_Book2 17" xfId="1431"/>
    <cellStyle name="_x0013__Book2 17" xfId="14974"/>
    <cellStyle name="_Book2 17 10" xfId="14975"/>
    <cellStyle name="_Book2 17 11" xfId="14976"/>
    <cellStyle name="_Book2 17 12" xfId="14977"/>
    <cellStyle name="_Book2 17 13" xfId="14978"/>
    <cellStyle name="_Book2 17 14" xfId="14979"/>
    <cellStyle name="_Book2 17 15" xfId="14980"/>
    <cellStyle name="_Book2 17 16" xfId="14981"/>
    <cellStyle name="_Book2 17 17" xfId="14982"/>
    <cellStyle name="_Book2 17 18" xfId="14983"/>
    <cellStyle name="_Book2 17 19" xfId="14984"/>
    <cellStyle name="_Book2 17 2" xfId="1432"/>
    <cellStyle name="_Book2 17 2 2" xfId="14985"/>
    <cellStyle name="_Book2 17 20" xfId="14986"/>
    <cellStyle name="_Book2 17 21" xfId="14987"/>
    <cellStyle name="_Book2 17 3" xfId="14988"/>
    <cellStyle name="_Book2 17 4" xfId="14989"/>
    <cellStyle name="_Book2 17 5" xfId="14990"/>
    <cellStyle name="_Book2 17 6" xfId="14991"/>
    <cellStyle name="_Book2 17 7" xfId="14992"/>
    <cellStyle name="_Book2 17 8" xfId="14993"/>
    <cellStyle name="_Book2 17 9" xfId="14994"/>
    <cellStyle name="_Book2 18" xfId="1433"/>
    <cellStyle name="_x0013__Book2 18" xfId="14995"/>
    <cellStyle name="_Book2 18 10" xfId="14996"/>
    <cellStyle name="_Book2 18 11" xfId="14997"/>
    <cellStyle name="_Book2 18 12" xfId="14998"/>
    <cellStyle name="_Book2 18 13" xfId="14999"/>
    <cellStyle name="_Book2 18 14" xfId="15000"/>
    <cellStyle name="_Book2 18 15" xfId="15001"/>
    <cellStyle name="_Book2 18 16" xfId="15002"/>
    <cellStyle name="_Book2 18 17" xfId="15003"/>
    <cellStyle name="_Book2 18 18" xfId="15004"/>
    <cellStyle name="_Book2 18 19" xfId="15005"/>
    <cellStyle name="_Book2 18 2" xfId="1434"/>
    <cellStyle name="_Book2 18 2 2" xfId="15006"/>
    <cellStyle name="_Book2 18 20" xfId="15007"/>
    <cellStyle name="_Book2 18 21" xfId="15008"/>
    <cellStyle name="_Book2 18 3" xfId="15009"/>
    <cellStyle name="_Book2 18 4" xfId="15010"/>
    <cellStyle name="_Book2 18 5" xfId="15011"/>
    <cellStyle name="_Book2 18 6" xfId="15012"/>
    <cellStyle name="_Book2 18 7" xfId="15013"/>
    <cellStyle name="_Book2 18 8" xfId="15014"/>
    <cellStyle name="_Book2 18 9" xfId="15015"/>
    <cellStyle name="_Book2 19" xfId="1435"/>
    <cellStyle name="_x0013__Book2 19" xfId="15016"/>
    <cellStyle name="_Book2 19 10" xfId="15017"/>
    <cellStyle name="_Book2 19 11" xfId="15018"/>
    <cellStyle name="_Book2 19 12" xfId="15019"/>
    <cellStyle name="_Book2 19 13" xfId="15020"/>
    <cellStyle name="_Book2 19 14" xfId="15021"/>
    <cellStyle name="_Book2 19 15" xfId="15022"/>
    <cellStyle name="_Book2 19 16" xfId="15023"/>
    <cellStyle name="_Book2 19 17" xfId="15024"/>
    <cellStyle name="_Book2 19 18" xfId="15025"/>
    <cellStyle name="_Book2 19 19" xfId="15026"/>
    <cellStyle name="_Book2 19 2" xfId="15027"/>
    <cellStyle name="_Book2 19 20" xfId="15028"/>
    <cellStyle name="_Book2 19 3" xfId="15029"/>
    <cellStyle name="_Book2 19 4" xfId="15030"/>
    <cellStyle name="_Book2 19 5" xfId="15031"/>
    <cellStyle name="_Book2 19 6" xfId="15032"/>
    <cellStyle name="_Book2 19 7" xfId="15033"/>
    <cellStyle name="_Book2 19 8" xfId="15034"/>
    <cellStyle name="_Book2 19 9" xfId="15035"/>
    <cellStyle name="_Book2 2" xfId="1436"/>
    <cellStyle name="_x0013__Book2 2" xfId="1437"/>
    <cellStyle name="_Book2 2 10" xfId="1438"/>
    <cellStyle name="_x0013__Book2 2 10" xfId="15036"/>
    <cellStyle name="_Book2 2 10 2" xfId="15037"/>
    <cellStyle name="_Book2 2 11" xfId="1439"/>
    <cellStyle name="_x0013__Book2 2 11" xfId="15038"/>
    <cellStyle name="_Book2 2 12" xfId="15039"/>
    <cellStyle name="_x0013__Book2 2 12" xfId="15040"/>
    <cellStyle name="_Book2 2 13" xfId="15041"/>
    <cellStyle name="_x0013__Book2 2 13" xfId="15042"/>
    <cellStyle name="_Book2 2 14" xfId="15043"/>
    <cellStyle name="_x0013__Book2 2 14" xfId="15044"/>
    <cellStyle name="_Book2 2 15" xfId="15045"/>
    <cellStyle name="_x0013__Book2 2 15" xfId="15046"/>
    <cellStyle name="_Book2 2 16" xfId="15047"/>
    <cellStyle name="_x0013__Book2 2 16" xfId="15048"/>
    <cellStyle name="_Book2 2 17" xfId="15049"/>
    <cellStyle name="_x0013__Book2 2 17" xfId="15050"/>
    <cellStyle name="_Book2 2 18" xfId="15051"/>
    <cellStyle name="_x0013__Book2 2 18" xfId="15052"/>
    <cellStyle name="_Book2 2 19" xfId="15053"/>
    <cellStyle name="_x0013__Book2 2 19" xfId="15054"/>
    <cellStyle name="_Book2 2 2" xfId="1440"/>
    <cellStyle name="_x0013__Book2 2 2" xfId="1441"/>
    <cellStyle name="_Book2 2 2 10" xfId="15055"/>
    <cellStyle name="_Book2 2 2 11" xfId="15056"/>
    <cellStyle name="_Book2 2 2 12" xfId="15057"/>
    <cellStyle name="_Book2 2 2 13" xfId="15058"/>
    <cellStyle name="_Book2 2 2 14" xfId="15059"/>
    <cellStyle name="_Book2 2 2 15" xfId="15060"/>
    <cellStyle name="_Book2 2 2 16" xfId="15061"/>
    <cellStyle name="_Book2 2 2 17" xfId="15062"/>
    <cellStyle name="_Book2 2 2 18" xfId="15063"/>
    <cellStyle name="_Book2 2 2 19" xfId="15064"/>
    <cellStyle name="_Book2 2 2 2" xfId="1442"/>
    <cellStyle name="_x0013__Book2 2 2 2" xfId="15065"/>
    <cellStyle name="_Book2 2 2 2 2" xfId="15066"/>
    <cellStyle name="_Book2 2 2 2 3" xfId="15067"/>
    <cellStyle name="_Book2 2 2 20" xfId="15068"/>
    <cellStyle name="_Book2 2 2 21" xfId="15069"/>
    <cellStyle name="_Book2 2 2 22" xfId="15070"/>
    <cellStyle name="_Book2 2 2 23" xfId="15071"/>
    <cellStyle name="_Book2 2 2 3" xfId="1443"/>
    <cellStyle name="_x0013__Book2 2 2 3" xfId="15072"/>
    <cellStyle name="_Book2 2 2 4" xfId="15073"/>
    <cellStyle name="_Book2 2 2 5" xfId="15074"/>
    <cellStyle name="_Book2 2 2 6" xfId="15075"/>
    <cellStyle name="_Book2 2 2 7" xfId="15076"/>
    <cellStyle name="_Book2 2 2 8" xfId="15077"/>
    <cellStyle name="_Book2 2 2 9" xfId="15078"/>
    <cellStyle name="_Book2 2 20" xfId="15079"/>
    <cellStyle name="_x0013__Book2 2 20" xfId="15080"/>
    <cellStyle name="_Book2 2 21" xfId="15081"/>
    <cellStyle name="_x0013__Book2 2 21" xfId="15082"/>
    <cellStyle name="_Book2 2 22" xfId="15083"/>
    <cellStyle name="_x0013__Book2 2 22" xfId="15084"/>
    <cellStyle name="_Book2 2 23" xfId="15085"/>
    <cellStyle name="_x0013__Book2 2 23" xfId="15086"/>
    <cellStyle name="_Book2 2 24" xfId="15087"/>
    <cellStyle name="_Book2 2 25" xfId="15088"/>
    <cellStyle name="_Book2 2 26" xfId="15089"/>
    <cellStyle name="_Book2 2 27" xfId="15090"/>
    <cellStyle name="_Book2 2 28" xfId="15091"/>
    <cellStyle name="_Book2 2 29" xfId="15092"/>
    <cellStyle name="_Book2 2 3" xfId="1444"/>
    <cellStyle name="_x0013__Book2 2 3" xfId="1445"/>
    <cellStyle name="_Book2 2 3 2" xfId="1446"/>
    <cellStyle name="_Book2 2 3 2 2" xfId="15093"/>
    <cellStyle name="_Book2 2 3 3" xfId="15094"/>
    <cellStyle name="_Book2 2 3 4" xfId="15095"/>
    <cellStyle name="_Book2 2 3 5" xfId="15096"/>
    <cellStyle name="_Book2 2 30" xfId="15097"/>
    <cellStyle name="_Book2 2 31" xfId="15098"/>
    <cellStyle name="_Book2 2 32" xfId="15099"/>
    <cellStyle name="_Book2 2 33" xfId="15100"/>
    <cellStyle name="_Book2 2 34" xfId="15101"/>
    <cellStyle name="_Book2 2 35" xfId="15102"/>
    <cellStyle name="_Book2 2 36" xfId="15103"/>
    <cellStyle name="_Book2 2 37" xfId="15104"/>
    <cellStyle name="_Book2 2 38" xfId="15105"/>
    <cellStyle name="_Book2 2 39" xfId="15106"/>
    <cellStyle name="_Book2 2 4" xfId="1447"/>
    <cellStyle name="_x0013__Book2 2 4" xfId="15107"/>
    <cellStyle name="_Book2 2 4 2" xfId="1448"/>
    <cellStyle name="_Book2 2 4 2 2" xfId="15108"/>
    <cellStyle name="_Book2 2 4 3" xfId="15109"/>
    <cellStyle name="_Book2 2 4 4" xfId="15110"/>
    <cellStyle name="_Book2 2 40" xfId="15111"/>
    <cellStyle name="_Book2 2 41" xfId="15112"/>
    <cellStyle name="_Book2 2 42" xfId="15113"/>
    <cellStyle name="_Book2 2 43" xfId="15114"/>
    <cellStyle name="_Book2 2 44" xfId="15115"/>
    <cellStyle name="_Book2 2 45" xfId="15116"/>
    <cellStyle name="_Book2 2 46" xfId="15117"/>
    <cellStyle name="_Book2 2 47" xfId="15118"/>
    <cellStyle name="_Book2 2 48" xfId="15119"/>
    <cellStyle name="_Book2 2 49" xfId="15120"/>
    <cellStyle name="_Book2 2 5" xfId="1449"/>
    <cellStyle name="_x0013__Book2 2 5" xfId="15121"/>
    <cellStyle name="_Book2 2 5 2" xfId="1450"/>
    <cellStyle name="_Book2 2 5 2 2" xfId="15122"/>
    <cellStyle name="_Book2 2 5 3" xfId="15123"/>
    <cellStyle name="_Book2 2 5 4" xfId="15124"/>
    <cellStyle name="_Book2 2 50" xfId="15125"/>
    <cellStyle name="_Book2 2 51" xfId="15126"/>
    <cellStyle name="_Book2 2 52" xfId="15127"/>
    <cellStyle name="_Book2 2 6" xfId="1451"/>
    <cellStyle name="_x0013__Book2 2 6" xfId="15128"/>
    <cellStyle name="_Book2 2 6 2" xfId="1452"/>
    <cellStyle name="_Book2 2 6 2 2" xfId="15129"/>
    <cellStyle name="_Book2 2 6 3" xfId="15130"/>
    <cellStyle name="_Book2 2 6 4" xfId="15131"/>
    <cellStyle name="_Book2 2 7" xfId="1453"/>
    <cellStyle name="_x0013__Book2 2 7" xfId="15132"/>
    <cellStyle name="_Book2 2 7 2" xfId="1454"/>
    <cellStyle name="_Book2 2 7 2 2" xfId="15133"/>
    <cellStyle name="_Book2 2 7 3" xfId="15134"/>
    <cellStyle name="_Book2 2 7 4" xfId="15135"/>
    <cellStyle name="_Book2 2 8" xfId="1455"/>
    <cellStyle name="_x0013__Book2 2 8" xfId="15136"/>
    <cellStyle name="_Book2 2 8 2" xfId="1456"/>
    <cellStyle name="_Book2 2 8 2 2" xfId="15137"/>
    <cellStyle name="_Book2 2 8 3" xfId="15138"/>
    <cellStyle name="_Book2 2 9" xfId="1457"/>
    <cellStyle name="_x0013__Book2 2 9" xfId="15139"/>
    <cellStyle name="_Book2 2 9 2" xfId="1458"/>
    <cellStyle name="_Book2 2 9 2 2" xfId="15140"/>
    <cellStyle name="_Book2 2 9 3" xfId="15141"/>
    <cellStyle name="_Book2 20" xfId="1459"/>
    <cellStyle name="_x0013__Book2 20" xfId="15142"/>
    <cellStyle name="_Book2 20 10" xfId="15143"/>
    <cellStyle name="_Book2 20 11" xfId="15144"/>
    <cellStyle name="_Book2 20 12" xfId="15145"/>
    <cellStyle name="_Book2 20 13" xfId="15146"/>
    <cellStyle name="_Book2 20 14" xfId="15147"/>
    <cellStyle name="_Book2 20 15" xfId="15148"/>
    <cellStyle name="_Book2 20 16" xfId="15149"/>
    <cellStyle name="_Book2 20 17" xfId="15150"/>
    <cellStyle name="_Book2 20 18" xfId="15151"/>
    <cellStyle name="_Book2 20 19" xfId="15152"/>
    <cellStyle name="_Book2 20 2" xfId="15153"/>
    <cellStyle name="_Book2 20 20" xfId="15154"/>
    <cellStyle name="_Book2 20 3" xfId="15155"/>
    <cellStyle name="_Book2 20 4" xfId="15156"/>
    <cellStyle name="_Book2 20 5" xfId="15157"/>
    <cellStyle name="_Book2 20 6" xfId="15158"/>
    <cellStyle name="_Book2 20 7" xfId="15159"/>
    <cellStyle name="_Book2 20 8" xfId="15160"/>
    <cellStyle name="_Book2 20 9" xfId="15161"/>
    <cellStyle name="_Book2 21" xfId="1460"/>
    <cellStyle name="_x0013__Book2 21" xfId="15162"/>
    <cellStyle name="_Book2 21 10" xfId="15163"/>
    <cellStyle name="_Book2 21 11" xfId="15164"/>
    <cellStyle name="_Book2 21 12" xfId="15165"/>
    <cellStyle name="_Book2 21 13" xfId="15166"/>
    <cellStyle name="_Book2 21 14" xfId="15167"/>
    <cellStyle name="_Book2 21 15" xfId="15168"/>
    <cellStyle name="_Book2 21 16" xfId="15169"/>
    <cellStyle name="_Book2 21 17" xfId="15170"/>
    <cellStyle name="_Book2 21 18" xfId="15171"/>
    <cellStyle name="_Book2 21 19" xfId="15172"/>
    <cellStyle name="_Book2 21 2" xfId="15173"/>
    <cellStyle name="_Book2 21 3" xfId="15174"/>
    <cellStyle name="_Book2 21 4" xfId="15175"/>
    <cellStyle name="_Book2 21 5" xfId="15176"/>
    <cellStyle name="_Book2 21 6" xfId="15177"/>
    <cellStyle name="_Book2 21 7" xfId="15178"/>
    <cellStyle name="_Book2 21 8" xfId="15179"/>
    <cellStyle name="_Book2 21 9" xfId="15180"/>
    <cellStyle name="_Book2 22" xfId="1461"/>
    <cellStyle name="_x0013__Book2 22" xfId="15181"/>
    <cellStyle name="_Book2 22 10" xfId="15182"/>
    <cellStyle name="_Book2 22 11" xfId="15183"/>
    <cellStyle name="_Book2 22 12" xfId="15184"/>
    <cellStyle name="_Book2 22 13" xfId="15185"/>
    <cellStyle name="_Book2 22 14" xfId="15186"/>
    <cellStyle name="_Book2 22 15" xfId="15187"/>
    <cellStyle name="_Book2 22 16" xfId="15188"/>
    <cellStyle name="_Book2 22 17" xfId="15189"/>
    <cellStyle name="_Book2 22 18" xfId="15190"/>
    <cellStyle name="_Book2 22 2" xfId="15191"/>
    <cellStyle name="_Book2 22 3" xfId="15192"/>
    <cellStyle name="_Book2 22 4" xfId="15193"/>
    <cellStyle name="_Book2 22 5" xfId="15194"/>
    <cellStyle name="_Book2 22 6" xfId="15195"/>
    <cellStyle name="_Book2 22 7" xfId="15196"/>
    <cellStyle name="_Book2 22 8" xfId="15197"/>
    <cellStyle name="_Book2 22 9" xfId="15198"/>
    <cellStyle name="_Book2 23" xfId="1462"/>
    <cellStyle name="_x0013__Book2 23" xfId="15199"/>
    <cellStyle name="_Book2 23 10" xfId="15200"/>
    <cellStyle name="_Book2 23 11" xfId="15201"/>
    <cellStyle name="_Book2 23 12" xfId="15202"/>
    <cellStyle name="_Book2 23 13" xfId="15203"/>
    <cellStyle name="_Book2 23 14" xfId="15204"/>
    <cellStyle name="_Book2 23 15" xfId="15205"/>
    <cellStyle name="_Book2 23 16" xfId="15206"/>
    <cellStyle name="_Book2 23 17" xfId="15207"/>
    <cellStyle name="_Book2 23 2" xfId="15208"/>
    <cellStyle name="_Book2 23 3" xfId="15209"/>
    <cellStyle name="_Book2 23 4" xfId="15210"/>
    <cellStyle name="_Book2 23 5" xfId="15211"/>
    <cellStyle name="_Book2 23 6" xfId="15212"/>
    <cellStyle name="_Book2 23 7" xfId="15213"/>
    <cellStyle name="_Book2 23 8" xfId="15214"/>
    <cellStyle name="_Book2 23 9" xfId="15215"/>
    <cellStyle name="_Book2 24" xfId="1463"/>
    <cellStyle name="_x0013__Book2 24" xfId="15216"/>
    <cellStyle name="_Book2 24 10" xfId="15217"/>
    <cellStyle name="_Book2 24 11" xfId="15218"/>
    <cellStyle name="_Book2 24 12" xfId="15219"/>
    <cellStyle name="_Book2 24 13" xfId="15220"/>
    <cellStyle name="_Book2 24 14" xfId="15221"/>
    <cellStyle name="_Book2 24 15" xfId="15222"/>
    <cellStyle name="_Book2 24 16" xfId="15223"/>
    <cellStyle name="_Book2 24 2" xfId="15224"/>
    <cellStyle name="_Book2 24 3" xfId="15225"/>
    <cellStyle name="_Book2 24 4" xfId="15226"/>
    <cellStyle name="_Book2 24 5" xfId="15227"/>
    <cellStyle name="_Book2 24 6" xfId="15228"/>
    <cellStyle name="_Book2 24 7" xfId="15229"/>
    <cellStyle name="_Book2 24 8" xfId="15230"/>
    <cellStyle name="_Book2 24 9" xfId="15231"/>
    <cellStyle name="_Book2 25" xfId="1464"/>
    <cellStyle name="_x0013__Book2 25" xfId="15232"/>
    <cellStyle name="_Book2 25 2" xfId="15233"/>
    <cellStyle name="_Book2 25 3" xfId="15234"/>
    <cellStyle name="_Book2 26" xfId="1465"/>
    <cellStyle name="_x0013__Book2 26" xfId="15235"/>
    <cellStyle name="_Book2 26 2" xfId="15236"/>
    <cellStyle name="_Book2 26 3" xfId="15237"/>
    <cellStyle name="_Book2 27" xfId="1466"/>
    <cellStyle name="_x0013__Book2 27" xfId="15238"/>
    <cellStyle name="_Book2 27 2" xfId="15239"/>
    <cellStyle name="_Book2 27 3" xfId="15240"/>
    <cellStyle name="_Book2 28" xfId="1467"/>
    <cellStyle name="_x0013__Book2 28" xfId="15241"/>
    <cellStyle name="_Book2 28 2" xfId="15242"/>
    <cellStyle name="_Book2 28 3" xfId="15243"/>
    <cellStyle name="_Book2 29" xfId="1468"/>
    <cellStyle name="_x0013__Book2 29" xfId="15244"/>
    <cellStyle name="_Book2 29 2" xfId="15245"/>
    <cellStyle name="_Book2 29 3" xfId="15246"/>
    <cellStyle name="_Book2 3" xfId="1469"/>
    <cellStyle name="_x0013__Book2 3" xfId="1470"/>
    <cellStyle name="_Book2 3 10" xfId="1471"/>
    <cellStyle name="_Book2 3 10 2" xfId="1472"/>
    <cellStyle name="_Book2 3 10 2 2" xfId="15247"/>
    <cellStyle name="_Book2 3 10 3" xfId="15248"/>
    <cellStyle name="_Book2 3 11" xfId="1473"/>
    <cellStyle name="_Book2 3 11 2" xfId="1474"/>
    <cellStyle name="_Book2 3 11 2 2" xfId="15249"/>
    <cellStyle name="_Book2 3 11 3" xfId="15250"/>
    <cellStyle name="_Book2 3 12" xfId="1475"/>
    <cellStyle name="_Book2 3 12 2" xfId="1476"/>
    <cellStyle name="_Book2 3 12 2 2" xfId="15251"/>
    <cellStyle name="_Book2 3 12 3" xfId="15252"/>
    <cellStyle name="_Book2 3 13" xfId="1477"/>
    <cellStyle name="_Book2 3 13 2" xfId="1478"/>
    <cellStyle name="_Book2 3 13 2 2" xfId="15253"/>
    <cellStyle name="_Book2 3 13 3" xfId="15254"/>
    <cellStyle name="_Book2 3 14" xfId="1479"/>
    <cellStyle name="_Book2 3 14 2" xfId="1480"/>
    <cellStyle name="_Book2 3 14 2 2" xfId="15255"/>
    <cellStyle name="_Book2 3 14 3" xfId="15256"/>
    <cellStyle name="_Book2 3 15" xfId="1481"/>
    <cellStyle name="_Book2 3 15 2" xfId="1482"/>
    <cellStyle name="_Book2 3 15 2 2" xfId="15257"/>
    <cellStyle name="_Book2 3 15 3" xfId="15258"/>
    <cellStyle name="_Book2 3 16" xfId="1483"/>
    <cellStyle name="_Book2 3 16 2" xfId="1484"/>
    <cellStyle name="_Book2 3 16 2 2" xfId="15259"/>
    <cellStyle name="_Book2 3 16 3" xfId="15260"/>
    <cellStyle name="_Book2 3 17" xfId="1485"/>
    <cellStyle name="_Book2 3 17 2" xfId="1486"/>
    <cellStyle name="_Book2 3 17 2 2" xfId="15261"/>
    <cellStyle name="_Book2 3 17 3" xfId="15262"/>
    <cellStyle name="_Book2 3 18" xfId="1487"/>
    <cellStyle name="_Book2 3 18 2" xfId="1488"/>
    <cellStyle name="_Book2 3 18 2 2" xfId="15263"/>
    <cellStyle name="_Book2 3 18 3" xfId="15264"/>
    <cellStyle name="_Book2 3 19" xfId="1489"/>
    <cellStyle name="_Book2 3 19 2" xfId="1490"/>
    <cellStyle name="_Book2 3 19 2 2" xfId="15265"/>
    <cellStyle name="_Book2 3 19 3" xfId="15266"/>
    <cellStyle name="_Book2 3 2" xfId="1491"/>
    <cellStyle name="_x0013__Book2 3 2" xfId="1492"/>
    <cellStyle name="_Book2 3 2 2" xfId="1493"/>
    <cellStyle name="_x0013__Book2 3 2 2" xfId="15267"/>
    <cellStyle name="_Book2 3 2 2 2" xfId="15268"/>
    <cellStyle name="_Book2 3 2 2 3" xfId="15269"/>
    <cellStyle name="_Book2 3 2 3" xfId="1494"/>
    <cellStyle name="_x0013__Book2 3 2 3" xfId="15270"/>
    <cellStyle name="_Book2 3 2 4" xfId="15271"/>
    <cellStyle name="_Book2 3 20" xfId="1495"/>
    <cellStyle name="_Book2 3 20 2" xfId="1496"/>
    <cellStyle name="_Book2 3 20 2 2" xfId="15272"/>
    <cellStyle name="_Book2 3 20 3" xfId="15273"/>
    <cellStyle name="_Book2 3 21" xfId="1497"/>
    <cellStyle name="_Book2 3 21 2" xfId="1498"/>
    <cellStyle name="_Book2 3 21 2 2" xfId="15274"/>
    <cellStyle name="_Book2 3 21 3" xfId="15275"/>
    <cellStyle name="_Book2 3 22" xfId="1499"/>
    <cellStyle name="_Book2 3 22 2" xfId="1500"/>
    <cellStyle name="_Book2 3 23" xfId="1501"/>
    <cellStyle name="_Book2 3 23 2" xfId="1502"/>
    <cellStyle name="_Book2 3 24" xfId="1503"/>
    <cellStyle name="_Book2 3 24 2" xfId="1504"/>
    <cellStyle name="_Book2 3 25" xfId="1505"/>
    <cellStyle name="_Book2 3 25 2" xfId="1506"/>
    <cellStyle name="_Book2 3 26" xfId="1507"/>
    <cellStyle name="_Book2 3 26 2" xfId="1508"/>
    <cellStyle name="_Book2 3 27" xfId="1509"/>
    <cellStyle name="_Book2 3 27 2" xfId="1510"/>
    <cellStyle name="_Book2 3 28" xfId="1511"/>
    <cellStyle name="_Book2 3 28 2" xfId="1512"/>
    <cellStyle name="_Book2 3 29" xfId="1513"/>
    <cellStyle name="_Book2 3 29 2" xfId="1514"/>
    <cellStyle name="_Book2 3 3" xfId="1515"/>
    <cellStyle name="_x0013__Book2 3 3" xfId="1516"/>
    <cellStyle name="_Book2 3 3 2" xfId="1517"/>
    <cellStyle name="_Book2 3 3 2 2" xfId="15276"/>
    <cellStyle name="_Book2 3 3 3" xfId="15277"/>
    <cellStyle name="_Book2 3 3 4" xfId="15278"/>
    <cellStyle name="_Book2 3 30" xfId="1518"/>
    <cellStyle name="_Book2 3 30 2" xfId="1519"/>
    <cellStyle name="_Book2 3 31" xfId="1520"/>
    <cellStyle name="_Book2 3 31 2" xfId="1521"/>
    <cellStyle name="_Book2 3 32" xfId="1522"/>
    <cellStyle name="_Book2 3 32 2" xfId="15279"/>
    <cellStyle name="_Book2 3 33" xfId="1523"/>
    <cellStyle name="_Book2 3 33 2" xfId="15280"/>
    <cellStyle name="_Book2 3 34" xfId="1524"/>
    <cellStyle name="_Book2 3 34 2" xfId="15281"/>
    <cellStyle name="_Book2 3 35" xfId="1525"/>
    <cellStyle name="_Book2 3 35 2" xfId="15282"/>
    <cellStyle name="_Book2 3 36" xfId="1526"/>
    <cellStyle name="_Book2 3 36 2" xfId="15283"/>
    <cellStyle name="_Book2 3 37" xfId="1527"/>
    <cellStyle name="_Book2 3 37 2" xfId="15284"/>
    <cellStyle name="_Book2 3 38" xfId="1528"/>
    <cellStyle name="_Book2 3 38 2" xfId="15285"/>
    <cellStyle name="_Book2 3 39" xfId="1529"/>
    <cellStyle name="_Book2 3 39 2" xfId="15286"/>
    <cellStyle name="_Book2 3 4" xfId="1530"/>
    <cellStyle name="_x0013__Book2 3 4" xfId="15287"/>
    <cellStyle name="_Book2 3 4 2" xfId="1531"/>
    <cellStyle name="_Book2 3 4 2 2" xfId="15288"/>
    <cellStyle name="_Book2 3 4 3" xfId="15289"/>
    <cellStyle name="_Book2 3 40" xfId="1532"/>
    <cellStyle name="_Book2 3 40 2" xfId="15290"/>
    <cellStyle name="_Book2 3 41" xfId="1533"/>
    <cellStyle name="_Book2 3 41 2" xfId="15291"/>
    <cellStyle name="_Book2 3 42" xfId="1534"/>
    <cellStyle name="_Book2 3 42 2" xfId="15292"/>
    <cellStyle name="_Book2 3 43" xfId="1535"/>
    <cellStyle name="_Book2 3 43 2" xfId="15293"/>
    <cellStyle name="_Book2 3 44" xfId="1536"/>
    <cellStyle name="_Book2 3 44 2" xfId="15294"/>
    <cellStyle name="_Book2 3 45" xfId="1537"/>
    <cellStyle name="_Book2 3 45 2" xfId="15295"/>
    <cellStyle name="_Book2 3 46" xfId="15296"/>
    <cellStyle name="_Book2 3 47" xfId="15297"/>
    <cellStyle name="_Book2 3 5" xfId="1538"/>
    <cellStyle name="_x0013__Book2 3 5" xfId="15298"/>
    <cellStyle name="_Book2 3 5 2" xfId="1539"/>
    <cellStyle name="_Book2 3 5 2 2" xfId="15299"/>
    <cellStyle name="_Book2 3 5 3" xfId="15300"/>
    <cellStyle name="_Book2 3 6" xfId="1540"/>
    <cellStyle name="_x0013__Book2 3 6" xfId="15301"/>
    <cellStyle name="_Book2 3 6 2" xfId="1541"/>
    <cellStyle name="_Book2 3 6 2 2" xfId="15302"/>
    <cellStyle name="_Book2 3 6 3" xfId="15303"/>
    <cellStyle name="_Book2 3 7" xfId="1542"/>
    <cellStyle name="_Book2 3 7 2" xfId="1543"/>
    <cellStyle name="_Book2 3 7 2 2" xfId="15304"/>
    <cellStyle name="_Book2 3 7 3" xfId="15305"/>
    <cellStyle name="_Book2 3 8" xfId="1544"/>
    <cellStyle name="_Book2 3 8 2" xfId="1545"/>
    <cellStyle name="_Book2 3 8 2 2" xfId="15306"/>
    <cellStyle name="_Book2 3 8 3" xfId="15307"/>
    <cellStyle name="_Book2 3 9" xfId="1546"/>
    <cellStyle name="_Book2 3 9 2" xfId="1547"/>
    <cellStyle name="_Book2 3 9 2 2" xfId="15308"/>
    <cellStyle name="_Book2 3 9 3" xfId="15309"/>
    <cellStyle name="_Book2 30" xfId="1548"/>
    <cellStyle name="_x0013__Book2 30" xfId="15310"/>
    <cellStyle name="_Book2 30 2" xfId="15311"/>
    <cellStyle name="_Book2 30 3" xfId="15312"/>
    <cellStyle name="_Book2 31" xfId="1549"/>
    <cellStyle name="_x0013__Book2 31" xfId="15313"/>
    <cellStyle name="_Book2 31 2" xfId="15314"/>
    <cellStyle name="_Book2 31 3" xfId="15315"/>
    <cellStyle name="_Book2 32" xfId="1550"/>
    <cellStyle name="_x0013__Book2 32" xfId="15316"/>
    <cellStyle name="_Book2 32 2" xfId="15317"/>
    <cellStyle name="_Book2 32 3" xfId="15318"/>
    <cellStyle name="_Book2 33" xfId="1551"/>
    <cellStyle name="_x0013__Book2 33" xfId="15319"/>
    <cellStyle name="_Book2 33 2" xfId="15320"/>
    <cellStyle name="_Book2 33 3" xfId="15321"/>
    <cellStyle name="_Book2 34" xfId="1552"/>
    <cellStyle name="_x0013__Book2 34" xfId="15322"/>
    <cellStyle name="_Book2 35" xfId="1553"/>
    <cellStyle name="_x0013__Book2 35" xfId="15323"/>
    <cellStyle name="_Book2 36" xfId="1554"/>
    <cellStyle name="_x0013__Book2 36" xfId="15324"/>
    <cellStyle name="_Book2 37" xfId="1555"/>
    <cellStyle name="_x0013__Book2 37" xfId="15325"/>
    <cellStyle name="_Book2 38" xfId="1556"/>
    <cellStyle name="_x0013__Book2 38" xfId="15326"/>
    <cellStyle name="_Book2 39" xfId="1557"/>
    <cellStyle name="_x0013__Book2 39" xfId="15327"/>
    <cellStyle name="_Book2 4" xfId="1558"/>
    <cellStyle name="_x0013__Book2 4" xfId="1559"/>
    <cellStyle name="_Book2 4 10" xfId="1560"/>
    <cellStyle name="_Book2 4 10 2" xfId="1561"/>
    <cellStyle name="_Book2 4 10 2 2" xfId="15328"/>
    <cellStyle name="_Book2 4 10 3" xfId="15329"/>
    <cellStyle name="_Book2 4 11" xfId="1562"/>
    <cellStyle name="_Book2 4 11 2" xfId="1563"/>
    <cellStyle name="_Book2 4 11 2 2" xfId="15330"/>
    <cellStyle name="_Book2 4 11 3" xfId="15331"/>
    <cellStyle name="_Book2 4 12" xfId="1564"/>
    <cellStyle name="_Book2 4 12 2" xfId="1565"/>
    <cellStyle name="_Book2 4 12 2 2" xfId="15332"/>
    <cellStyle name="_Book2 4 12 3" xfId="15333"/>
    <cellStyle name="_Book2 4 13" xfId="1566"/>
    <cellStyle name="_Book2 4 13 2" xfId="1567"/>
    <cellStyle name="_Book2 4 13 2 2" xfId="15334"/>
    <cellStyle name="_Book2 4 13 3" xfId="15335"/>
    <cellStyle name="_Book2 4 14" xfId="1568"/>
    <cellStyle name="_Book2 4 14 2" xfId="1569"/>
    <cellStyle name="_Book2 4 14 2 2" xfId="15336"/>
    <cellStyle name="_Book2 4 14 3" xfId="15337"/>
    <cellStyle name="_Book2 4 15" xfId="1570"/>
    <cellStyle name="_Book2 4 15 2" xfId="1571"/>
    <cellStyle name="_Book2 4 15 2 2" xfId="15338"/>
    <cellStyle name="_Book2 4 15 3" xfId="15339"/>
    <cellStyle name="_Book2 4 16" xfId="1572"/>
    <cellStyle name="_Book2 4 16 2" xfId="1573"/>
    <cellStyle name="_Book2 4 16 2 2" xfId="15340"/>
    <cellStyle name="_Book2 4 16 3" xfId="15341"/>
    <cellStyle name="_Book2 4 17" xfId="1574"/>
    <cellStyle name="_Book2 4 17 2" xfId="1575"/>
    <cellStyle name="_Book2 4 17 2 2" xfId="15342"/>
    <cellStyle name="_Book2 4 17 3" xfId="15343"/>
    <cellStyle name="_Book2 4 18" xfId="1576"/>
    <cellStyle name="_Book2 4 18 2" xfId="1577"/>
    <cellStyle name="_Book2 4 18 2 2" xfId="15344"/>
    <cellStyle name="_Book2 4 18 3" xfId="15345"/>
    <cellStyle name="_Book2 4 19" xfId="1578"/>
    <cellStyle name="_Book2 4 19 2" xfId="1579"/>
    <cellStyle name="_Book2 4 19 2 2" xfId="15346"/>
    <cellStyle name="_Book2 4 19 3" xfId="15347"/>
    <cellStyle name="_Book2 4 2" xfId="1580"/>
    <cellStyle name="_x0013__Book2 4 2" xfId="1581"/>
    <cellStyle name="_Book2 4 2 2" xfId="1582"/>
    <cellStyle name="_x0013__Book2 4 2 2" xfId="15348"/>
    <cellStyle name="_Book2 4 2 2 2" xfId="15349"/>
    <cellStyle name="_Book2 4 2 2 3" xfId="15350"/>
    <cellStyle name="_Book2 4 2 3" xfId="1583"/>
    <cellStyle name="_x0013__Book2 4 2 3" xfId="15351"/>
    <cellStyle name="_Book2 4 2 4" xfId="15352"/>
    <cellStyle name="_Book2 4 2 5" xfId="15353"/>
    <cellStyle name="_Book2 4 2 6" xfId="15354"/>
    <cellStyle name="_Book2 4 20" xfId="1584"/>
    <cellStyle name="_Book2 4 20 2" xfId="1585"/>
    <cellStyle name="_Book2 4 20 2 2" xfId="15355"/>
    <cellStyle name="_Book2 4 20 3" xfId="15356"/>
    <cellStyle name="_Book2 4 21" xfId="1586"/>
    <cellStyle name="_Book2 4 21 2" xfId="1587"/>
    <cellStyle name="_Book2 4 22" xfId="1588"/>
    <cellStyle name="_Book2 4 22 2" xfId="1589"/>
    <cellStyle name="_Book2 4 23" xfId="1590"/>
    <cellStyle name="_Book2 4 23 2" xfId="1591"/>
    <cellStyle name="_Book2 4 24" xfId="1592"/>
    <cellStyle name="_Book2 4 24 2" xfId="1593"/>
    <cellStyle name="_Book2 4 25" xfId="1594"/>
    <cellStyle name="_Book2 4 25 2" xfId="1595"/>
    <cellStyle name="_Book2 4 26" xfId="1596"/>
    <cellStyle name="_Book2 4 26 2" xfId="1597"/>
    <cellStyle name="_Book2 4 27" xfId="1598"/>
    <cellStyle name="_Book2 4 27 2" xfId="1599"/>
    <cellStyle name="_Book2 4 28" xfId="1600"/>
    <cellStyle name="_Book2 4 28 2" xfId="1601"/>
    <cellStyle name="_Book2 4 29" xfId="1602"/>
    <cellStyle name="_Book2 4 29 2" xfId="1603"/>
    <cellStyle name="_Book2 4 3" xfId="1604"/>
    <cellStyle name="_x0013__Book2 4 3" xfId="1605"/>
    <cellStyle name="_Book2 4 3 2" xfId="1606"/>
    <cellStyle name="_Book2 4 3 2 2" xfId="15357"/>
    <cellStyle name="_Book2 4 3 3" xfId="15358"/>
    <cellStyle name="_Book2 4 3 4" xfId="15359"/>
    <cellStyle name="_Book2 4 3 5" xfId="15360"/>
    <cellStyle name="_Book2 4 30" xfId="1607"/>
    <cellStyle name="_Book2 4 30 2" xfId="1608"/>
    <cellStyle name="_Book2 4 31" xfId="1609"/>
    <cellStyle name="_Book2 4 31 2" xfId="15361"/>
    <cellStyle name="_Book2 4 32" xfId="1610"/>
    <cellStyle name="_Book2 4 32 2" xfId="15362"/>
    <cellStyle name="_Book2 4 33" xfId="1611"/>
    <cellStyle name="_Book2 4 33 2" xfId="15363"/>
    <cellStyle name="_Book2 4 34" xfId="1612"/>
    <cellStyle name="_Book2 4 34 2" xfId="15364"/>
    <cellStyle name="_Book2 4 35" xfId="1613"/>
    <cellStyle name="_Book2 4 35 2" xfId="15365"/>
    <cellStyle name="_Book2 4 36" xfId="1614"/>
    <cellStyle name="_Book2 4 36 2" xfId="15366"/>
    <cellStyle name="_Book2 4 37" xfId="1615"/>
    <cellStyle name="_Book2 4 37 2" xfId="15367"/>
    <cellStyle name="_Book2 4 38" xfId="1616"/>
    <cellStyle name="_Book2 4 38 2" xfId="15368"/>
    <cellStyle name="_Book2 4 39" xfId="1617"/>
    <cellStyle name="_Book2 4 39 2" xfId="15369"/>
    <cellStyle name="_Book2 4 4" xfId="1618"/>
    <cellStyle name="_x0013__Book2 4 4" xfId="15370"/>
    <cellStyle name="_Book2 4 4 2" xfId="1619"/>
    <cellStyle name="_Book2 4 4 2 2" xfId="15371"/>
    <cellStyle name="_Book2 4 4 3" xfId="15372"/>
    <cellStyle name="_Book2 4 4 4" xfId="15373"/>
    <cellStyle name="_Book2 4 40" xfId="1620"/>
    <cellStyle name="_Book2 4 40 2" xfId="15374"/>
    <cellStyle name="_Book2 4 41" xfId="1621"/>
    <cellStyle name="_Book2 4 41 2" xfId="15375"/>
    <cellStyle name="_Book2 4 42" xfId="1622"/>
    <cellStyle name="_Book2 4 42 2" xfId="15376"/>
    <cellStyle name="_Book2 4 43" xfId="1623"/>
    <cellStyle name="_Book2 4 43 2" xfId="15377"/>
    <cellStyle name="_Book2 4 44" xfId="1624"/>
    <cellStyle name="_Book2 4 44 2" xfId="15378"/>
    <cellStyle name="_Book2 4 45" xfId="1625"/>
    <cellStyle name="_Book2 4 45 2" xfId="15379"/>
    <cellStyle name="_Book2 4 46" xfId="15380"/>
    <cellStyle name="_Book2 4 47" xfId="15381"/>
    <cellStyle name="_Book2 4 5" xfId="1626"/>
    <cellStyle name="_x0013__Book2 4 5" xfId="15382"/>
    <cellStyle name="_Book2 4 5 2" xfId="1627"/>
    <cellStyle name="_Book2 4 5 2 2" xfId="15383"/>
    <cellStyle name="_Book2 4 5 3" xfId="15384"/>
    <cellStyle name="_Book2 4 6" xfId="1628"/>
    <cellStyle name="_x0013__Book2 4 6" xfId="15385"/>
    <cellStyle name="_Book2 4 6 2" xfId="1629"/>
    <cellStyle name="_Book2 4 6 2 2" xfId="15386"/>
    <cellStyle name="_Book2 4 6 3" xfId="15387"/>
    <cellStyle name="_Book2 4 7" xfId="1630"/>
    <cellStyle name="_Book2 4 7 2" xfId="1631"/>
    <cellStyle name="_Book2 4 7 2 2" xfId="15388"/>
    <cellStyle name="_Book2 4 7 3" xfId="15389"/>
    <cellStyle name="_Book2 4 8" xfId="1632"/>
    <cellStyle name="_Book2 4 8 2" xfId="1633"/>
    <cellStyle name="_Book2 4 8 2 2" xfId="15390"/>
    <cellStyle name="_Book2 4 8 3" xfId="15391"/>
    <cellStyle name="_Book2 4 9" xfId="1634"/>
    <cellStyle name="_Book2 4 9 2" xfId="1635"/>
    <cellStyle name="_Book2 4 9 2 2" xfId="15392"/>
    <cellStyle name="_Book2 4 9 3" xfId="15393"/>
    <cellStyle name="_Book2 40" xfId="1636"/>
    <cellStyle name="_x0013__Book2 40" xfId="15394"/>
    <cellStyle name="_Book2 41" xfId="1637"/>
    <cellStyle name="_x0013__Book2 41" xfId="15395"/>
    <cellStyle name="_Book2 42" xfId="1638"/>
    <cellStyle name="_x0013__Book2 42" xfId="15396"/>
    <cellStyle name="_Book2 43" xfId="1639"/>
    <cellStyle name="_x0013__Book2 43" xfId="15397"/>
    <cellStyle name="_Book2 44" xfId="1640"/>
    <cellStyle name="_x0013__Book2 44" xfId="15398"/>
    <cellStyle name="_Book2 45" xfId="1641"/>
    <cellStyle name="_x0013__Book2 45" xfId="15399"/>
    <cellStyle name="_Book2 46" xfId="1642"/>
    <cellStyle name="_x0013__Book2 46" xfId="15400"/>
    <cellStyle name="_Book2 47" xfId="1643"/>
    <cellStyle name="_x0013__Book2 47" xfId="15401"/>
    <cellStyle name="_Book2 48" xfId="1644"/>
    <cellStyle name="_x0013__Book2 48" xfId="15402"/>
    <cellStyle name="_Book2 49" xfId="1645"/>
    <cellStyle name="_x0013__Book2 49" xfId="15403"/>
    <cellStyle name="_Book2 5" xfId="1646"/>
    <cellStyle name="_x0013__Book2 5" xfId="1647"/>
    <cellStyle name="_Book2 5 10" xfId="15404"/>
    <cellStyle name="_Book2 5 11" xfId="15405"/>
    <cellStyle name="_Book2 5 12" xfId="15406"/>
    <cellStyle name="_Book2 5 13" xfId="15407"/>
    <cellStyle name="_Book2 5 14" xfId="15408"/>
    <cellStyle name="_Book2 5 15" xfId="15409"/>
    <cellStyle name="_Book2 5 16" xfId="15410"/>
    <cellStyle name="_Book2 5 17" xfId="15411"/>
    <cellStyle name="_Book2 5 18" xfId="15412"/>
    <cellStyle name="_Book2 5 19" xfId="15413"/>
    <cellStyle name="_Book2 5 2" xfId="1648"/>
    <cellStyle name="_x0013__Book2 5 2" xfId="1649"/>
    <cellStyle name="_Book2 5 2 2" xfId="1650"/>
    <cellStyle name="_x0013__Book2 5 2 2" xfId="15414"/>
    <cellStyle name="_Book2 5 2 2 2" xfId="15415"/>
    <cellStyle name="_Book2 5 2 2 3" xfId="15416"/>
    <cellStyle name="_Book2 5 2 3" xfId="1651"/>
    <cellStyle name="_x0013__Book2 5 2 3" xfId="15417"/>
    <cellStyle name="_Book2 5 2 4" xfId="15418"/>
    <cellStyle name="_Book2 5 20" xfId="15419"/>
    <cellStyle name="_Book2 5 21" xfId="15420"/>
    <cellStyle name="_Book2 5 22" xfId="15421"/>
    <cellStyle name="_Book2 5 23" xfId="15422"/>
    <cellStyle name="_Book2 5 24" xfId="15423"/>
    <cellStyle name="_Book2 5 25" xfId="15424"/>
    <cellStyle name="_Book2 5 26" xfId="15425"/>
    <cellStyle name="_Book2 5 27" xfId="15426"/>
    <cellStyle name="_Book2 5 28" xfId="15427"/>
    <cellStyle name="_Book2 5 29" xfId="15428"/>
    <cellStyle name="_Book2 5 3" xfId="1652"/>
    <cellStyle name="_x0013__Book2 5 3" xfId="1653"/>
    <cellStyle name="_Book2 5 3 2" xfId="1654"/>
    <cellStyle name="_Book2 5 3 2 2" xfId="15429"/>
    <cellStyle name="_Book2 5 3 3" xfId="15430"/>
    <cellStyle name="_Book2 5 3 4" xfId="15431"/>
    <cellStyle name="_Book2 5 30" xfId="15432"/>
    <cellStyle name="_Book2 5 31" xfId="15433"/>
    <cellStyle name="_Book2 5 32" xfId="15434"/>
    <cellStyle name="_Book2 5 33" xfId="15435"/>
    <cellStyle name="_Book2 5 34" xfId="15436"/>
    <cellStyle name="_Book2 5 35" xfId="15437"/>
    <cellStyle name="_Book2 5 36" xfId="15438"/>
    <cellStyle name="_Book2 5 4" xfId="1655"/>
    <cellStyle name="_x0013__Book2 5 4" xfId="15439"/>
    <cellStyle name="_Book2 5 4 2" xfId="1656"/>
    <cellStyle name="_Book2 5 4 2 2" xfId="15440"/>
    <cellStyle name="_Book2 5 4 3" xfId="15441"/>
    <cellStyle name="_Book2 5 5" xfId="1657"/>
    <cellStyle name="_Book2 5 5 2" xfId="1658"/>
    <cellStyle name="_Book2 5 5 2 2" xfId="15442"/>
    <cellStyle name="_Book2 5 5 3" xfId="15443"/>
    <cellStyle name="_Book2 5 6" xfId="1659"/>
    <cellStyle name="_Book2 5 6 2" xfId="1660"/>
    <cellStyle name="_Book2 5 6 2 2" xfId="15444"/>
    <cellStyle name="_Book2 5 6 3" xfId="15445"/>
    <cellStyle name="_Book2 5 7" xfId="1661"/>
    <cellStyle name="_Book2 5 7 2" xfId="15446"/>
    <cellStyle name="_Book2 5 8" xfId="1662"/>
    <cellStyle name="_Book2 5 9" xfId="15447"/>
    <cellStyle name="_Book2 50" xfId="1663"/>
    <cellStyle name="_x0013__Book2 50" xfId="15448"/>
    <cellStyle name="_Book2 51" xfId="1664"/>
    <cellStyle name="_x0013__Book2 51" xfId="15449"/>
    <cellStyle name="_Book2 52" xfId="1665"/>
    <cellStyle name="_Book2 53" xfId="1666"/>
    <cellStyle name="_Book2 54" xfId="1667"/>
    <cellStyle name="_Book2 55" xfId="1668"/>
    <cellStyle name="_Book2 6" xfId="1669"/>
    <cellStyle name="_x0013__Book2 6" xfId="1670"/>
    <cellStyle name="_Book2 6 10" xfId="15450"/>
    <cellStyle name="_Book2 6 11" xfId="15451"/>
    <cellStyle name="_Book2 6 12" xfId="15452"/>
    <cellStyle name="_Book2 6 13" xfId="15453"/>
    <cellStyle name="_Book2 6 14" xfId="15454"/>
    <cellStyle name="_Book2 6 15" xfId="15455"/>
    <cellStyle name="_Book2 6 16" xfId="15456"/>
    <cellStyle name="_Book2 6 17" xfId="15457"/>
    <cellStyle name="_Book2 6 18" xfId="15458"/>
    <cellStyle name="_Book2 6 19" xfId="15459"/>
    <cellStyle name="_Book2 6 2" xfId="1671"/>
    <cellStyle name="_x0013__Book2 6 2" xfId="1672"/>
    <cellStyle name="_Book2 6 2 2" xfId="15460"/>
    <cellStyle name="_x0013__Book2 6 2 2" xfId="15461"/>
    <cellStyle name="_Book2 6 2 3" xfId="15462"/>
    <cellStyle name="_x0013__Book2 6 2 3" xfId="15463"/>
    <cellStyle name="_Book2 6 20" xfId="15464"/>
    <cellStyle name="_Book2 6 21" xfId="15465"/>
    <cellStyle name="_Book2 6 22" xfId="15466"/>
    <cellStyle name="_Book2 6 23" xfId="15467"/>
    <cellStyle name="_Book2 6 24" xfId="15468"/>
    <cellStyle name="_Book2 6 25" xfId="15469"/>
    <cellStyle name="_Book2 6 26" xfId="15470"/>
    <cellStyle name="_Book2 6 27" xfId="15471"/>
    <cellStyle name="_Book2 6 28" xfId="15472"/>
    <cellStyle name="_Book2 6 29" xfId="15473"/>
    <cellStyle name="_Book2 6 3" xfId="1673"/>
    <cellStyle name="_x0013__Book2 6 3" xfId="1674"/>
    <cellStyle name="_Book2 6 30" xfId="15474"/>
    <cellStyle name="_Book2 6 31" xfId="15475"/>
    <cellStyle name="_Book2 6 32" xfId="15476"/>
    <cellStyle name="_Book2 6 33" xfId="15477"/>
    <cellStyle name="_Book2 6 34" xfId="15478"/>
    <cellStyle name="_Book2 6 35" xfId="15479"/>
    <cellStyle name="_Book2 6 4" xfId="15480"/>
    <cellStyle name="_x0013__Book2 6 4" xfId="15481"/>
    <cellStyle name="_Book2 6 5" xfId="15482"/>
    <cellStyle name="_Book2 6 6" xfId="15483"/>
    <cellStyle name="_Book2 6 7" xfId="15484"/>
    <cellStyle name="_Book2 6 8" xfId="15485"/>
    <cellStyle name="_Book2 6 9" xfId="15486"/>
    <cellStyle name="_Book2 7" xfId="1675"/>
    <cellStyle name="_x0013__Book2 7" xfId="1676"/>
    <cellStyle name="_Book2 7 10" xfId="15487"/>
    <cellStyle name="_Book2 7 11" xfId="15488"/>
    <cellStyle name="_Book2 7 12" xfId="15489"/>
    <cellStyle name="_Book2 7 13" xfId="15490"/>
    <cellStyle name="_Book2 7 14" xfId="15491"/>
    <cellStyle name="_Book2 7 15" xfId="15492"/>
    <cellStyle name="_Book2 7 16" xfId="15493"/>
    <cellStyle name="_Book2 7 17" xfId="15494"/>
    <cellStyle name="_Book2 7 18" xfId="15495"/>
    <cellStyle name="_Book2 7 19" xfId="15496"/>
    <cellStyle name="_Book2 7 2" xfId="1677"/>
    <cellStyle name="_x0013__Book2 7 2" xfId="1678"/>
    <cellStyle name="_Book2 7 2 2" xfId="15497"/>
    <cellStyle name="_x0013__Book2 7 2 2" xfId="15498"/>
    <cellStyle name="_Book2 7 2 3" xfId="15499"/>
    <cellStyle name="_x0013__Book2 7 2 3" xfId="15500"/>
    <cellStyle name="_Book2 7 20" xfId="15501"/>
    <cellStyle name="_Book2 7 21" xfId="15502"/>
    <cellStyle name="_Book2 7 22" xfId="15503"/>
    <cellStyle name="_Book2 7 23" xfId="15504"/>
    <cellStyle name="_Book2 7 24" xfId="15505"/>
    <cellStyle name="_Book2 7 25" xfId="15506"/>
    <cellStyle name="_Book2 7 26" xfId="15507"/>
    <cellStyle name="_Book2 7 27" xfId="15508"/>
    <cellStyle name="_Book2 7 28" xfId="15509"/>
    <cellStyle name="_Book2 7 29" xfId="15510"/>
    <cellStyle name="_Book2 7 3" xfId="1679"/>
    <cellStyle name="_x0013__Book2 7 3" xfId="1680"/>
    <cellStyle name="_Book2 7 30" xfId="15511"/>
    <cellStyle name="_Book2 7 31" xfId="15512"/>
    <cellStyle name="_Book2 7 32" xfId="15513"/>
    <cellStyle name="_Book2 7 33" xfId="15514"/>
    <cellStyle name="_Book2 7 34" xfId="15515"/>
    <cellStyle name="_Book2 7 4" xfId="15516"/>
    <cellStyle name="_x0013__Book2 7 4" xfId="15517"/>
    <cellStyle name="_Book2 7 5" xfId="15518"/>
    <cellStyle name="_Book2 7 6" xfId="15519"/>
    <cellStyle name="_Book2 7 7" xfId="15520"/>
    <cellStyle name="_Book2 7 8" xfId="15521"/>
    <cellStyle name="_Book2 7 9" xfId="15522"/>
    <cellStyle name="_Book2 8" xfId="1681"/>
    <cellStyle name="_x0013__Book2 8" xfId="1682"/>
    <cellStyle name="_Book2 8 10" xfId="15523"/>
    <cellStyle name="_Book2 8 11" xfId="15524"/>
    <cellStyle name="_Book2 8 12" xfId="15525"/>
    <cellStyle name="_Book2 8 13" xfId="15526"/>
    <cellStyle name="_Book2 8 14" xfId="15527"/>
    <cellStyle name="_Book2 8 15" xfId="15528"/>
    <cellStyle name="_Book2 8 16" xfId="15529"/>
    <cellStyle name="_Book2 8 17" xfId="15530"/>
    <cellStyle name="_Book2 8 18" xfId="15531"/>
    <cellStyle name="_Book2 8 19" xfId="15532"/>
    <cellStyle name="_Book2 8 2" xfId="1683"/>
    <cellStyle name="_x0013__Book2 8 2" xfId="1684"/>
    <cellStyle name="_Book2 8 2 2" xfId="15533"/>
    <cellStyle name="_x0013__Book2 8 2 2" xfId="15534"/>
    <cellStyle name="_Book2 8 2 3" xfId="15535"/>
    <cellStyle name="_x0013__Book2 8 2 3" xfId="15536"/>
    <cellStyle name="_Book2 8 20" xfId="15537"/>
    <cellStyle name="_Book2 8 21" xfId="15538"/>
    <cellStyle name="_Book2 8 22" xfId="15539"/>
    <cellStyle name="_Book2 8 23" xfId="15540"/>
    <cellStyle name="_Book2 8 24" xfId="15541"/>
    <cellStyle name="_Book2 8 25" xfId="15542"/>
    <cellStyle name="_Book2 8 26" xfId="15543"/>
    <cellStyle name="_Book2 8 27" xfId="15544"/>
    <cellStyle name="_Book2 8 28" xfId="15545"/>
    <cellStyle name="_Book2 8 29" xfId="15546"/>
    <cellStyle name="_Book2 8 3" xfId="1685"/>
    <cellStyle name="_x0013__Book2 8 3" xfId="1686"/>
    <cellStyle name="_Book2 8 30" xfId="15547"/>
    <cellStyle name="_Book2 8 31" xfId="15548"/>
    <cellStyle name="_Book2 8 32" xfId="15549"/>
    <cellStyle name="_Book2 8 33" xfId="15550"/>
    <cellStyle name="_Book2 8 4" xfId="15551"/>
    <cellStyle name="_x0013__Book2 8 4" xfId="15552"/>
    <cellStyle name="_Book2 8 5" xfId="15553"/>
    <cellStyle name="_Book2 8 6" xfId="15554"/>
    <cellStyle name="_Book2 8 7" xfId="15555"/>
    <cellStyle name="_Book2 8 8" xfId="15556"/>
    <cellStyle name="_Book2 8 9" xfId="15557"/>
    <cellStyle name="_Book2 9" xfId="1687"/>
    <cellStyle name="_x0013__Book2 9" xfId="1688"/>
    <cellStyle name="_Book2 9 10" xfId="15558"/>
    <cellStyle name="_Book2 9 11" xfId="15559"/>
    <cellStyle name="_Book2 9 12" xfId="15560"/>
    <cellStyle name="_Book2 9 13" xfId="15561"/>
    <cellStyle name="_Book2 9 14" xfId="15562"/>
    <cellStyle name="_Book2 9 15" xfId="15563"/>
    <cellStyle name="_Book2 9 16" xfId="15564"/>
    <cellStyle name="_Book2 9 17" xfId="15565"/>
    <cellStyle name="_Book2 9 18" xfId="15566"/>
    <cellStyle name="_Book2 9 19" xfId="15567"/>
    <cellStyle name="_Book2 9 2" xfId="1689"/>
    <cellStyle name="_x0013__Book2 9 2" xfId="1690"/>
    <cellStyle name="_Book2 9 2 2" xfId="15568"/>
    <cellStyle name="_x0013__Book2 9 2 2" xfId="15569"/>
    <cellStyle name="_Book2 9 2 3" xfId="15570"/>
    <cellStyle name="_x0013__Book2 9 2 3" xfId="15571"/>
    <cellStyle name="_Book2 9 20" xfId="15572"/>
    <cellStyle name="_Book2 9 21" xfId="15573"/>
    <cellStyle name="_Book2 9 22" xfId="15574"/>
    <cellStyle name="_Book2 9 23" xfId="15575"/>
    <cellStyle name="_Book2 9 24" xfId="15576"/>
    <cellStyle name="_Book2 9 3" xfId="1691"/>
    <cellStyle name="_x0013__Book2 9 3" xfId="1692"/>
    <cellStyle name="_Book2 9 4" xfId="15577"/>
    <cellStyle name="_x0013__Book2 9 4" xfId="15578"/>
    <cellStyle name="_Book2 9 5" xfId="15579"/>
    <cellStyle name="_Book2 9 6" xfId="15580"/>
    <cellStyle name="_Book2 9 7" xfId="15581"/>
    <cellStyle name="_Book2 9 8" xfId="15582"/>
    <cellStyle name="_Book2 9 9" xfId="15583"/>
    <cellStyle name="_Book2_04 07E Wild Horse Wind Expansion (C) (2)" xfId="47"/>
    <cellStyle name="_Book2_04 07E Wild Horse Wind Expansion (C) (2) 2" xfId="1693"/>
    <cellStyle name="_Book2_04 07E Wild Horse Wind Expansion (C) (2) 2 2" xfId="1694"/>
    <cellStyle name="_Book2_04 07E Wild Horse Wind Expansion (C) (2) 2 2 2" xfId="15584"/>
    <cellStyle name="_Book2_04 07E Wild Horse Wind Expansion (C) (2) 2 3" xfId="15585"/>
    <cellStyle name="_Book2_04 07E Wild Horse Wind Expansion (C) (2) 3" xfId="1695"/>
    <cellStyle name="_Book2_04 07E Wild Horse Wind Expansion (C) (2) 3 2" xfId="15586"/>
    <cellStyle name="_Book2_04 07E Wild Horse Wind Expansion (C) (2) 4" xfId="15587"/>
    <cellStyle name="_Book2_04 07E Wild Horse Wind Expansion (C) (2)_Adj Bench DR 3 for Initial Briefs (Electric)" xfId="1696"/>
    <cellStyle name="_Book2_04 07E Wild Horse Wind Expansion (C) (2)_Adj Bench DR 3 for Initial Briefs (Electric) 2" xfId="1697"/>
    <cellStyle name="_Book2_04 07E Wild Horse Wind Expansion (C) (2)_Adj Bench DR 3 for Initial Briefs (Electric) 2 2" xfId="1698"/>
    <cellStyle name="_Book2_04 07E Wild Horse Wind Expansion (C) (2)_Adj Bench DR 3 for Initial Briefs (Electric) 2 2 2" xfId="15588"/>
    <cellStyle name="_Book2_04 07E Wild Horse Wind Expansion (C) (2)_Adj Bench DR 3 for Initial Briefs (Electric) 2 3" xfId="15589"/>
    <cellStyle name="_Book2_04 07E Wild Horse Wind Expansion (C) (2)_Adj Bench DR 3 for Initial Briefs (Electric) 3" xfId="1699"/>
    <cellStyle name="_Book2_04 07E Wild Horse Wind Expansion (C) (2)_Adj Bench DR 3 for Initial Briefs (Electric) 3 2" xfId="15590"/>
    <cellStyle name="_Book2_04 07E Wild Horse Wind Expansion (C) (2)_Adj Bench DR 3 for Initial Briefs (Electric) 4" xfId="15591"/>
    <cellStyle name="_Book2_04 07E Wild Horse Wind Expansion (C) (2)_Adj Bench DR 3 for Initial Briefs (Electric)_DEM-WP(C) ENERG10C--ctn Mid-C_042010 2010GRC" xfId="11269"/>
    <cellStyle name="_Book2_04 07E Wild Horse Wind Expansion (C) (2)_Book1" xfId="1700"/>
    <cellStyle name="_Book2_04 07E Wild Horse Wind Expansion (C) (2)_DEM-WP(C) ENERG10C--ctn Mid-C_042010 2010GRC" xfId="11270"/>
    <cellStyle name="_Book2_04 07E Wild Horse Wind Expansion (C) (2)_Electric Rev Req Model (2009 GRC) " xfId="1701"/>
    <cellStyle name="_Book2_04 07E Wild Horse Wind Expansion (C) (2)_Electric Rev Req Model (2009 GRC)  2" xfId="1702"/>
    <cellStyle name="_Book2_04 07E Wild Horse Wind Expansion (C) (2)_Electric Rev Req Model (2009 GRC)  2 2" xfId="1703"/>
    <cellStyle name="_Book2_04 07E Wild Horse Wind Expansion (C) (2)_Electric Rev Req Model (2009 GRC)  2 2 2" xfId="15592"/>
    <cellStyle name="_Book2_04 07E Wild Horse Wind Expansion (C) (2)_Electric Rev Req Model (2009 GRC)  2 3" xfId="15593"/>
    <cellStyle name="_Book2_04 07E Wild Horse Wind Expansion (C) (2)_Electric Rev Req Model (2009 GRC)  3" xfId="1704"/>
    <cellStyle name="_Book2_04 07E Wild Horse Wind Expansion (C) (2)_Electric Rev Req Model (2009 GRC)  3 2" xfId="15594"/>
    <cellStyle name="_Book2_04 07E Wild Horse Wind Expansion (C) (2)_Electric Rev Req Model (2009 GRC)  4" xfId="15595"/>
    <cellStyle name="_Book2_04 07E Wild Horse Wind Expansion (C) (2)_Electric Rev Req Model (2009 GRC) _DEM-WP(C) ENERG10C--ctn Mid-C_042010 2010GRC" xfId="11271"/>
    <cellStyle name="_Book2_04 07E Wild Horse Wind Expansion (C) (2)_Electric Rev Req Model (2009 GRC) Rebuttal" xfId="1705"/>
    <cellStyle name="_Book2_04 07E Wild Horse Wind Expansion (C) (2)_Electric Rev Req Model (2009 GRC) Rebuttal 2" xfId="1706"/>
    <cellStyle name="_Book2_04 07E Wild Horse Wind Expansion (C) (2)_Electric Rev Req Model (2009 GRC) Rebuttal 2 2" xfId="1707"/>
    <cellStyle name="_Book2_04 07E Wild Horse Wind Expansion (C) (2)_Electric Rev Req Model (2009 GRC) Rebuttal 2 2 2" xfId="15596"/>
    <cellStyle name="_Book2_04 07E Wild Horse Wind Expansion (C) (2)_Electric Rev Req Model (2009 GRC) Rebuttal 2 3" xfId="15597"/>
    <cellStyle name="_Book2_04 07E Wild Horse Wind Expansion (C) (2)_Electric Rev Req Model (2009 GRC) Rebuttal 3" xfId="1708"/>
    <cellStyle name="_Book2_04 07E Wild Horse Wind Expansion (C) (2)_Electric Rev Req Model (2009 GRC) Rebuttal 3 2" xfId="15598"/>
    <cellStyle name="_Book2_04 07E Wild Horse Wind Expansion (C) (2)_Electric Rev Req Model (2009 GRC) Rebuttal 4" xfId="15599"/>
    <cellStyle name="_Book2_04 07E Wild Horse Wind Expansion (C) (2)_Electric Rev Req Model (2009 GRC) Rebuttal REmoval of New  WH Solar AdjustMI" xfId="1709"/>
    <cellStyle name="_Book2_04 07E Wild Horse Wind Expansion (C) (2)_Electric Rev Req Model (2009 GRC) Rebuttal REmoval of New  WH Solar AdjustMI 2" xfId="1710"/>
    <cellStyle name="_Book2_04 07E Wild Horse Wind Expansion (C) (2)_Electric Rev Req Model (2009 GRC) Rebuttal REmoval of New  WH Solar AdjustMI 2 2" xfId="1711"/>
    <cellStyle name="_Book2_04 07E Wild Horse Wind Expansion (C) (2)_Electric Rev Req Model (2009 GRC) Rebuttal REmoval of New  WH Solar AdjustMI 2 2 2" xfId="15600"/>
    <cellStyle name="_Book2_04 07E Wild Horse Wind Expansion (C) (2)_Electric Rev Req Model (2009 GRC) Rebuttal REmoval of New  WH Solar AdjustMI 2 3" xfId="15601"/>
    <cellStyle name="_Book2_04 07E Wild Horse Wind Expansion (C) (2)_Electric Rev Req Model (2009 GRC) Rebuttal REmoval of New  WH Solar AdjustMI 3" xfId="1712"/>
    <cellStyle name="_Book2_04 07E Wild Horse Wind Expansion (C) (2)_Electric Rev Req Model (2009 GRC) Rebuttal REmoval of New  WH Solar AdjustMI 3 2" xfId="15602"/>
    <cellStyle name="_Book2_04 07E Wild Horse Wind Expansion (C) (2)_Electric Rev Req Model (2009 GRC) Rebuttal REmoval of New  WH Solar AdjustMI 4" xfId="15603"/>
    <cellStyle name="_Book2_04 07E Wild Horse Wind Expansion (C) (2)_Electric Rev Req Model (2009 GRC) Rebuttal REmoval of New  WH Solar AdjustMI_DEM-WP(C) ENERG10C--ctn Mid-C_042010 2010GRC" xfId="11272"/>
    <cellStyle name="_Book2_04 07E Wild Horse Wind Expansion (C) (2)_Electric Rev Req Model (2009 GRC) Revised 01-18-2010" xfId="1713"/>
    <cellStyle name="_Book2_04 07E Wild Horse Wind Expansion (C) (2)_Electric Rev Req Model (2009 GRC) Revised 01-18-2010 2" xfId="1714"/>
    <cellStyle name="_Book2_04 07E Wild Horse Wind Expansion (C) (2)_Electric Rev Req Model (2009 GRC) Revised 01-18-2010 2 2" xfId="1715"/>
    <cellStyle name="_Book2_04 07E Wild Horse Wind Expansion (C) (2)_Electric Rev Req Model (2009 GRC) Revised 01-18-2010 2 2 2" xfId="15604"/>
    <cellStyle name="_Book2_04 07E Wild Horse Wind Expansion (C) (2)_Electric Rev Req Model (2009 GRC) Revised 01-18-2010 2 3" xfId="15605"/>
    <cellStyle name="_Book2_04 07E Wild Horse Wind Expansion (C) (2)_Electric Rev Req Model (2009 GRC) Revised 01-18-2010 3" xfId="1716"/>
    <cellStyle name="_Book2_04 07E Wild Horse Wind Expansion (C) (2)_Electric Rev Req Model (2009 GRC) Revised 01-18-2010 3 2" xfId="15606"/>
    <cellStyle name="_Book2_04 07E Wild Horse Wind Expansion (C) (2)_Electric Rev Req Model (2009 GRC) Revised 01-18-2010 4" xfId="15607"/>
    <cellStyle name="_Book2_04 07E Wild Horse Wind Expansion (C) (2)_Electric Rev Req Model (2009 GRC) Revised 01-18-2010_DEM-WP(C) ENERG10C--ctn Mid-C_042010 2010GRC" xfId="11273"/>
    <cellStyle name="_Book2_04 07E Wild Horse Wind Expansion (C) (2)_Electric Rev Req Model (2010 GRC)" xfId="1717"/>
    <cellStyle name="_Book2_04 07E Wild Horse Wind Expansion (C) (2)_Electric Rev Req Model (2010 GRC) SF" xfId="1718"/>
    <cellStyle name="_Book2_04 07E Wild Horse Wind Expansion (C) (2)_Final Order Electric EXHIBIT A-1" xfId="1719"/>
    <cellStyle name="_Book2_04 07E Wild Horse Wind Expansion (C) (2)_Final Order Electric EXHIBIT A-1 2" xfId="1720"/>
    <cellStyle name="_Book2_04 07E Wild Horse Wind Expansion (C) (2)_Final Order Electric EXHIBIT A-1 2 2" xfId="1721"/>
    <cellStyle name="_Book2_04 07E Wild Horse Wind Expansion (C) (2)_Final Order Electric EXHIBIT A-1 2 2 2" xfId="15608"/>
    <cellStyle name="_Book2_04 07E Wild Horse Wind Expansion (C) (2)_Final Order Electric EXHIBIT A-1 2 3" xfId="15609"/>
    <cellStyle name="_Book2_04 07E Wild Horse Wind Expansion (C) (2)_Final Order Electric EXHIBIT A-1 3" xfId="1722"/>
    <cellStyle name="_Book2_04 07E Wild Horse Wind Expansion (C) (2)_Final Order Electric EXHIBIT A-1 3 2" xfId="15610"/>
    <cellStyle name="_Book2_04 07E Wild Horse Wind Expansion (C) (2)_Final Order Electric EXHIBIT A-1 4" xfId="15611"/>
    <cellStyle name="_Book2_04 07E Wild Horse Wind Expansion (C) (2)_TENASKA REGULATORY ASSET" xfId="1723"/>
    <cellStyle name="_Book2_04 07E Wild Horse Wind Expansion (C) (2)_TENASKA REGULATORY ASSET 2" xfId="1724"/>
    <cellStyle name="_Book2_04 07E Wild Horse Wind Expansion (C) (2)_TENASKA REGULATORY ASSET 2 2" xfId="1725"/>
    <cellStyle name="_Book2_04 07E Wild Horse Wind Expansion (C) (2)_TENASKA REGULATORY ASSET 2 2 2" xfId="15612"/>
    <cellStyle name="_Book2_04 07E Wild Horse Wind Expansion (C) (2)_TENASKA REGULATORY ASSET 2 3" xfId="15613"/>
    <cellStyle name="_Book2_04 07E Wild Horse Wind Expansion (C) (2)_TENASKA REGULATORY ASSET 3" xfId="1726"/>
    <cellStyle name="_Book2_04 07E Wild Horse Wind Expansion (C) (2)_TENASKA REGULATORY ASSET 3 2" xfId="15614"/>
    <cellStyle name="_Book2_04 07E Wild Horse Wind Expansion (C) (2)_TENASKA REGULATORY ASSET 4" xfId="15615"/>
    <cellStyle name="_Book2_16.37E Wild Horse Expansion DeferralRevwrkingfile SF" xfId="1727"/>
    <cellStyle name="_Book2_16.37E Wild Horse Expansion DeferralRevwrkingfile SF 2" xfId="1728"/>
    <cellStyle name="_Book2_16.37E Wild Horse Expansion DeferralRevwrkingfile SF 2 2" xfId="1729"/>
    <cellStyle name="_Book2_16.37E Wild Horse Expansion DeferralRevwrkingfile SF 2 2 2" xfId="15616"/>
    <cellStyle name="_Book2_16.37E Wild Horse Expansion DeferralRevwrkingfile SF 2 3" xfId="15617"/>
    <cellStyle name="_Book2_16.37E Wild Horse Expansion DeferralRevwrkingfile SF 3" xfId="1730"/>
    <cellStyle name="_Book2_16.37E Wild Horse Expansion DeferralRevwrkingfile SF 3 2" xfId="15618"/>
    <cellStyle name="_Book2_16.37E Wild Horse Expansion DeferralRevwrkingfile SF 4" xfId="15619"/>
    <cellStyle name="_Book2_16.37E Wild Horse Expansion DeferralRevwrkingfile SF_DEM-WP(C) ENERG10C--ctn Mid-C_042010 2010GRC" xfId="11274"/>
    <cellStyle name="_Book2_2009 Compliance Filing PCA Exhibits for GRC" xfId="1731"/>
    <cellStyle name="_Book2_2009 Compliance Filing PCA Exhibits for GRC 2" xfId="15620"/>
    <cellStyle name="_Book2_2009 GRC Compl Filing - Exhibit D" xfId="1732"/>
    <cellStyle name="_Book2_2009 GRC Compl Filing - Exhibit D 2" xfId="1733"/>
    <cellStyle name="_Book2_2009 GRC Compl Filing - Exhibit D 2 2" xfId="15621"/>
    <cellStyle name="_Book2_2009 GRC Compl Filing - Exhibit D 3" xfId="15622"/>
    <cellStyle name="_Book2_2009 GRC Compl Filing - Exhibit D_DEM-WP(C) ENERG10C--ctn Mid-C_042010 2010GRC" xfId="11275"/>
    <cellStyle name="_Book2_2010 PTC's July1_Dec31 2010 " xfId="48"/>
    <cellStyle name="_Book2_2010 PTC's Sept10_Aug11 (Version 4)" xfId="49"/>
    <cellStyle name="_Book2_3.01 Income Statement" xfId="1734"/>
    <cellStyle name="_Book2_4 31 Regulatory Assets and Liabilities  7 06- Exhibit D" xfId="1735"/>
    <cellStyle name="_Book2_4 31 Regulatory Assets and Liabilities  7 06- Exhibit D 2" xfId="1736"/>
    <cellStyle name="_Book2_4 31 Regulatory Assets and Liabilities  7 06- Exhibit D 2 2" xfId="1737"/>
    <cellStyle name="_Book2_4 31 Regulatory Assets and Liabilities  7 06- Exhibit D 2 2 2" xfId="15623"/>
    <cellStyle name="_Book2_4 31 Regulatory Assets and Liabilities  7 06- Exhibit D 2 3" xfId="15624"/>
    <cellStyle name="_Book2_4 31 Regulatory Assets and Liabilities  7 06- Exhibit D 3" xfId="1738"/>
    <cellStyle name="_Book2_4 31 Regulatory Assets and Liabilities  7 06- Exhibit D 3 2" xfId="15625"/>
    <cellStyle name="_Book2_4 31 Regulatory Assets and Liabilities  7 06- Exhibit D 4" xfId="15626"/>
    <cellStyle name="_Book2_4 31 Regulatory Assets and Liabilities  7 06- Exhibit D_DEM-WP(C) ENERG10C--ctn Mid-C_042010 2010GRC" xfId="11276"/>
    <cellStyle name="_Book2_4 31 Regulatory Assets and Liabilities  7 06- Exhibit D_NIM Summary" xfId="1739"/>
    <cellStyle name="_Book2_4 31 Regulatory Assets and Liabilities  7 06- Exhibit D_NIM Summary 2" xfId="1740"/>
    <cellStyle name="_Book2_4 31 Regulatory Assets and Liabilities  7 06- Exhibit D_NIM Summary 2 2" xfId="15627"/>
    <cellStyle name="_Book2_4 31 Regulatory Assets and Liabilities  7 06- Exhibit D_NIM Summary 3" xfId="15628"/>
    <cellStyle name="_Book2_4 31 Regulatory Assets and Liabilities  7 06- Exhibit D_NIM Summary_DEM-WP(C) ENERG10C--ctn Mid-C_042010 2010GRC" xfId="11277"/>
    <cellStyle name="_Book2_4 31E Reg Asset  Liab and EXH D" xfId="11278"/>
    <cellStyle name="_Book2_4 31E Reg Asset  Liab and EXH D _ Aug 10 Filing (2)" xfId="11279"/>
    <cellStyle name="_Book2_4 31E Reg Asset  Liab and EXH D _ Aug 10 Filing (2) 2" xfId="15629"/>
    <cellStyle name="_Book2_4 31E Reg Asset  Liab and EXH D 10" xfId="15630"/>
    <cellStyle name="_Book2_4 31E Reg Asset  Liab and EXH D 11" xfId="15631"/>
    <cellStyle name="_Book2_4 31E Reg Asset  Liab and EXH D 12" xfId="15632"/>
    <cellStyle name="_Book2_4 31E Reg Asset  Liab and EXH D 13" xfId="15633"/>
    <cellStyle name="_Book2_4 31E Reg Asset  Liab and EXH D 14" xfId="15634"/>
    <cellStyle name="_Book2_4 31E Reg Asset  Liab and EXH D 15" xfId="15635"/>
    <cellStyle name="_Book2_4 31E Reg Asset  Liab and EXH D 16" xfId="15636"/>
    <cellStyle name="_Book2_4 31E Reg Asset  Liab and EXH D 17" xfId="15637"/>
    <cellStyle name="_Book2_4 31E Reg Asset  Liab and EXH D 18" xfId="15638"/>
    <cellStyle name="_Book2_4 31E Reg Asset  Liab and EXH D 19" xfId="15639"/>
    <cellStyle name="_Book2_4 31E Reg Asset  Liab and EXH D 2" xfId="15640"/>
    <cellStyle name="_Book2_4 31E Reg Asset  Liab and EXH D 20" xfId="15641"/>
    <cellStyle name="_Book2_4 31E Reg Asset  Liab and EXH D 21" xfId="15642"/>
    <cellStyle name="_Book2_4 31E Reg Asset  Liab and EXH D 22" xfId="15643"/>
    <cellStyle name="_Book2_4 31E Reg Asset  Liab and EXH D 23" xfId="15644"/>
    <cellStyle name="_Book2_4 31E Reg Asset  Liab and EXH D 24" xfId="15645"/>
    <cellStyle name="_Book2_4 31E Reg Asset  Liab and EXH D 25" xfId="15646"/>
    <cellStyle name="_Book2_4 31E Reg Asset  Liab and EXH D 26" xfId="15647"/>
    <cellStyle name="_Book2_4 31E Reg Asset  Liab and EXH D 27" xfId="15648"/>
    <cellStyle name="_Book2_4 31E Reg Asset  Liab and EXH D 28" xfId="15649"/>
    <cellStyle name="_Book2_4 31E Reg Asset  Liab and EXH D 29" xfId="15650"/>
    <cellStyle name="_Book2_4 31E Reg Asset  Liab and EXH D 3" xfId="15651"/>
    <cellStyle name="_Book2_4 31E Reg Asset  Liab and EXH D 30" xfId="15652"/>
    <cellStyle name="_Book2_4 31E Reg Asset  Liab and EXH D 31" xfId="15653"/>
    <cellStyle name="_Book2_4 31E Reg Asset  Liab and EXH D 32" xfId="15654"/>
    <cellStyle name="_Book2_4 31E Reg Asset  Liab and EXH D 33" xfId="15655"/>
    <cellStyle name="_Book2_4 31E Reg Asset  Liab and EXH D 34" xfId="15656"/>
    <cellStyle name="_Book2_4 31E Reg Asset  Liab and EXH D 35" xfId="15657"/>
    <cellStyle name="_Book2_4 31E Reg Asset  Liab and EXH D 36" xfId="15658"/>
    <cellStyle name="_Book2_4 31E Reg Asset  Liab and EXH D 4" xfId="15659"/>
    <cellStyle name="_Book2_4 31E Reg Asset  Liab and EXH D 5" xfId="15660"/>
    <cellStyle name="_Book2_4 31E Reg Asset  Liab and EXH D 6" xfId="15661"/>
    <cellStyle name="_Book2_4 31E Reg Asset  Liab and EXH D 7" xfId="15662"/>
    <cellStyle name="_Book2_4 31E Reg Asset  Liab and EXH D 8" xfId="15663"/>
    <cellStyle name="_Book2_4 31E Reg Asset  Liab and EXH D 9" xfId="15664"/>
    <cellStyle name="_Book2_4 32 Regulatory Assets and Liabilities  7 06- Exhibit D" xfId="1741"/>
    <cellStyle name="_Book2_4 32 Regulatory Assets and Liabilities  7 06- Exhibit D 2" xfId="1742"/>
    <cellStyle name="_Book2_4 32 Regulatory Assets and Liabilities  7 06- Exhibit D 2 2" xfId="1743"/>
    <cellStyle name="_Book2_4 32 Regulatory Assets and Liabilities  7 06- Exhibit D 2 2 2" xfId="15665"/>
    <cellStyle name="_Book2_4 32 Regulatory Assets and Liabilities  7 06- Exhibit D 2 3" xfId="15666"/>
    <cellStyle name="_Book2_4 32 Regulatory Assets and Liabilities  7 06- Exhibit D 3" xfId="1744"/>
    <cellStyle name="_Book2_4 32 Regulatory Assets and Liabilities  7 06- Exhibit D 3 2" xfId="15667"/>
    <cellStyle name="_Book2_4 32 Regulatory Assets and Liabilities  7 06- Exhibit D 4" xfId="15668"/>
    <cellStyle name="_Book2_4 32 Regulatory Assets and Liabilities  7 06- Exhibit D_DEM-WP(C) ENERG10C--ctn Mid-C_042010 2010GRC" xfId="11280"/>
    <cellStyle name="_Book2_4 32 Regulatory Assets and Liabilities  7 06- Exhibit D_NIM Summary" xfId="1745"/>
    <cellStyle name="_Book2_4 32 Regulatory Assets and Liabilities  7 06- Exhibit D_NIM Summary 2" xfId="1746"/>
    <cellStyle name="_Book2_4 32 Regulatory Assets and Liabilities  7 06- Exhibit D_NIM Summary 2 2" xfId="15669"/>
    <cellStyle name="_Book2_4 32 Regulatory Assets and Liabilities  7 06- Exhibit D_NIM Summary 3" xfId="15670"/>
    <cellStyle name="_Book2_4 32 Regulatory Assets and Liabilities  7 06- Exhibit D_NIM Summary_DEM-WP(C) ENERG10C--ctn Mid-C_042010 2010GRC" xfId="11281"/>
    <cellStyle name="_Book2_6.06E Operating Expenses" xfId="11282"/>
    <cellStyle name="_Book2_ACCOUNTS" xfId="1747"/>
    <cellStyle name="_x0013__Book2_Adj Bench DR 3 for Initial Briefs (Electric)" xfId="1748"/>
    <cellStyle name="_x0013__Book2_Adj Bench DR 3 for Initial Briefs (Electric) 2" xfId="1749"/>
    <cellStyle name="_x0013__Book2_Adj Bench DR 3 for Initial Briefs (Electric) 2 2" xfId="1750"/>
    <cellStyle name="_x0013__Book2_Adj Bench DR 3 for Initial Briefs (Electric) 2 2 2" xfId="15671"/>
    <cellStyle name="_x0013__Book2_Adj Bench DR 3 for Initial Briefs (Electric) 2 3" xfId="15672"/>
    <cellStyle name="_x0013__Book2_Adj Bench DR 3 for Initial Briefs (Electric) 3" xfId="1751"/>
    <cellStyle name="_x0013__Book2_Adj Bench DR 3 for Initial Briefs (Electric) 3 2" xfId="15673"/>
    <cellStyle name="_x0013__Book2_Adj Bench DR 3 for Initial Briefs (Electric) 4" xfId="15674"/>
    <cellStyle name="_x0013__Book2_Adj Bench DR 3 for Initial Briefs (Electric)_DEM-WP(C) ENERG10C--ctn Mid-C_042010 2010GRC" xfId="11283"/>
    <cellStyle name="_Book2_Att B to RECs proceeds proposal" xfId="50"/>
    <cellStyle name="_Book2_AURORA Total New" xfId="1752"/>
    <cellStyle name="_Book2_AURORA Total New 2" xfId="1753"/>
    <cellStyle name="_Book2_AURORA Total New 2 2" xfId="15675"/>
    <cellStyle name="_Book2_AURORA Total New 3" xfId="15676"/>
    <cellStyle name="_Book2_Backup for Attachment B 2010-09-09" xfId="51"/>
    <cellStyle name="_Book2_Bench Request - Attachment B" xfId="52"/>
    <cellStyle name="_Book2_Book2" xfId="1754"/>
    <cellStyle name="_Book2_Book2 2" xfId="1755"/>
    <cellStyle name="_Book2_Book2 2 2" xfId="1756"/>
    <cellStyle name="_Book2_Book2 2 2 2" xfId="15677"/>
    <cellStyle name="_Book2_Book2 2 3" xfId="15678"/>
    <cellStyle name="_Book2_Book2 3" xfId="1757"/>
    <cellStyle name="_Book2_Book2 3 2" xfId="15679"/>
    <cellStyle name="_Book2_Book2 4" xfId="15680"/>
    <cellStyle name="_Book2_Book2_Adj Bench DR 3 for Initial Briefs (Electric)" xfId="1758"/>
    <cellStyle name="_Book2_Book2_Adj Bench DR 3 for Initial Briefs (Electric) 2" xfId="1759"/>
    <cellStyle name="_Book2_Book2_Adj Bench DR 3 for Initial Briefs (Electric) 2 2" xfId="1760"/>
    <cellStyle name="_Book2_Book2_Adj Bench DR 3 for Initial Briefs (Electric) 2 2 2" xfId="15681"/>
    <cellStyle name="_Book2_Book2_Adj Bench DR 3 for Initial Briefs (Electric) 2 3" xfId="15682"/>
    <cellStyle name="_Book2_Book2_Adj Bench DR 3 for Initial Briefs (Electric) 3" xfId="1761"/>
    <cellStyle name="_Book2_Book2_Adj Bench DR 3 for Initial Briefs (Electric) 3 2" xfId="15683"/>
    <cellStyle name="_Book2_Book2_Adj Bench DR 3 for Initial Briefs (Electric) 4" xfId="15684"/>
    <cellStyle name="_Book2_Book2_Adj Bench DR 3 for Initial Briefs (Electric)_DEM-WP(C) ENERG10C--ctn Mid-C_042010 2010GRC" xfId="11284"/>
    <cellStyle name="_Book2_Book2_DEM-WP(C) ENERG10C--ctn Mid-C_042010 2010GRC" xfId="11285"/>
    <cellStyle name="_Book2_Book2_Electric Rev Req Model (2009 GRC) Rebuttal" xfId="1762"/>
    <cellStyle name="_Book2_Book2_Electric Rev Req Model (2009 GRC) Rebuttal 2" xfId="1763"/>
    <cellStyle name="_Book2_Book2_Electric Rev Req Model (2009 GRC) Rebuttal 2 2" xfId="1764"/>
    <cellStyle name="_Book2_Book2_Electric Rev Req Model (2009 GRC) Rebuttal 2 2 2" xfId="15685"/>
    <cellStyle name="_Book2_Book2_Electric Rev Req Model (2009 GRC) Rebuttal 2 3" xfId="15686"/>
    <cellStyle name="_Book2_Book2_Electric Rev Req Model (2009 GRC) Rebuttal 3" xfId="1765"/>
    <cellStyle name="_Book2_Book2_Electric Rev Req Model (2009 GRC) Rebuttal 3 2" xfId="15687"/>
    <cellStyle name="_Book2_Book2_Electric Rev Req Model (2009 GRC) Rebuttal 4" xfId="15688"/>
    <cellStyle name="_Book2_Book2_Electric Rev Req Model (2009 GRC) Rebuttal REmoval of New  WH Solar AdjustMI" xfId="1766"/>
    <cellStyle name="_Book2_Book2_Electric Rev Req Model (2009 GRC) Rebuttal REmoval of New  WH Solar AdjustMI 2" xfId="1767"/>
    <cellStyle name="_Book2_Book2_Electric Rev Req Model (2009 GRC) Rebuttal REmoval of New  WH Solar AdjustMI 2 2" xfId="1768"/>
    <cellStyle name="_Book2_Book2_Electric Rev Req Model (2009 GRC) Rebuttal REmoval of New  WH Solar AdjustMI 2 2 2" xfId="15689"/>
    <cellStyle name="_Book2_Book2_Electric Rev Req Model (2009 GRC) Rebuttal REmoval of New  WH Solar AdjustMI 2 3" xfId="15690"/>
    <cellStyle name="_Book2_Book2_Electric Rev Req Model (2009 GRC) Rebuttal REmoval of New  WH Solar AdjustMI 3" xfId="1769"/>
    <cellStyle name="_Book2_Book2_Electric Rev Req Model (2009 GRC) Rebuttal REmoval of New  WH Solar AdjustMI 3 2" xfId="15691"/>
    <cellStyle name="_Book2_Book2_Electric Rev Req Model (2009 GRC) Rebuttal REmoval of New  WH Solar AdjustMI 4" xfId="15692"/>
    <cellStyle name="_Book2_Book2_Electric Rev Req Model (2009 GRC) Rebuttal REmoval of New  WH Solar AdjustMI_DEM-WP(C) ENERG10C--ctn Mid-C_042010 2010GRC" xfId="11286"/>
    <cellStyle name="_Book2_Book2_Electric Rev Req Model (2009 GRC) Revised 01-18-2010" xfId="1770"/>
    <cellStyle name="_Book2_Book2_Electric Rev Req Model (2009 GRC) Revised 01-18-2010 2" xfId="1771"/>
    <cellStyle name="_Book2_Book2_Electric Rev Req Model (2009 GRC) Revised 01-18-2010 2 2" xfId="1772"/>
    <cellStyle name="_Book2_Book2_Electric Rev Req Model (2009 GRC) Revised 01-18-2010 2 2 2" xfId="15693"/>
    <cellStyle name="_Book2_Book2_Electric Rev Req Model (2009 GRC) Revised 01-18-2010 2 3" xfId="15694"/>
    <cellStyle name="_Book2_Book2_Electric Rev Req Model (2009 GRC) Revised 01-18-2010 3" xfId="1773"/>
    <cellStyle name="_Book2_Book2_Electric Rev Req Model (2009 GRC) Revised 01-18-2010 3 2" xfId="15695"/>
    <cellStyle name="_Book2_Book2_Electric Rev Req Model (2009 GRC) Revised 01-18-2010 4" xfId="15696"/>
    <cellStyle name="_Book2_Book2_Electric Rev Req Model (2009 GRC) Revised 01-18-2010_DEM-WP(C) ENERG10C--ctn Mid-C_042010 2010GRC" xfId="11287"/>
    <cellStyle name="_Book2_Book2_Final Order Electric EXHIBIT A-1" xfId="1774"/>
    <cellStyle name="_Book2_Book2_Final Order Electric EXHIBIT A-1 2" xfId="1775"/>
    <cellStyle name="_Book2_Book2_Final Order Electric EXHIBIT A-1 2 2" xfId="1776"/>
    <cellStyle name="_Book2_Book2_Final Order Electric EXHIBIT A-1 2 2 2" xfId="15697"/>
    <cellStyle name="_Book2_Book2_Final Order Electric EXHIBIT A-1 2 3" xfId="15698"/>
    <cellStyle name="_Book2_Book2_Final Order Electric EXHIBIT A-1 3" xfId="1777"/>
    <cellStyle name="_Book2_Book2_Final Order Electric EXHIBIT A-1 3 2" xfId="15699"/>
    <cellStyle name="_Book2_Book2_Final Order Electric EXHIBIT A-1 4" xfId="15700"/>
    <cellStyle name="_Book2_Book4" xfId="1778"/>
    <cellStyle name="_Book2_Book4 2" xfId="1779"/>
    <cellStyle name="_Book2_Book4 2 2" xfId="1780"/>
    <cellStyle name="_Book2_Book4 2 2 2" xfId="15701"/>
    <cellStyle name="_Book2_Book4 2 3" xfId="15702"/>
    <cellStyle name="_Book2_Book4 3" xfId="1781"/>
    <cellStyle name="_Book2_Book4 3 2" xfId="15703"/>
    <cellStyle name="_Book2_Book4 4" xfId="15704"/>
    <cellStyle name="_Book2_Book4_DEM-WP(C) ENERG10C--ctn Mid-C_042010 2010GRC" xfId="11288"/>
    <cellStyle name="_Book2_Book9" xfId="1782"/>
    <cellStyle name="_Book2_Book9 2" xfId="1783"/>
    <cellStyle name="_Book2_Book9 2 2" xfId="1784"/>
    <cellStyle name="_Book2_Book9 2 2 2" xfId="15705"/>
    <cellStyle name="_Book2_Book9 2 3" xfId="15706"/>
    <cellStyle name="_Book2_Book9 3" xfId="1785"/>
    <cellStyle name="_Book2_Book9 3 2" xfId="15707"/>
    <cellStyle name="_Book2_Book9 4" xfId="15708"/>
    <cellStyle name="_Book2_Book9_DEM-WP(C) ENERG10C--ctn Mid-C_042010 2010GRC" xfId="11289"/>
    <cellStyle name="_Book2_Check the Interest Calculation" xfId="53"/>
    <cellStyle name="_Book2_Check the Interest Calculation_Scenario 1 REC vs PTC Offset" xfId="54"/>
    <cellStyle name="_Book2_Check the Interest Calculation_Scenario 3" xfId="55"/>
    <cellStyle name="_Book2_Chelan PUD Power Costs (8-10)" xfId="1786"/>
    <cellStyle name="_Book2_Chelan PUD Power Costs (8-10) 2" xfId="15709"/>
    <cellStyle name="_Book2_DEM-WP(C) Chelan Power Costs" xfId="11290"/>
    <cellStyle name="_Book2_DEM-WP(C) Chelan Power Costs 2" xfId="15710"/>
    <cellStyle name="_Book2_DEM-WP(C) ENERG10C--ctn Mid-C_042010 2010GRC" xfId="11291"/>
    <cellStyle name="_x0013__Book2_DEM-WP(C) ENERG10C--ctn Mid-C_042010 2010GRC" xfId="11292"/>
    <cellStyle name="_Book2_DEM-WP(C) Gas Transport 2010GRC" xfId="11293"/>
    <cellStyle name="_Book2_DEM-WP(C) Gas Transport 2010GRC 2" xfId="15711"/>
    <cellStyle name="_Book2_DWH-08 (Rate Spread &amp; Design Workpapers)" xfId="15712"/>
    <cellStyle name="_x0013__Book2_Electric Rev Req Model (2009 GRC) Rebuttal" xfId="1787"/>
    <cellStyle name="_x0013__Book2_Electric Rev Req Model (2009 GRC) Rebuttal 2" xfId="1788"/>
    <cellStyle name="_x0013__Book2_Electric Rev Req Model (2009 GRC) Rebuttal 2 2" xfId="1789"/>
    <cellStyle name="_x0013__Book2_Electric Rev Req Model (2009 GRC) Rebuttal 2 2 2" xfId="15713"/>
    <cellStyle name="_x0013__Book2_Electric Rev Req Model (2009 GRC) Rebuttal 2 3" xfId="15714"/>
    <cellStyle name="_x0013__Book2_Electric Rev Req Model (2009 GRC) Rebuttal 3" xfId="1790"/>
    <cellStyle name="_x0013__Book2_Electric Rev Req Model (2009 GRC) Rebuttal 3 2" xfId="15715"/>
    <cellStyle name="_x0013__Book2_Electric Rev Req Model (2009 GRC) Rebuttal 4" xfId="15716"/>
    <cellStyle name="_x0013__Book2_Electric Rev Req Model (2009 GRC) Rebuttal REmoval of New  WH Solar AdjustMI" xfId="1791"/>
    <cellStyle name="_x0013__Book2_Electric Rev Req Model (2009 GRC) Rebuttal REmoval of New  WH Solar AdjustMI 2" xfId="1792"/>
    <cellStyle name="_x0013__Book2_Electric Rev Req Model (2009 GRC) Rebuttal REmoval of New  WH Solar AdjustMI 2 2" xfId="1793"/>
    <cellStyle name="_x0013__Book2_Electric Rev Req Model (2009 GRC) Rebuttal REmoval of New  WH Solar AdjustMI 2 2 2" xfId="15717"/>
    <cellStyle name="_x0013__Book2_Electric Rev Req Model (2009 GRC) Rebuttal REmoval of New  WH Solar AdjustMI 2 3" xfId="15718"/>
    <cellStyle name="_x0013__Book2_Electric Rev Req Model (2009 GRC) Rebuttal REmoval of New  WH Solar AdjustMI 3" xfId="1794"/>
    <cellStyle name="_x0013__Book2_Electric Rev Req Model (2009 GRC) Rebuttal REmoval of New  WH Solar AdjustMI 3 2" xfId="15719"/>
    <cellStyle name="_x0013__Book2_Electric Rev Req Model (2009 GRC) Rebuttal REmoval of New  WH Solar AdjustMI 4" xfId="15720"/>
    <cellStyle name="_x0013__Book2_Electric Rev Req Model (2009 GRC) Rebuttal REmoval of New  WH Solar AdjustMI_DEM-WP(C) ENERG10C--ctn Mid-C_042010 2010GRC" xfId="11294"/>
    <cellStyle name="_x0013__Book2_Electric Rev Req Model (2009 GRC) Revised 01-18-2010" xfId="1795"/>
    <cellStyle name="_x0013__Book2_Electric Rev Req Model (2009 GRC) Revised 01-18-2010 2" xfId="1796"/>
    <cellStyle name="_x0013__Book2_Electric Rev Req Model (2009 GRC) Revised 01-18-2010 2 2" xfId="1797"/>
    <cellStyle name="_x0013__Book2_Electric Rev Req Model (2009 GRC) Revised 01-18-2010 2 2 2" xfId="15721"/>
    <cellStyle name="_x0013__Book2_Electric Rev Req Model (2009 GRC) Revised 01-18-2010 2 3" xfId="15722"/>
    <cellStyle name="_x0013__Book2_Electric Rev Req Model (2009 GRC) Revised 01-18-2010 3" xfId="1798"/>
    <cellStyle name="_x0013__Book2_Electric Rev Req Model (2009 GRC) Revised 01-18-2010 3 2" xfId="15723"/>
    <cellStyle name="_x0013__Book2_Electric Rev Req Model (2009 GRC) Revised 01-18-2010 4" xfId="15724"/>
    <cellStyle name="_x0013__Book2_Electric Rev Req Model (2009 GRC) Revised 01-18-2010_DEM-WP(C) ENERG10C--ctn Mid-C_042010 2010GRC" xfId="11295"/>
    <cellStyle name="_Book2_Exh A-1 resulting from UE-112050 effective Jan 1 2012" xfId="15725"/>
    <cellStyle name="_Book2_Exh G - Klamath Peaker PPA fr C Locke 2-12" xfId="15726"/>
    <cellStyle name="_Book2_Exhibit A-1 effective 4-1-11 fr S Free 12-11" xfId="15727"/>
    <cellStyle name="_Book2_Final 2008 PTC Rate Design Workpapers 10.27.08" xfId="15728"/>
    <cellStyle name="_x0013__Book2_Final Order Electric EXHIBIT A-1" xfId="1799"/>
    <cellStyle name="_x0013__Book2_Final Order Electric EXHIBIT A-1 2" xfId="1800"/>
    <cellStyle name="_x0013__Book2_Final Order Electric EXHIBIT A-1 2 2" xfId="1801"/>
    <cellStyle name="_x0013__Book2_Final Order Electric EXHIBIT A-1 2 2 2" xfId="15729"/>
    <cellStyle name="_x0013__Book2_Final Order Electric EXHIBIT A-1 2 3" xfId="15730"/>
    <cellStyle name="_x0013__Book2_Final Order Electric EXHIBIT A-1 3" xfId="1802"/>
    <cellStyle name="_x0013__Book2_Final Order Electric EXHIBIT A-1 3 2" xfId="15731"/>
    <cellStyle name="_x0013__Book2_Final Order Electric EXHIBIT A-1 4" xfId="15732"/>
    <cellStyle name="_Book2_Gas Rev Req Model (2010 GRC)" xfId="1803"/>
    <cellStyle name="_Book2_INPUTS" xfId="56"/>
    <cellStyle name="_Book2_INPUTS 2" xfId="1804"/>
    <cellStyle name="_Book2_INPUTS 2 2" xfId="1805"/>
    <cellStyle name="_Book2_INPUTS 2 2 2" xfId="15733"/>
    <cellStyle name="_Book2_INPUTS 2 3" xfId="15734"/>
    <cellStyle name="_Book2_INPUTS 3" xfId="1806"/>
    <cellStyle name="_Book2_INPUTS 3 2" xfId="15735"/>
    <cellStyle name="_Book2_INPUTS 4" xfId="15736"/>
    <cellStyle name="_Book2_Low Income 2010 RevRequirement" xfId="1807"/>
    <cellStyle name="_Book2_Low Income 2010 RevRequirement (2)" xfId="1808"/>
    <cellStyle name="_Book2_Mint Farm Generation BPA" xfId="15737"/>
    <cellStyle name="_Book2_NIM Summary" xfId="1809"/>
    <cellStyle name="_Book2_NIM Summary 09GRC" xfId="1810"/>
    <cellStyle name="_Book2_NIM Summary 09GRC 2" xfId="1811"/>
    <cellStyle name="_Book2_NIM Summary 09GRC 2 2" xfId="15738"/>
    <cellStyle name="_Book2_NIM Summary 09GRC 3" xfId="15739"/>
    <cellStyle name="_Book2_NIM Summary 09GRC_DEM-WP(C) ENERG10C--ctn Mid-C_042010 2010GRC" xfId="11296"/>
    <cellStyle name="_Book2_NIM Summary 10" xfId="15740"/>
    <cellStyle name="_Book2_NIM Summary 11" xfId="15741"/>
    <cellStyle name="_Book2_NIM Summary 12" xfId="15742"/>
    <cellStyle name="_Book2_NIM Summary 13" xfId="15743"/>
    <cellStyle name="_Book2_NIM Summary 14" xfId="15744"/>
    <cellStyle name="_Book2_NIM Summary 15" xfId="15745"/>
    <cellStyle name="_Book2_NIM Summary 16" xfId="15746"/>
    <cellStyle name="_Book2_NIM Summary 17" xfId="15747"/>
    <cellStyle name="_Book2_NIM Summary 18" xfId="15748"/>
    <cellStyle name="_Book2_NIM Summary 19" xfId="15749"/>
    <cellStyle name="_Book2_NIM Summary 2" xfId="1812"/>
    <cellStyle name="_Book2_NIM Summary 2 2" xfId="15750"/>
    <cellStyle name="_Book2_NIM Summary 20" xfId="15751"/>
    <cellStyle name="_Book2_NIM Summary 21" xfId="15752"/>
    <cellStyle name="_Book2_NIM Summary 22" xfId="15753"/>
    <cellStyle name="_Book2_NIM Summary 23" xfId="15754"/>
    <cellStyle name="_Book2_NIM Summary 24" xfId="15755"/>
    <cellStyle name="_Book2_NIM Summary 25" xfId="15756"/>
    <cellStyle name="_Book2_NIM Summary 26" xfId="15757"/>
    <cellStyle name="_Book2_NIM Summary 27" xfId="15758"/>
    <cellStyle name="_Book2_NIM Summary 28" xfId="15759"/>
    <cellStyle name="_Book2_NIM Summary 29" xfId="15760"/>
    <cellStyle name="_Book2_NIM Summary 3" xfId="1813"/>
    <cellStyle name="_Book2_NIM Summary 3 2" xfId="15761"/>
    <cellStyle name="_Book2_NIM Summary 30" xfId="15762"/>
    <cellStyle name="_Book2_NIM Summary 31" xfId="15763"/>
    <cellStyle name="_Book2_NIM Summary 32" xfId="15764"/>
    <cellStyle name="_Book2_NIM Summary 33" xfId="15765"/>
    <cellStyle name="_Book2_NIM Summary 34" xfId="15766"/>
    <cellStyle name="_Book2_NIM Summary 35" xfId="15767"/>
    <cellStyle name="_Book2_NIM Summary 36" xfId="15768"/>
    <cellStyle name="_Book2_NIM Summary 37" xfId="15769"/>
    <cellStyle name="_Book2_NIM Summary 38" xfId="15770"/>
    <cellStyle name="_Book2_NIM Summary 39" xfId="15771"/>
    <cellStyle name="_Book2_NIM Summary 4" xfId="1814"/>
    <cellStyle name="_Book2_NIM Summary 4 2" xfId="15772"/>
    <cellStyle name="_Book2_NIM Summary 40" xfId="15773"/>
    <cellStyle name="_Book2_NIM Summary 41" xfId="15774"/>
    <cellStyle name="_Book2_NIM Summary 42" xfId="15775"/>
    <cellStyle name="_Book2_NIM Summary 43" xfId="15776"/>
    <cellStyle name="_Book2_NIM Summary 44" xfId="15777"/>
    <cellStyle name="_Book2_NIM Summary 45" xfId="15778"/>
    <cellStyle name="_Book2_NIM Summary 46" xfId="15779"/>
    <cellStyle name="_Book2_NIM Summary 47" xfId="15780"/>
    <cellStyle name="_Book2_NIM Summary 48" xfId="15781"/>
    <cellStyle name="_Book2_NIM Summary 49" xfId="15782"/>
    <cellStyle name="_Book2_NIM Summary 5" xfId="1815"/>
    <cellStyle name="_Book2_NIM Summary 5 2" xfId="15783"/>
    <cellStyle name="_Book2_NIM Summary 50" xfId="15784"/>
    <cellStyle name="_Book2_NIM Summary 51" xfId="15785"/>
    <cellStyle name="_Book2_NIM Summary 6" xfId="1816"/>
    <cellStyle name="_Book2_NIM Summary 6 2" xfId="15786"/>
    <cellStyle name="_Book2_NIM Summary 7" xfId="1817"/>
    <cellStyle name="_Book2_NIM Summary 7 2" xfId="15787"/>
    <cellStyle name="_Book2_NIM Summary 8" xfId="1818"/>
    <cellStyle name="_Book2_NIM Summary 8 2" xfId="15788"/>
    <cellStyle name="_Book2_NIM Summary 9" xfId="1819"/>
    <cellStyle name="_Book2_NIM Summary 9 2" xfId="15789"/>
    <cellStyle name="_Book2_NIM Summary_DEM-WP(C) ENERG10C--ctn Mid-C_042010 2010GRC" xfId="11297"/>
    <cellStyle name="_Book2_Oct2010toSep2011LwIncLead" xfId="1820"/>
    <cellStyle name="_Book2_PCA 10 -  Exhibit D Dec 2011" xfId="15790"/>
    <cellStyle name="_Book2_PCA 10 -  Exhibit D from A Kellogg Jan 2011" xfId="1821"/>
    <cellStyle name="_Book2_PCA 10 -  Exhibit D from A Kellogg July 2011" xfId="1822"/>
    <cellStyle name="_Book2_PCA 10 -  Exhibit D from S Free Rcv'd 12-11" xfId="1823"/>
    <cellStyle name="_Book2_PCA 11 -  Exhibit D Jan 2012 fr A Kellogg" xfId="15791"/>
    <cellStyle name="_Book2_PCA 11 -  Exhibit D Jan 2012 WF" xfId="15792"/>
    <cellStyle name="_Book2_PCA 9 -  Exhibit D April 2010" xfId="1824"/>
    <cellStyle name="_Book2_PCA 9 -  Exhibit D April 2010 (3)" xfId="1825"/>
    <cellStyle name="_Book2_PCA 9 -  Exhibit D April 2010 (3) 2" xfId="1826"/>
    <cellStyle name="_Book2_PCA 9 -  Exhibit D April 2010 (3) 2 2" xfId="15793"/>
    <cellStyle name="_Book2_PCA 9 -  Exhibit D April 2010 (3) 3" xfId="15794"/>
    <cellStyle name="_Book2_PCA 9 -  Exhibit D April 2010 (3)_DEM-WP(C) ENERG10C--ctn Mid-C_042010 2010GRC" xfId="11298"/>
    <cellStyle name="_Book2_PCA 9 -  Exhibit D April 2010 2" xfId="15795"/>
    <cellStyle name="_Book2_PCA 9 -  Exhibit D April 2010 3" xfId="15796"/>
    <cellStyle name="_Book2_PCA 9 -  Exhibit D April 2010 4" xfId="15797"/>
    <cellStyle name="_Book2_PCA 9 -  Exhibit D April 2010 5" xfId="15798"/>
    <cellStyle name="_Book2_PCA 9 -  Exhibit D April 2010 6" xfId="15799"/>
    <cellStyle name="_Book2_PCA 9 -  Exhibit D Nov 2010" xfId="1827"/>
    <cellStyle name="_Book2_PCA 9 -  Exhibit D Nov 2010 2" xfId="15800"/>
    <cellStyle name="_Book2_PCA 9 - Exhibit D at August 2010" xfId="1828"/>
    <cellStyle name="_Book2_PCA 9 - Exhibit D at August 2010 2" xfId="15801"/>
    <cellStyle name="_Book2_PCA 9 - Exhibit D June 2010 GRC" xfId="1829"/>
    <cellStyle name="_Book2_PCA 9 - Exhibit D June 2010 GRC 2" xfId="15802"/>
    <cellStyle name="_Book2_Power Costs - Comparison bx Rbtl-Staff-Jt-PC" xfId="1830"/>
    <cellStyle name="_Book2_Power Costs - Comparison bx Rbtl-Staff-Jt-PC 2" xfId="1831"/>
    <cellStyle name="_Book2_Power Costs - Comparison bx Rbtl-Staff-Jt-PC 2 2" xfId="1832"/>
    <cellStyle name="_Book2_Power Costs - Comparison bx Rbtl-Staff-Jt-PC 2 2 2" xfId="15803"/>
    <cellStyle name="_Book2_Power Costs - Comparison bx Rbtl-Staff-Jt-PC 2 3" xfId="15804"/>
    <cellStyle name="_Book2_Power Costs - Comparison bx Rbtl-Staff-Jt-PC 3" xfId="1833"/>
    <cellStyle name="_Book2_Power Costs - Comparison bx Rbtl-Staff-Jt-PC 3 2" xfId="15805"/>
    <cellStyle name="_Book2_Power Costs - Comparison bx Rbtl-Staff-Jt-PC 4" xfId="15806"/>
    <cellStyle name="_Book2_Power Costs - Comparison bx Rbtl-Staff-Jt-PC_Adj Bench DR 3 for Initial Briefs (Electric)" xfId="1834"/>
    <cellStyle name="_Book2_Power Costs - Comparison bx Rbtl-Staff-Jt-PC_Adj Bench DR 3 for Initial Briefs (Electric) 2" xfId="1835"/>
    <cellStyle name="_Book2_Power Costs - Comparison bx Rbtl-Staff-Jt-PC_Adj Bench DR 3 for Initial Briefs (Electric) 2 2" xfId="1836"/>
    <cellStyle name="_Book2_Power Costs - Comparison bx Rbtl-Staff-Jt-PC_Adj Bench DR 3 for Initial Briefs (Electric) 2 2 2" xfId="15807"/>
    <cellStyle name="_Book2_Power Costs - Comparison bx Rbtl-Staff-Jt-PC_Adj Bench DR 3 for Initial Briefs (Electric) 2 3" xfId="15808"/>
    <cellStyle name="_Book2_Power Costs - Comparison bx Rbtl-Staff-Jt-PC_Adj Bench DR 3 for Initial Briefs (Electric) 3" xfId="1837"/>
    <cellStyle name="_Book2_Power Costs - Comparison bx Rbtl-Staff-Jt-PC_Adj Bench DR 3 for Initial Briefs (Electric) 3 2" xfId="15809"/>
    <cellStyle name="_Book2_Power Costs - Comparison bx Rbtl-Staff-Jt-PC_Adj Bench DR 3 for Initial Briefs (Electric) 4" xfId="15810"/>
    <cellStyle name="_Book2_Power Costs - Comparison bx Rbtl-Staff-Jt-PC_Adj Bench DR 3 for Initial Briefs (Electric)_DEM-WP(C) ENERG10C--ctn Mid-C_042010 2010GRC" xfId="11299"/>
    <cellStyle name="_Book2_Power Costs - Comparison bx Rbtl-Staff-Jt-PC_DEM-WP(C) ENERG10C--ctn Mid-C_042010 2010GRC" xfId="11300"/>
    <cellStyle name="_Book2_Power Costs - Comparison bx Rbtl-Staff-Jt-PC_Electric Rev Req Model (2009 GRC) Rebuttal" xfId="1838"/>
    <cellStyle name="_Book2_Power Costs - Comparison bx Rbtl-Staff-Jt-PC_Electric Rev Req Model (2009 GRC) Rebuttal 2" xfId="1839"/>
    <cellStyle name="_Book2_Power Costs - Comparison bx Rbtl-Staff-Jt-PC_Electric Rev Req Model (2009 GRC) Rebuttal 2 2" xfId="1840"/>
    <cellStyle name="_Book2_Power Costs - Comparison bx Rbtl-Staff-Jt-PC_Electric Rev Req Model (2009 GRC) Rebuttal 2 2 2" xfId="15811"/>
    <cellStyle name="_Book2_Power Costs - Comparison bx Rbtl-Staff-Jt-PC_Electric Rev Req Model (2009 GRC) Rebuttal 2 3" xfId="15812"/>
    <cellStyle name="_Book2_Power Costs - Comparison bx Rbtl-Staff-Jt-PC_Electric Rev Req Model (2009 GRC) Rebuttal 3" xfId="1841"/>
    <cellStyle name="_Book2_Power Costs - Comparison bx Rbtl-Staff-Jt-PC_Electric Rev Req Model (2009 GRC) Rebuttal 3 2" xfId="15813"/>
    <cellStyle name="_Book2_Power Costs - Comparison bx Rbtl-Staff-Jt-PC_Electric Rev Req Model (2009 GRC) Rebuttal 4" xfId="15814"/>
    <cellStyle name="_Book2_Power Costs - Comparison bx Rbtl-Staff-Jt-PC_Electric Rev Req Model (2009 GRC) Rebuttal REmoval of New  WH Solar AdjustMI" xfId="1842"/>
    <cellStyle name="_Book2_Power Costs - Comparison bx Rbtl-Staff-Jt-PC_Electric Rev Req Model (2009 GRC) Rebuttal REmoval of New  WH Solar AdjustMI 2" xfId="1843"/>
    <cellStyle name="_Book2_Power Costs - Comparison bx Rbtl-Staff-Jt-PC_Electric Rev Req Model (2009 GRC) Rebuttal REmoval of New  WH Solar AdjustMI 2 2" xfId="1844"/>
    <cellStyle name="_Book2_Power Costs - Comparison bx Rbtl-Staff-Jt-PC_Electric Rev Req Model (2009 GRC) Rebuttal REmoval of New  WH Solar AdjustMI 2 2 2" xfId="15815"/>
    <cellStyle name="_Book2_Power Costs - Comparison bx Rbtl-Staff-Jt-PC_Electric Rev Req Model (2009 GRC) Rebuttal REmoval of New  WH Solar AdjustMI 2 3" xfId="15816"/>
    <cellStyle name="_Book2_Power Costs - Comparison bx Rbtl-Staff-Jt-PC_Electric Rev Req Model (2009 GRC) Rebuttal REmoval of New  WH Solar AdjustMI 3" xfId="1845"/>
    <cellStyle name="_Book2_Power Costs - Comparison bx Rbtl-Staff-Jt-PC_Electric Rev Req Model (2009 GRC) Rebuttal REmoval of New  WH Solar AdjustMI 3 2" xfId="15817"/>
    <cellStyle name="_Book2_Power Costs - Comparison bx Rbtl-Staff-Jt-PC_Electric Rev Req Model (2009 GRC) Rebuttal REmoval of New  WH Solar AdjustMI 4" xfId="15818"/>
    <cellStyle name="_Book2_Power Costs - Comparison bx Rbtl-Staff-Jt-PC_Electric Rev Req Model (2009 GRC) Rebuttal REmoval of New  WH Solar AdjustMI_DEM-WP(C) ENERG10C--ctn Mid-C_042010 2010GRC" xfId="11301"/>
    <cellStyle name="_Book2_Power Costs - Comparison bx Rbtl-Staff-Jt-PC_Electric Rev Req Model (2009 GRC) Revised 01-18-2010" xfId="1846"/>
    <cellStyle name="_Book2_Power Costs - Comparison bx Rbtl-Staff-Jt-PC_Electric Rev Req Model (2009 GRC) Revised 01-18-2010 2" xfId="1847"/>
    <cellStyle name="_Book2_Power Costs - Comparison bx Rbtl-Staff-Jt-PC_Electric Rev Req Model (2009 GRC) Revised 01-18-2010 2 2" xfId="1848"/>
    <cellStyle name="_Book2_Power Costs - Comparison bx Rbtl-Staff-Jt-PC_Electric Rev Req Model (2009 GRC) Revised 01-18-2010 2 2 2" xfId="15819"/>
    <cellStyle name="_Book2_Power Costs - Comparison bx Rbtl-Staff-Jt-PC_Electric Rev Req Model (2009 GRC) Revised 01-18-2010 2 3" xfId="15820"/>
    <cellStyle name="_Book2_Power Costs - Comparison bx Rbtl-Staff-Jt-PC_Electric Rev Req Model (2009 GRC) Revised 01-18-2010 3" xfId="1849"/>
    <cellStyle name="_Book2_Power Costs - Comparison bx Rbtl-Staff-Jt-PC_Electric Rev Req Model (2009 GRC) Revised 01-18-2010 3 2" xfId="15821"/>
    <cellStyle name="_Book2_Power Costs - Comparison bx Rbtl-Staff-Jt-PC_Electric Rev Req Model (2009 GRC) Revised 01-18-2010 4" xfId="15822"/>
    <cellStyle name="_Book2_Power Costs - Comparison bx Rbtl-Staff-Jt-PC_Electric Rev Req Model (2009 GRC) Revised 01-18-2010_DEM-WP(C) ENERG10C--ctn Mid-C_042010 2010GRC" xfId="11302"/>
    <cellStyle name="_Book2_Power Costs - Comparison bx Rbtl-Staff-Jt-PC_Final Order Electric EXHIBIT A-1" xfId="1850"/>
    <cellStyle name="_Book2_Power Costs - Comparison bx Rbtl-Staff-Jt-PC_Final Order Electric EXHIBIT A-1 2" xfId="1851"/>
    <cellStyle name="_Book2_Power Costs - Comparison bx Rbtl-Staff-Jt-PC_Final Order Electric EXHIBIT A-1 2 2" xfId="1852"/>
    <cellStyle name="_Book2_Power Costs - Comparison bx Rbtl-Staff-Jt-PC_Final Order Electric EXHIBIT A-1 2 2 2" xfId="15823"/>
    <cellStyle name="_Book2_Power Costs - Comparison bx Rbtl-Staff-Jt-PC_Final Order Electric EXHIBIT A-1 2 3" xfId="15824"/>
    <cellStyle name="_Book2_Power Costs - Comparison bx Rbtl-Staff-Jt-PC_Final Order Electric EXHIBIT A-1 3" xfId="1853"/>
    <cellStyle name="_Book2_Power Costs - Comparison bx Rbtl-Staff-Jt-PC_Final Order Electric EXHIBIT A-1 3 2" xfId="15825"/>
    <cellStyle name="_Book2_Power Costs - Comparison bx Rbtl-Staff-Jt-PC_Final Order Electric EXHIBIT A-1 4" xfId="15826"/>
    <cellStyle name="_Book2_Production Adj 4.37" xfId="57"/>
    <cellStyle name="_Book2_Production Adj 4.37 2" xfId="1854"/>
    <cellStyle name="_Book2_Production Adj 4.37 2 2" xfId="1855"/>
    <cellStyle name="_Book2_Production Adj 4.37 2 2 2" xfId="15827"/>
    <cellStyle name="_Book2_Production Adj 4.37 2 3" xfId="15828"/>
    <cellStyle name="_Book2_Production Adj 4.37 3" xfId="1856"/>
    <cellStyle name="_Book2_Production Adj 4.37 3 2" xfId="15829"/>
    <cellStyle name="_Book2_Production Adj 4.37 4" xfId="15830"/>
    <cellStyle name="_Book2_Purchased Power Adj 4.03" xfId="58"/>
    <cellStyle name="_Book2_Purchased Power Adj 4.03 2" xfId="1857"/>
    <cellStyle name="_Book2_Purchased Power Adj 4.03 2 2" xfId="1858"/>
    <cellStyle name="_Book2_Purchased Power Adj 4.03 2 2 2" xfId="15831"/>
    <cellStyle name="_Book2_Purchased Power Adj 4.03 2 3" xfId="15832"/>
    <cellStyle name="_Book2_Purchased Power Adj 4.03 3" xfId="1859"/>
    <cellStyle name="_Book2_Purchased Power Adj 4.03 3 2" xfId="15833"/>
    <cellStyle name="_Book2_Purchased Power Adj 4.03 4" xfId="15834"/>
    <cellStyle name="_Book2_Rebuttal Power Costs" xfId="1860"/>
    <cellStyle name="_Book2_Rebuttal Power Costs 2" xfId="1861"/>
    <cellStyle name="_Book2_Rebuttal Power Costs 2 2" xfId="1862"/>
    <cellStyle name="_Book2_Rebuttal Power Costs 2 2 2" xfId="15835"/>
    <cellStyle name="_Book2_Rebuttal Power Costs 2 3" xfId="15836"/>
    <cellStyle name="_Book2_Rebuttal Power Costs 3" xfId="1863"/>
    <cellStyle name="_Book2_Rebuttal Power Costs 3 2" xfId="15837"/>
    <cellStyle name="_Book2_Rebuttal Power Costs 4" xfId="15838"/>
    <cellStyle name="_Book2_Rebuttal Power Costs_Adj Bench DR 3 for Initial Briefs (Electric)" xfId="1864"/>
    <cellStyle name="_Book2_Rebuttal Power Costs_Adj Bench DR 3 for Initial Briefs (Electric) 2" xfId="1865"/>
    <cellStyle name="_Book2_Rebuttal Power Costs_Adj Bench DR 3 for Initial Briefs (Electric) 2 2" xfId="1866"/>
    <cellStyle name="_Book2_Rebuttal Power Costs_Adj Bench DR 3 for Initial Briefs (Electric) 2 2 2" xfId="15839"/>
    <cellStyle name="_Book2_Rebuttal Power Costs_Adj Bench DR 3 for Initial Briefs (Electric) 2 3" xfId="15840"/>
    <cellStyle name="_Book2_Rebuttal Power Costs_Adj Bench DR 3 for Initial Briefs (Electric) 3" xfId="1867"/>
    <cellStyle name="_Book2_Rebuttal Power Costs_Adj Bench DR 3 for Initial Briefs (Electric) 3 2" xfId="15841"/>
    <cellStyle name="_Book2_Rebuttal Power Costs_Adj Bench DR 3 for Initial Briefs (Electric) 4" xfId="15842"/>
    <cellStyle name="_Book2_Rebuttal Power Costs_Adj Bench DR 3 for Initial Briefs (Electric)_DEM-WP(C) ENERG10C--ctn Mid-C_042010 2010GRC" xfId="11303"/>
    <cellStyle name="_Book2_Rebuttal Power Costs_DEM-WP(C) ENERG10C--ctn Mid-C_042010 2010GRC" xfId="11304"/>
    <cellStyle name="_Book2_Rebuttal Power Costs_Electric Rev Req Model (2009 GRC) Rebuttal" xfId="1868"/>
    <cellStyle name="_Book2_Rebuttal Power Costs_Electric Rev Req Model (2009 GRC) Rebuttal 2" xfId="1869"/>
    <cellStyle name="_Book2_Rebuttal Power Costs_Electric Rev Req Model (2009 GRC) Rebuttal 2 2" xfId="1870"/>
    <cellStyle name="_Book2_Rebuttal Power Costs_Electric Rev Req Model (2009 GRC) Rebuttal 2 2 2" xfId="15843"/>
    <cellStyle name="_Book2_Rebuttal Power Costs_Electric Rev Req Model (2009 GRC) Rebuttal 2 3" xfId="15844"/>
    <cellStyle name="_Book2_Rebuttal Power Costs_Electric Rev Req Model (2009 GRC) Rebuttal 3" xfId="1871"/>
    <cellStyle name="_Book2_Rebuttal Power Costs_Electric Rev Req Model (2009 GRC) Rebuttal 3 2" xfId="15845"/>
    <cellStyle name="_Book2_Rebuttal Power Costs_Electric Rev Req Model (2009 GRC) Rebuttal 4" xfId="15846"/>
    <cellStyle name="_Book2_Rebuttal Power Costs_Electric Rev Req Model (2009 GRC) Rebuttal REmoval of New  WH Solar AdjustMI" xfId="1872"/>
    <cellStyle name="_Book2_Rebuttal Power Costs_Electric Rev Req Model (2009 GRC) Rebuttal REmoval of New  WH Solar AdjustMI 2" xfId="1873"/>
    <cellStyle name="_Book2_Rebuttal Power Costs_Electric Rev Req Model (2009 GRC) Rebuttal REmoval of New  WH Solar AdjustMI 2 2" xfId="1874"/>
    <cellStyle name="_Book2_Rebuttal Power Costs_Electric Rev Req Model (2009 GRC) Rebuttal REmoval of New  WH Solar AdjustMI 2 2 2" xfId="15847"/>
    <cellStyle name="_Book2_Rebuttal Power Costs_Electric Rev Req Model (2009 GRC) Rebuttal REmoval of New  WH Solar AdjustMI 2 3" xfId="15848"/>
    <cellStyle name="_Book2_Rebuttal Power Costs_Electric Rev Req Model (2009 GRC) Rebuttal REmoval of New  WH Solar AdjustMI 3" xfId="1875"/>
    <cellStyle name="_Book2_Rebuttal Power Costs_Electric Rev Req Model (2009 GRC) Rebuttal REmoval of New  WH Solar AdjustMI 3 2" xfId="15849"/>
    <cellStyle name="_Book2_Rebuttal Power Costs_Electric Rev Req Model (2009 GRC) Rebuttal REmoval of New  WH Solar AdjustMI 4" xfId="15850"/>
    <cellStyle name="_Book2_Rebuttal Power Costs_Electric Rev Req Model (2009 GRC) Rebuttal REmoval of New  WH Solar AdjustMI_DEM-WP(C) ENERG10C--ctn Mid-C_042010 2010GRC" xfId="11305"/>
    <cellStyle name="_Book2_Rebuttal Power Costs_Electric Rev Req Model (2009 GRC) Revised 01-18-2010" xfId="1876"/>
    <cellStyle name="_Book2_Rebuttal Power Costs_Electric Rev Req Model (2009 GRC) Revised 01-18-2010 2" xfId="1877"/>
    <cellStyle name="_Book2_Rebuttal Power Costs_Electric Rev Req Model (2009 GRC) Revised 01-18-2010 2 2" xfId="1878"/>
    <cellStyle name="_Book2_Rebuttal Power Costs_Electric Rev Req Model (2009 GRC) Revised 01-18-2010 2 2 2" xfId="15851"/>
    <cellStyle name="_Book2_Rebuttal Power Costs_Electric Rev Req Model (2009 GRC) Revised 01-18-2010 2 3" xfId="15852"/>
    <cellStyle name="_Book2_Rebuttal Power Costs_Electric Rev Req Model (2009 GRC) Revised 01-18-2010 3" xfId="1879"/>
    <cellStyle name="_Book2_Rebuttal Power Costs_Electric Rev Req Model (2009 GRC) Revised 01-18-2010 3 2" xfId="15853"/>
    <cellStyle name="_Book2_Rebuttal Power Costs_Electric Rev Req Model (2009 GRC) Revised 01-18-2010 4" xfId="15854"/>
    <cellStyle name="_Book2_Rebuttal Power Costs_Electric Rev Req Model (2009 GRC) Revised 01-18-2010_DEM-WP(C) ENERG10C--ctn Mid-C_042010 2010GRC" xfId="11306"/>
    <cellStyle name="_Book2_Rebuttal Power Costs_Final Order Electric EXHIBIT A-1" xfId="1880"/>
    <cellStyle name="_Book2_Rebuttal Power Costs_Final Order Electric EXHIBIT A-1 2" xfId="1881"/>
    <cellStyle name="_Book2_Rebuttal Power Costs_Final Order Electric EXHIBIT A-1 2 2" xfId="1882"/>
    <cellStyle name="_Book2_Rebuttal Power Costs_Final Order Electric EXHIBIT A-1 2 2 2" xfId="15855"/>
    <cellStyle name="_Book2_Rebuttal Power Costs_Final Order Electric EXHIBIT A-1 2 3" xfId="15856"/>
    <cellStyle name="_Book2_Rebuttal Power Costs_Final Order Electric EXHIBIT A-1 3" xfId="1883"/>
    <cellStyle name="_Book2_Rebuttal Power Costs_Final Order Electric EXHIBIT A-1 3 2" xfId="15857"/>
    <cellStyle name="_Book2_Rebuttal Power Costs_Final Order Electric EXHIBIT A-1 4" xfId="15858"/>
    <cellStyle name="_Book2_RECS vs PTC's w Interest 6-28-10" xfId="59"/>
    <cellStyle name="_Book2_ROR &amp; CONV FACTOR" xfId="60"/>
    <cellStyle name="_Book2_ROR &amp; CONV FACTOR 2" xfId="1884"/>
    <cellStyle name="_Book2_ROR &amp; CONV FACTOR 2 2" xfId="1885"/>
    <cellStyle name="_Book2_ROR &amp; CONV FACTOR 2 2 2" xfId="15859"/>
    <cellStyle name="_Book2_ROR &amp; CONV FACTOR 2 3" xfId="15860"/>
    <cellStyle name="_Book2_ROR &amp; CONV FACTOR 3" xfId="1886"/>
    <cellStyle name="_Book2_ROR &amp; CONV FACTOR 3 2" xfId="15861"/>
    <cellStyle name="_Book2_ROR &amp; CONV FACTOR 4" xfId="15862"/>
    <cellStyle name="_Book2_ROR 5.02" xfId="61"/>
    <cellStyle name="_Book2_ROR 5.02 2" xfId="1887"/>
    <cellStyle name="_Book2_ROR 5.02 2 2" xfId="1888"/>
    <cellStyle name="_Book2_ROR 5.02 2 2 2" xfId="15863"/>
    <cellStyle name="_Book2_ROR 5.02 2 3" xfId="15864"/>
    <cellStyle name="_Book2_ROR 5.02 3" xfId="1889"/>
    <cellStyle name="_Book2_ROR 5.02 3 2" xfId="15865"/>
    <cellStyle name="_Book2_ROR 5.02 4" xfId="15866"/>
    <cellStyle name="_Book2_Wind Integration 10GRC" xfId="1890"/>
    <cellStyle name="_Book2_Wind Integration 10GRC 2" xfId="1891"/>
    <cellStyle name="_Book2_Wind Integration 10GRC 2 2" xfId="15867"/>
    <cellStyle name="_Book2_Wind Integration 10GRC 3" xfId="15868"/>
    <cellStyle name="_Book2_Wind Integration 10GRC_DEM-WP(C) ENERG10C--ctn Mid-C_042010 2010GRC" xfId="11307"/>
    <cellStyle name="_Book3" xfId="1892"/>
    <cellStyle name="_Book5" xfId="1893"/>
    <cellStyle name="_Book5 2" xfId="11308"/>
    <cellStyle name="_Book5 2 2" xfId="15869"/>
    <cellStyle name="_Book5 2 2 2" xfId="15870"/>
    <cellStyle name="_Book5 2 3" xfId="15871"/>
    <cellStyle name="_Book5 3" xfId="11309"/>
    <cellStyle name="_Book5 3 2" xfId="15872"/>
    <cellStyle name="_Book5 4" xfId="11310"/>
    <cellStyle name="_Book5 4 2" xfId="11311"/>
    <cellStyle name="_Book5 5" xfId="15873"/>
    <cellStyle name="_Book5 5 2" xfId="15874"/>
    <cellStyle name="_Book5 6" xfId="15875"/>
    <cellStyle name="_Book5 6 2" xfId="15876"/>
    <cellStyle name="_Book5 7" xfId="15877"/>
    <cellStyle name="_Book5_4 31E Reg Asset  Liab and EXH D" xfId="11312"/>
    <cellStyle name="_Book5_4 31E Reg Asset  Liab and EXH D _ Aug 10 Filing (2)" xfId="11313"/>
    <cellStyle name="_Book5_Chelan PUD Power Costs (8-10)" xfId="1894"/>
    <cellStyle name="_Book5_Chelan PUD Power Costs (8-10) 2" xfId="15878"/>
    <cellStyle name="_Book5_compare wind integration" xfId="15879"/>
    <cellStyle name="_Book5_DEM-WP(C) Chelan Power Costs" xfId="11314"/>
    <cellStyle name="_Book5_DEM-WP(C) Chelan Power Costs 2" xfId="15880"/>
    <cellStyle name="_Book5_DEM-WP(C) Costs Not In AURORA 2010GRC As Filed" xfId="1895"/>
    <cellStyle name="_Book5_DEM-WP(C) Costs Not In AURORA 2010GRC As Filed 2" xfId="1896"/>
    <cellStyle name="_Book5_DEM-WP(C) Costs Not In AURORA 2010GRC As Filed 2 2" xfId="15881"/>
    <cellStyle name="_Book5_DEM-WP(C) Costs Not In AURORA 2010GRC As Filed 3" xfId="11315"/>
    <cellStyle name="_Book5_DEM-WP(C) Costs Not In AURORA 2010GRC As Filed 3 2" xfId="15882"/>
    <cellStyle name="_Book5_DEM-WP(C) Costs Not In AURORA 2010GRC As Filed 4" xfId="15883"/>
    <cellStyle name="_Book5_DEM-WP(C) Costs Not In AURORA 2010GRC As Filed 4 2" xfId="15884"/>
    <cellStyle name="_Book5_DEM-WP(C) Costs Not In AURORA 2010GRC As Filed 5" xfId="15885"/>
    <cellStyle name="_Book5_DEM-WP(C) Costs Not In AURORA 2010GRC As Filed 5 2" xfId="15886"/>
    <cellStyle name="_Book5_DEM-WP(C) Costs Not In AURORA 2010GRC As Filed 6" xfId="15887"/>
    <cellStyle name="_Book5_DEM-WP(C) Costs Not In AURORA 2010GRC As Filed 6 2" xfId="15888"/>
    <cellStyle name="_Book5_DEM-WP(C) Costs Not In AURORA 2010GRC As Filed_DEM-WP(C) ENERG10C--ctn Mid-C_042010 2010GRC" xfId="11316"/>
    <cellStyle name="_Book5_DEM-WP(C) Gas Transport 2010GRC" xfId="11317"/>
    <cellStyle name="_Book5_DEM-WP(C) Gas Transport 2010GRC 2" xfId="15889"/>
    <cellStyle name="_Book5_NIM Summary" xfId="1897"/>
    <cellStyle name="_Book5_NIM Summary 09GRC" xfId="1898"/>
    <cellStyle name="_Book5_NIM Summary 10" xfId="15890"/>
    <cellStyle name="_Book5_NIM Summary 11" xfId="15891"/>
    <cellStyle name="_Book5_NIM Summary 12" xfId="15892"/>
    <cellStyle name="_Book5_NIM Summary 13" xfId="15893"/>
    <cellStyle name="_Book5_NIM Summary 14" xfId="15894"/>
    <cellStyle name="_Book5_NIM Summary 15" xfId="15895"/>
    <cellStyle name="_Book5_NIM Summary 16" xfId="15896"/>
    <cellStyle name="_Book5_NIM Summary 17" xfId="15897"/>
    <cellStyle name="_Book5_NIM Summary 18" xfId="15898"/>
    <cellStyle name="_Book5_NIM Summary 19" xfId="15899"/>
    <cellStyle name="_Book5_NIM Summary 2" xfId="1899"/>
    <cellStyle name="_Book5_NIM Summary 2 2" xfId="15900"/>
    <cellStyle name="_Book5_NIM Summary 20" xfId="15901"/>
    <cellStyle name="_Book5_NIM Summary 21" xfId="15902"/>
    <cellStyle name="_Book5_NIM Summary 22" xfId="15903"/>
    <cellStyle name="_Book5_NIM Summary 23" xfId="15904"/>
    <cellStyle name="_Book5_NIM Summary 24" xfId="15905"/>
    <cellStyle name="_Book5_NIM Summary 25" xfId="15906"/>
    <cellStyle name="_Book5_NIM Summary 26" xfId="15907"/>
    <cellStyle name="_Book5_NIM Summary 27" xfId="15908"/>
    <cellStyle name="_Book5_NIM Summary 28" xfId="15909"/>
    <cellStyle name="_Book5_NIM Summary 29" xfId="15910"/>
    <cellStyle name="_Book5_NIM Summary 3" xfId="1900"/>
    <cellStyle name="_Book5_NIM Summary 3 2" xfId="15911"/>
    <cellStyle name="_Book5_NIM Summary 30" xfId="15912"/>
    <cellStyle name="_Book5_NIM Summary 31" xfId="15913"/>
    <cellStyle name="_Book5_NIM Summary 32" xfId="15914"/>
    <cellStyle name="_Book5_NIM Summary 33" xfId="15915"/>
    <cellStyle name="_Book5_NIM Summary 34" xfId="15916"/>
    <cellStyle name="_Book5_NIM Summary 35" xfId="15917"/>
    <cellStyle name="_Book5_NIM Summary 36" xfId="15918"/>
    <cellStyle name="_Book5_NIM Summary 37" xfId="15919"/>
    <cellStyle name="_Book5_NIM Summary 38" xfId="15920"/>
    <cellStyle name="_Book5_NIM Summary 39" xfId="15921"/>
    <cellStyle name="_Book5_NIM Summary 4" xfId="1901"/>
    <cellStyle name="_Book5_NIM Summary 4 2" xfId="15922"/>
    <cellStyle name="_Book5_NIM Summary 40" xfId="15923"/>
    <cellStyle name="_Book5_NIM Summary 41" xfId="15924"/>
    <cellStyle name="_Book5_NIM Summary 42" xfId="15925"/>
    <cellStyle name="_Book5_NIM Summary 43" xfId="15926"/>
    <cellStyle name="_Book5_NIM Summary 44" xfId="15927"/>
    <cellStyle name="_Book5_NIM Summary 45" xfId="15928"/>
    <cellStyle name="_Book5_NIM Summary 46" xfId="15929"/>
    <cellStyle name="_Book5_NIM Summary 47" xfId="15930"/>
    <cellStyle name="_Book5_NIM Summary 48" xfId="15931"/>
    <cellStyle name="_Book5_NIM Summary 49" xfId="15932"/>
    <cellStyle name="_Book5_NIM Summary 5" xfId="1902"/>
    <cellStyle name="_Book5_NIM Summary 5 2" xfId="15933"/>
    <cellStyle name="_Book5_NIM Summary 50" xfId="15934"/>
    <cellStyle name="_Book5_NIM Summary 51" xfId="15935"/>
    <cellStyle name="_Book5_NIM Summary 6" xfId="1903"/>
    <cellStyle name="_Book5_NIM Summary 6 2" xfId="15936"/>
    <cellStyle name="_Book5_NIM Summary 7" xfId="1904"/>
    <cellStyle name="_Book5_NIM Summary 7 2" xfId="15937"/>
    <cellStyle name="_Book5_NIM Summary 8" xfId="1905"/>
    <cellStyle name="_Book5_NIM Summary 8 2" xfId="15938"/>
    <cellStyle name="_Book5_NIM Summary 9" xfId="1906"/>
    <cellStyle name="_Book5_NIM Summary 9 2" xfId="15939"/>
    <cellStyle name="_Book5_NIM Summary_DEM-WP(C) ENERG10C--ctn Mid-C_042010 2010GRC" xfId="11318"/>
    <cellStyle name="_Book5_PCA 9 -  Exhibit D April 2010 (3)" xfId="1907"/>
    <cellStyle name="_Book5_Reconciliation" xfId="1908"/>
    <cellStyle name="_Book5_Reconciliation 2" xfId="1909"/>
    <cellStyle name="_Book5_Reconciliation 2 2" xfId="15940"/>
    <cellStyle name="_Book5_Reconciliation 3" xfId="11319"/>
    <cellStyle name="_Book5_Reconciliation 3 2" xfId="15941"/>
    <cellStyle name="_Book5_Reconciliation 4" xfId="15942"/>
    <cellStyle name="_Book5_Reconciliation 4 2" xfId="15943"/>
    <cellStyle name="_Book5_Reconciliation 5" xfId="15944"/>
    <cellStyle name="_Book5_Reconciliation 5 2" xfId="15945"/>
    <cellStyle name="_Book5_Reconciliation 6" xfId="15946"/>
    <cellStyle name="_Book5_Reconciliation 6 2" xfId="15947"/>
    <cellStyle name="_Book5_Reconciliation_DEM-WP(C) ENERG10C--ctn Mid-C_042010 2010GRC" xfId="11320"/>
    <cellStyle name="_Book5_Wind Integration 10GRC" xfId="1910"/>
    <cellStyle name="_Book5_Wind Integration 10GRC 2" xfId="1911"/>
    <cellStyle name="_Book5_Wind Integration 10GRC 2 2" xfId="15948"/>
    <cellStyle name="_Book5_Wind Integration 10GRC 3" xfId="15949"/>
    <cellStyle name="_Book5_Wind Integration 10GRC_DEM-WP(C) ENERG10C--ctn Mid-C_042010 2010GRC" xfId="11321"/>
    <cellStyle name="_BPA NOS" xfId="1912"/>
    <cellStyle name="_BPA NOS 2" xfId="1913"/>
    <cellStyle name="_BPA NOS 2 2" xfId="15950"/>
    <cellStyle name="_BPA NOS 2 2 2" xfId="15951"/>
    <cellStyle name="_BPA NOS 2 3" xfId="15952"/>
    <cellStyle name="_BPA NOS 3" xfId="11322"/>
    <cellStyle name="_BPA NOS 3 2" xfId="11323"/>
    <cellStyle name="_BPA NOS 4" xfId="15953"/>
    <cellStyle name="_BPA NOS 4 2" xfId="15954"/>
    <cellStyle name="_BPA NOS 5" xfId="15955"/>
    <cellStyle name="_BPA NOS 5 2" xfId="15956"/>
    <cellStyle name="_BPA NOS 6" xfId="15957"/>
    <cellStyle name="_BPA NOS 6 2" xfId="15958"/>
    <cellStyle name="_BPA NOS_DEM-WP(C) Chelan Power Costs" xfId="11324"/>
    <cellStyle name="_BPA NOS_DEM-WP(C) Chelan Power Costs 2" xfId="15959"/>
    <cellStyle name="_BPA NOS_DEM-WP(C) ENERG10C--ctn Mid-C_042010 2010GRC" xfId="11325"/>
    <cellStyle name="_BPA NOS_DEM-WP(C) Gas Transport 2010GRC" xfId="11326"/>
    <cellStyle name="_BPA NOS_DEM-WP(C) Gas Transport 2010GRC 2" xfId="15960"/>
    <cellStyle name="_BPA NOS_DEM-WP(C) Wind Integration Summary 2010GRC" xfId="1914"/>
    <cellStyle name="_BPA NOS_DEM-WP(C) Wind Integration Summary 2010GRC 2" xfId="1915"/>
    <cellStyle name="_BPA NOS_DEM-WP(C) Wind Integration Summary 2010GRC 2 2" xfId="15961"/>
    <cellStyle name="_BPA NOS_DEM-WP(C) Wind Integration Summary 2010GRC 3" xfId="15962"/>
    <cellStyle name="_BPA NOS_DEM-WP(C) Wind Integration Summary 2010GRC_DEM-WP(C) ENERG10C--ctn Mid-C_042010 2010GRC" xfId="11327"/>
    <cellStyle name="_BPA NOS_NIM Summary" xfId="1916"/>
    <cellStyle name="_BPA NOS_NIM Summary 2" xfId="1917"/>
    <cellStyle name="_BPA NOS_NIM Summary 2 2" xfId="15963"/>
    <cellStyle name="_BPA NOS_NIM Summary 3" xfId="15964"/>
    <cellStyle name="_BPA NOS_NIM Summary_DEM-WP(C) ENERG10C--ctn Mid-C_042010 2010GRC" xfId="11328"/>
    <cellStyle name="_Chelan Debt Forecast 12.19.05" xfId="62"/>
    <cellStyle name="_Chelan Debt Forecast 12.19.05 10" xfId="15965"/>
    <cellStyle name="_Chelan Debt Forecast 12.19.05 10 2" xfId="15966"/>
    <cellStyle name="_Chelan Debt Forecast 12.19.05 2" xfId="1918"/>
    <cellStyle name="_Chelan Debt Forecast 12.19.05 2 2" xfId="1919"/>
    <cellStyle name="_Chelan Debt Forecast 12.19.05 2 2 2" xfId="1920"/>
    <cellStyle name="_Chelan Debt Forecast 12.19.05 2 2 2 2" xfId="15967"/>
    <cellStyle name="_Chelan Debt Forecast 12.19.05 2 2 3" xfId="15968"/>
    <cellStyle name="_Chelan Debt Forecast 12.19.05 2 3" xfId="1921"/>
    <cellStyle name="_Chelan Debt Forecast 12.19.05 2 3 2" xfId="15969"/>
    <cellStyle name="_Chelan Debt Forecast 12.19.05 2 4" xfId="15970"/>
    <cellStyle name="_Chelan Debt Forecast 12.19.05 3" xfId="1922"/>
    <cellStyle name="_Chelan Debt Forecast 12.19.05 3 2" xfId="1923"/>
    <cellStyle name="_Chelan Debt Forecast 12.19.05 3 2 2" xfId="1924"/>
    <cellStyle name="_Chelan Debt Forecast 12.19.05 3 2 2 2" xfId="15971"/>
    <cellStyle name="_Chelan Debt Forecast 12.19.05 3 2 3" xfId="15972"/>
    <cellStyle name="_Chelan Debt Forecast 12.19.05 3 3" xfId="1925"/>
    <cellStyle name="_Chelan Debt Forecast 12.19.05 3 3 2" xfId="1926"/>
    <cellStyle name="_Chelan Debt Forecast 12.19.05 3 3 2 2" xfId="15973"/>
    <cellStyle name="_Chelan Debt Forecast 12.19.05 3 3 3" xfId="15974"/>
    <cellStyle name="_Chelan Debt Forecast 12.19.05 3 4" xfId="1927"/>
    <cellStyle name="_Chelan Debt Forecast 12.19.05 3 4 2" xfId="1928"/>
    <cellStyle name="_Chelan Debt Forecast 12.19.05 3 4 2 2" xfId="15975"/>
    <cellStyle name="_Chelan Debt Forecast 12.19.05 3 4 3" xfId="15976"/>
    <cellStyle name="_Chelan Debt Forecast 12.19.05 3 5" xfId="15977"/>
    <cellStyle name="_Chelan Debt Forecast 12.19.05 4" xfId="1929"/>
    <cellStyle name="_Chelan Debt Forecast 12.19.05 4 2" xfId="1930"/>
    <cellStyle name="_Chelan Debt Forecast 12.19.05 4 2 2" xfId="15978"/>
    <cellStyle name="_Chelan Debt Forecast 12.19.05 4 3" xfId="15979"/>
    <cellStyle name="_Chelan Debt Forecast 12.19.05 5" xfId="1931"/>
    <cellStyle name="_Chelan Debt Forecast 12.19.05 5 2" xfId="11329"/>
    <cellStyle name="_Chelan Debt Forecast 12.19.05 5 2 2" xfId="15980"/>
    <cellStyle name="_Chelan Debt Forecast 12.19.05 5 2 3" xfId="15981"/>
    <cellStyle name="_Chelan Debt Forecast 12.19.05 5 3" xfId="15982"/>
    <cellStyle name="_Chelan Debt Forecast 12.19.05 5 3 2" xfId="15983"/>
    <cellStyle name="_Chelan Debt Forecast 12.19.05 6" xfId="1932"/>
    <cellStyle name="_Chelan Debt Forecast 12.19.05 6 2" xfId="15984"/>
    <cellStyle name="_Chelan Debt Forecast 12.19.05 6 2 2" xfId="15985"/>
    <cellStyle name="_Chelan Debt Forecast 12.19.05 6 3" xfId="15986"/>
    <cellStyle name="_Chelan Debt Forecast 12.19.05 7" xfId="1933"/>
    <cellStyle name="_Chelan Debt Forecast 12.19.05 7 2" xfId="11330"/>
    <cellStyle name="_Chelan Debt Forecast 12.19.05 8" xfId="11331"/>
    <cellStyle name="_Chelan Debt Forecast 12.19.05 8 2" xfId="11332"/>
    <cellStyle name="_Chelan Debt Forecast 12.19.05 9" xfId="15987"/>
    <cellStyle name="_Chelan Debt Forecast 12.19.05 9 2" xfId="15988"/>
    <cellStyle name="_Chelan Debt Forecast 12.19.05_(C) WHE Proforma with ITC cash grant 10 Yr Amort_for deferral_102809" xfId="1934"/>
    <cellStyle name="_Chelan Debt Forecast 12.19.05_(C) WHE Proforma with ITC cash grant 10 Yr Amort_for deferral_102809 2" xfId="1935"/>
    <cellStyle name="_Chelan Debt Forecast 12.19.05_(C) WHE Proforma with ITC cash grant 10 Yr Amort_for deferral_102809 2 2" xfId="1936"/>
    <cellStyle name="_Chelan Debt Forecast 12.19.05_(C) WHE Proforma with ITC cash grant 10 Yr Amort_for deferral_102809 2 2 2" xfId="15989"/>
    <cellStyle name="_Chelan Debt Forecast 12.19.05_(C) WHE Proforma with ITC cash grant 10 Yr Amort_for deferral_102809 2 3" xfId="15990"/>
    <cellStyle name="_Chelan Debt Forecast 12.19.05_(C) WHE Proforma with ITC cash grant 10 Yr Amort_for deferral_102809 3" xfId="1937"/>
    <cellStyle name="_Chelan Debt Forecast 12.19.05_(C) WHE Proforma with ITC cash grant 10 Yr Amort_for deferral_102809 3 2" xfId="15991"/>
    <cellStyle name="_Chelan Debt Forecast 12.19.05_(C) WHE Proforma with ITC cash grant 10 Yr Amort_for deferral_102809 4" xfId="15992"/>
    <cellStyle name="_Chelan Debt Forecast 12.19.05_(C) WHE Proforma with ITC cash grant 10 Yr Amort_for deferral_102809_16.07E Wild Horse Wind Expansionwrkingfile" xfId="1938"/>
    <cellStyle name="_Chelan Debt Forecast 12.19.05_(C) WHE Proforma with ITC cash grant 10 Yr Amort_for deferral_102809_16.07E Wild Horse Wind Expansionwrkingfile 2" xfId="1939"/>
    <cellStyle name="_Chelan Debt Forecast 12.19.05_(C) WHE Proforma with ITC cash grant 10 Yr Amort_for deferral_102809_16.07E Wild Horse Wind Expansionwrkingfile 2 2" xfId="1940"/>
    <cellStyle name="_Chelan Debt Forecast 12.19.05_(C) WHE Proforma with ITC cash grant 10 Yr Amort_for deferral_102809_16.07E Wild Horse Wind Expansionwrkingfile 2 2 2" xfId="15993"/>
    <cellStyle name="_Chelan Debt Forecast 12.19.05_(C) WHE Proforma with ITC cash grant 10 Yr Amort_for deferral_102809_16.07E Wild Horse Wind Expansionwrkingfile 2 3" xfId="15994"/>
    <cellStyle name="_Chelan Debt Forecast 12.19.05_(C) WHE Proforma with ITC cash grant 10 Yr Amort_for deferral_102809_16.07E Wild Horse Wind Expansionwrkingfile 3" xfId="1941"/>
    <cellStyle name="_Chelan Debt Forecast 12.19.05_(C) WHE Proforma with ITC cash grant 10 Yr Amort_for deferral_102809_16.07E Wild Horse Wind Expansionwrkingfile 3 2" xfId="15995"/>
    <cellStyle name="_Chelan Debt Forecast 12.19.05_(C) WHE Proforma with ITC cash grant 10 Yr Amort_for deferral_102809_16.07E Wild Horse Wind Expansionwrkingfile 4" xfId="15996"/>
    <cellStyle name="_Chelan Debt Forecast 12.19.05_(C) WHE Proforma with ITC cash grant 10 Yr Amort_for deferral_102809_16.07E Wild Horse Wind Expansionwrkingfile SF" xfId="1942"/>
    <cellStyle name="_Chelan Debt Forecast 12.19.05_(C) WHE Proforma with ITC cash grant 10 Yr Amort_for deferral_102809_16.07E Wild Horse Wind Expansionwrkingfile SF 2" xfId="1943"/>
    <cellStyle name="_Chelan Debt Forecast 12.19.05_(C) WHE Proforma with ITC cash grant 10 Yr Amort_for deferral_102809_16.07E Wild Horse Wind Expansionwrkingfile SF 2 2" xfId="1944"/>
    <cellStyle name="_Chelan Debt Forecast 12.19.05_(C) WHE Proforma with ITC cash grant 10 Yr Amort_for deferral_102809_16.07E Wild Horse Wind Expansionwrkingfile SF 2 2 2" xfId="15997"/>
    <cellStyle name="_Chelan Debt Forecast 12.19.05_(C) WHE Proforma with ITC cash grant 10 Yr Amort_for deferral_102809_16.07E Wild Horse Wind Expansionwrkingfile SF 2 3" xfId="15998"/>
    <cellStyle name="_Chelan Debt Forecast 12.19.05_(C) WHE Proforma with ITC cash grant 10 Yr Amort_for deferral_102809_16.07E Wild Horse Wind Expansionwrkingfile SF 3" xfId="1945"/>
    <cellStyle name="_Chelan Debt Forecast 12.19.05_(C) WHE Proforma with ITC cash grant 10 Yr Amort_for deferral_102809_16.07E Wild Horse Wind Expansionwrkingfile SF 3 2" xfId="15999"/>
    <cellStyle name="_Chelan Debt Forecast 12.19.05_(C) WHE Proforma with ITC cash grant 10 Yr Amort_for deferral_102809_16.07E Wild Horse Wind Expansionwrkingfile SF 4" xfId="16000"/>
    <cellStyle name="_Chelan Debt Forecast 12.19.05_(C) WHE Proforma with ITC cash grant 10 Yr Amort_for deferral_102809_16.07E Wild Horse Wind Expansionwrkingfile SF_DEM-WP(C) ENERG10C--ctn Mid-C_042010 2010GRC" xfId="11333"/>
    <cellStyle name="_Chelan Debt Forecast 12.19.05_(C) WHE Proforma with ITC cash grant 10 Yr Amort_for deferral_102809_16.07E Wild Horse Wind Expansionwrkingfile_DEM-WP(C) ENERG10C--ctn Mid-C_042010 2010GRC" xfId="11334"/>
    <cellStyle name="_Chelan Debt Forecast 12.19.05_(C) WHE Proforma with ITC cash grant 10 Yr Amort_for deferral_102809_16.37E Wild Horse Expansion DeferralRevwrkingfile SF" xfId="1946"/>
    <cellStyle name="_Chelan Debt Forecast 12.19.05_(C) WHE Proforma with ITC cash grant 10 Yr Amort_for deferral_102809_16.37E Wild Horse Expansion DeferralRevwrkingfile SF 2" xfId="1947"/>
    <cellStyle name="_Chelan Debt Forecast 12.19.05_(C) WHE Proforma with ITC cash grant 10 Yr Amort_for deferral_102809_16.37E Wild Horse Expansion DeferralRevwrkingfile SF 2 2" xfId="1948"/>
    <cellStyle name="_Chelan Debt Forecast 12.19.05_(C) WHE Proforma with ITC cash grant 10 Yr Amort_for deferral_102809_16.37E Wild Horse Expansion DeferralRevwrkingfile SF 2 2 2" xfId="16001"/>
    <cellStyle name="_Chelan Debt Forecast 12.19.05_(C) WHE Proforma with ITC cash grant 10 Yr Amort_for deferral_102809_16.37E Wild Horse Expansion DeferralRevwrkingfile SF 2 3" xfId="16002"/>
    <cellStyle name="_Chelan Debt Forecast 12.19.05_(C) WHE Proforma with ITC cash grant 10 Yr Amort_for deferral_102809_16.37E Wild Horse Expansion DeferralRevwrkingfile SF 3" xfId="1949"/>
    <cellStyle name="_Chelan Debt Forecast 12.19.05_(C) WHE Proforma with ITC cash grant 10 Yr Amort_for deferral_102809_16.37E Wild Horse Expansion DeferralRevwrkingfile SF 3 2" xfId="16003"/>
    <cellStyle name="_Chelan Debt Forecast 12.19.05_(C) WHE Proforma with ITC cash grant 10 Yr Amort_for deferral_102809_16.37E Wild Horse Expansion DeferralRevwrkingfile SF 4" xfId="16004"/>
    <cellStyle name="_Chelan Debt Forecast 12.19.05_(C) WHE Proforma with ITC cash grant 10 Yr Amort_for deferral_102809_16.37E Wild Horse Expansion DeferralRevwrkingfile SF_DEM-WP(C) ENERG10C--ctn Mid-C_042010 2010GRC" xfId="11335"/>
    <cellStyle name="_Chelan Debt Forecast 12.19.05_(C) WHE Proforma with ITC cash grant 10 Yr Amort_for deferral_102809_DEM-WP(C) ENERG10C--ctn Mid-C_042010 2010GRC" xfId="11336"/>
    <cellStyle name="_Chelan Debt Forecast 12.19.05_(C) WHE Proforma with ITC cash grant 10 Yr Amort_for rebuttal_120709" xfId="1950"/>
    <cellStyle name="_Chelan Debt Forecast 12.19.05_(C) WHE Proforma with ITC cash grant 10 Yr Amort_for rebuttal_120709 2" xfId="1951"/>
    <cellStyle name="_Chelan Debt Forecast 12.19.05_(C) WHE Proforma with ITC cash grant 10 Yr Amort_for rebuttal_120709 2 2" xfId="1952"/>
    <cellStyle name="_Chelan Debt Forecast 12.19.05_(C) WHE Proforma with ITC cash grant 10 Yr Amort_for rebuttal_120709 2 2 2" xfId="16005"/>
    <cellStyle name="_Chelan Debt Forecast 12.19.05_(C) WHE Proforma with ITC cash grant 10 Yr Amort_for rebuttal_120709 2 3" xfId="16006"/>
    <cellStyle name="_Chelan Debt Forecast 12.19.05_(C) WHE Proforma with ITC cash grant 10 Yr Amort_for rebuttal_120709 3" xfId="1953"/>
    <cellStyle name="_Chelan Debt Forecast 12.19.05_(C) WHE Proforma with ITC cash grant 10 Yr Amort_for rebuttal_120709 3 2" xfId="16007"/>
    <cellStyle name="_Chelan Debt Forecast 12.19.05_(C) WHE Proforma with ITC cash grant 10 Yr Amort_for rebuttal_120709 4" xfId="16008"/>
    <cellStyle name="_Chelan Debt Forecast 12.19.05_(C) WHE Proforma with ITC cash grant 10 Yr Amort_for rebuttal_120709_DEM-WP(C) ENERG10C--ctn Mid-C_042010 2010GRC" xfId="11337"/>
    <cellStyle name="_Chelan Debt Forecast 12.19.05_04.07E Wild Horse Wind Expansion" xfId="1954"/>
    <cellStyle name="_Chelan Debt Forecast 12.19.05_04.07E Wild Horse Wind Expansion 2" xfId="1955"/>
    <cellStyle name="_Chelan Debt Forecast 12.19.05_04.07E Wild Horse Wind Expansion 2 2" xfId="1956"/>
    <cellStyle name="_Chelan Debt Forecast 12.19.05_04.07E Wild Horse Wind Expansion 2 2 2" xfId="16009"/>
    <cellStyle name="_Chelan Debt Forecast 12.19.05_04.07E Wild Horse Wind Expansion 2 3" xfId="16010"/>
    <cellStyle name="_Chelan Debt Forecast 12.19.05_04.07E Wild Horse Wind Expansion 3" xfId="1957"/>
    <cellStyle name="_Chelan Debt Forecast 12.19.05_04.07E Wild Horse Wind Expansion 3 2" xfId="16011"/>
    <cellStyle name="_Chelan Debt Forecast 12.19.05_04.07E Wild Horse Wind Expansion 4" xfId="16012"/>
    <cellStyle name="_Chelan Debt Forecast 12.19.05_04.07E Wild Horse Wind Expansion_16.07E Wild Horse Wind Expansionwrkingfile" xfId="1958"/>
    <cellStyle name="_Chelan Debt Forecast 12.19.05_04.07E Wild Horse Wind Expansion_16.07E Wild Horse Wind Expansionwrkingfile 2" xfId="1959"/>
    <cellStyle name="_Chelan Debt Forecast 12.19.05_04.07E Wild Horse Wind Expansion_16.07E Wild Horse Wind Expansionwrkingfile 2 2" xfId="1960"/>
    <cellStyle name="_Chelan Debt Forecast 12.19.05_04.07E Wild Horse Wind Expansion_16.07E Wild Horse Wind Expansionwrkingfile 2 2 2" xfId="16013"/>
    <cellStyle name="_Chelan Debt Forecast 12.19.05_04.07E Wild Horse Wind Expansion_16.07E Wild Horse Wind Expansionwrkingfile 2 3" xfId="16014"/>
    <cellStyle name="_Chelan Debt Forecast 12.19.05_04.07E Wild Horse Wind Expansion_16.07E Wild Horse Wind Expansionwrkingfile 3" xfId="1961"/>
    <cellStyle name="_Chelan Debt Forecast 12.19.05_04.07E Wild Horse Wind Expansion_16.07E Wild Horse Wind Expansionwrkingfile 3 2" xfId="16015"/>
    <cellStyle name="_Chelan Debt Forecast 12.19.05_04.07E Wild Horse Wind Expansion_16.07E Wild Horse Wind Expansionwrkingfile 4" xfId="16016"/>
    <cellStyle name="_Chelan Debt Forecast 12.19.05_04.07E Wild Horse Wind Expansion_16.07E Wild Horse Wind Expansionwrkingfile SF" xfId="1962"/>
    <cellStyle name="_Chelan Debt Forecast 12.19.05_04.07E Wild Horse Wind Expansion_16.07E Wild Horse Wind Expansionwrkingfile SF 2" xfId="1963"/>
    <cellStyle name="_Chelan Debt Forecast 12.19.05_04.07E Wild Horse Wind Expansion_16.07E Wild Horse Wind Expansionwrkingfile SF 2 2" xfId="1964"/>
    <cellStyle name="_Chelan Debt Forecast 12.19.05_04.07E Wild Horse Wind Expansion_16.07E Wild Horse Wind Expansionwrkingfile SF 2 2 2" xfId="16017"/>
    <cellStyle name="_Chelan Debt Forecast 12.19.05_04.07E Wild Horse Wind Expansion_16.07E Wild Horse Wind Expansionwrkingfile SF 2 3" xfId="16018"/>
    <cellStyle name="_Chelan Debt Forecast 12.19.05_04.07E Wild Horse Wind Expansion_16.07E Wild Horse Wind Expansionwrkingfile SF 3" xfId="1965"/>
    <cellStyle name="_Chelan Debt Forecast 12.19.05_04.07E Wild Horse Wind Expansion_16.07E Wild Horse Wind Expansionwrkingfile SF 3 2" xfId="16019"/>
    <cellStyle name="_Chelan Debt Forecast 12.19.05_04.07E Wild Horse Wind Expansion_16.07E Wild Horse Wind Expansionwrkingfile SF 4" xfId="16020"/>
    <cellStyle name="_Chelan Debt Forecast 12.19.05_04.07E Wild Horse Wind Expansion_16.07E Wild Horse Wind Expansionwrkingfile SF_DEM-WP(C) ENERG10C--ctn Mid-C_042010 2010GRC" xfId="11338"/>
    <cellStyle name="_Chelan Debt Forecast 12.19.05_04.07E Wild Horse Wind Expansion_16.07E Wild Horse Wind Expansionwrkingfile_DEM-WP(C) ENERG10C--ctn Mid-C_042010 2010GRC" xfId="11339"/>
    <cellStyle name="_Chelan Debt Forecast 12.19.05_04.07E Wild Horse Wind Expansion_16.37E Wild Horse Expansion DeferralRevwrkingfile SF" xfId="1966"/>
    <cellStyle name="_Chelan Debt Forecast 12.19.05_04.07E Wild Horse Wind Expansion_16.37E Wild Horse Expansion DeferralRevwrkingfile SF 2" xfId="1967"/>
    <cellStyle name="_Chelan Debt Forecast 12.19.05_04.07E Wild Horse Wind Expansion_16.37E Wild Horse Expansion DeferralRevwrkingfile SF 2 2" xfId="1968"/>
    <cellStyle name="_Chelan Debt Forecast 12.19.05_04.07E Wild Horse Wind Expansion_16.37E Wild Horse Expansion DeferralRevwrkingfile SF 2 2 2" xfId="16021"/>
    <cellStyle name="_Chelan Debt Forecast 12.19.05_04.07E Wild Horse Wind Expansion_16.37E Wild Horse Expansion DeferralRevwrkingfile SF 2 3" xfId="16022"/>
    <cellStyle name="_Chelan Debt Forecast 12.19.05_04.07E Wild Horse Wind Expansion_16.37E Wild Horse Expansion DeferralRevwrkingfile SF 3" xfId="1969"/>
    <cellStyle name="_Chelan Debt Forecast 12.19.05_04.07E Wild Horse Wind Expansion_16.37E Wild Horse Expansion DeferralRevwrkingfile SF 3 2" xfId="16023"/>
    <cellStyle name="_Chelan Debt Forecast 12.19.05_04.07E Wild Horse Wind Expansion_16.37E Wild Horse Expansion DeferralRevwrkingfile SF 4" xfId="16024"/>
    <cellStyle name="_Chelan Debt Forecast 12.19.05_04.07E Wild Horse Wind Expansion_16.37E Wild Horse Expansion DeferralRevwrkingfile SF_DEM-WP(C) ENERG10C--ctn Mid-C_042010 2010GRC" xfId="11340"/>
    <cellStyle name="_Chelan Debt Forecast 12.19.05_04.07E Wild Horse Wind Expansion_DEM-WP(C) ENERG10C--ctn Mid-C_042010 2010GRC" xfId="11341"/>
    <cellStyle name="_Chelan Debt Forecast 12.19.05_16.07E Wild Horse Wind Expansionwrkingfile" xfId="1970"/>
    <cellStyle name="_Chelan Debt Forecast 12.19.05_16.07E Wild Horse Wind Expansionwrkingfile 2" xfId="1971"/>
    <cellStyle name="_Chelan Debt Forecast 12.19.05_16.07E Wild Horse Wind Expansionwrkingfile 2 2" xfId="1972"/>
    <cellStyle name="_Chelan Debt Forecast 12.19.05_16.07E Wild Horse Wind Expansionwrkingfile 2 2 2" xfId="16025"/>
    <cellStyle name="_Chelan Debt Forecast 12.19.05_16.07E Wild Horse Wind Expansionwrkingfile 2 3" xfId="16026"/>
    <cellStyle name="_Chelan Debt Forecast 12.19.05_16.07E Wild Horse Wind Expansionwrkingfile 3" xfId="1973"/>
    <cellStyle name="_Chelan Debt Forecast 12.19.05_16.07E Wild Horse Wind Expansionwrkingfile 3 2" xfId="16027"/>
    <cellStyle name="_Chelan Debt Forecast 12.19.05_16.07E Wild Horse Wind Expansionwrkingfile 4" xfId="16028"/>
    <cellStyle name="_Chelan Debt Forecast 12.19.05_16.07E Wild Horse Wind Expansionwrkingfile SF" xfId="1974"/>
    <cellStyle name="_Chelan Debt Forecast 12.19.05_16.07E Wild Horse Wind Expansionwrkingfile SF 2" xfId="1975"/>
    <cellStyle name="_Chelan Debt Forecast 12.19.05_16.07E Wild Horse Wind Expansionwrkingfile SF 2 2" xfId="1976"/>
    <cellStyle name="_Chelan Debt Forecast 12.19.05_16.07E Wild Horse Wind Expansionwrkingfile SF 2 2 2" xfId="16029"/>
    <cellStyle name="_Chelan Debt Forecast 12.19.05_16.07E Wild Horse Wind Expansionwrkingfile SF 2 3" xfId="16030"/>
    <cellStyle name="_Chelan Debt Forecast 12.19.05_16.07E Wild Horse Wind Expansionwrkingfile SF 3" xfId="1977"/>
    <cellStyle name="_Chelan Debt Forecast 12.19.05_16.07E Wild Horse Wind Expansionwrkingfile SF 3 2" xfId="16031"/>
    <cellStyle name="_Chelan Debt Forecast 12.19.05_16.07E Wild Horse Wind Expansionwrkingfile SF 4" xfId="16032"/>
    <cellStyle name="_Chelan Debt Forecast 12.19.05_16.07E Wild Horse Wind Expansionwrkingfile SF_DEM-WP(C) ENERG10C--ctn Mid-C_042010 2010GRC" xfId="11342"/>
    <cellStyle name="_Chelan Debt Forecast 12.19.05_16.07E Wild Horse Wind Expansionwrkingfile_DEM-WP(C) ENERG10C--ctn Mid-C_042010 2010GRC" xfId="11343"/>
    <cellStyle name="_Chelan Debt Forecast 12.19.05_16.37E Wild Horse Expansion DeferralRevwrkingfile SF" xfId="1978"/>
    <cellStyle name="_Chelan Debt Forecast 12.19.05_16.37E Wild Horse Expansion DeferralRevwrkingfile SF 2" xfId="1979"/>
    <cellStyle name="_Chelan Debt Forecast 12.19.05_16.37E Wild Horse Expansion DeferralRevwrkingfile SF 2 2" xfId="1980"/>
    <cellStyle name="_Chelan Debt Forecast 12.19.05_16.37E Wild Horse Expansion DeferralRevwrkingfile SF 2 2 2" xfId="16033"/>
    <cellStyle name="_Chelan Debt Forecast 12.19.05_16.37E Wild Horse Expansion DeferralRevwrkingfile SF 2 3" xfId="16034"/>
    <cellStyle name="_Chelan Debt Forecast 12.19.05_16.37E Wild Horse Expansion DeferralRevwrkingfile SF 3" xfId="1981"/>
    <cellStyle name="_Chelan Debt Forecast 12.19.05_16.37E Wild Horse Expansion DeferralRevwrkingfile SF 3 2" xfId="16035"/>
    <cellStyle name="_Chelan Debt Forecast 12.19.05_16.37E Wild Horse Expansion DeferralRevwrkingfile SF 4" xfId="16036"/>
    <cellStyle name="_Chelan Debt Forecast 12.19.05_16.37E Wild Horse Expansion DeferralRevwrkingfile SF_DEM-WP(C) ENERG10C--ctn Mid-C_042010 2010GRC" xfId="11344"/>
    <cellStyle name="_Chelan Debt Forecast 12.19.05_2009 Compliance Filing PCA Exhibits for GRC" xfId="1982"/>
    <cellStyle name="_Chelan Debt Forecast 12.19.05_2009 Compliance Filing PCA Exhibits for GRC 2" xfId="16037"/>
    <cellStyle name="_Chelan Debt Forecast 12.19.05_2009 GRC Compl Filing - Exhibit D" xfId="1983"/>
    <cellStyle name="_Chelan Debt Forecast 12.19.05_2009 GRC Compl Filing - Exhibit D 2" xfId="1984"/>
    <cellStyle name="_Chelan Debt Forecast 12.19.05_2009 GRC Compl Filing - Exhibit D 2 2" xfId="16038"/>
    <cellStyle name="_Chelan Debt Forecast 12.19.05_2009 GRC Compl Filing - Exhibit D 3" xfId="16039"/>
    <cellStyle name="_Chelan Debt Forecast 12.19.05_2009 GRC Compl Filing - Exhibit D_DEM-WP(C) ENERG10C--ctn Mid-C_042010 2010GRC" xfId="11345"/>
    <cellStyle name="_Chelan Debt Forecast 12.19.05_2010 PTC's July1_Dec31 2010 " xfId="63"/>
    <cellStyle name="_Chelan Debt Forecast 12.19.05_2010 PTC's Sept10_Aug11 (Version 4)" xfId="64"/>
    <cellStyle name="_Chelan Debt Forecast 12.19.05_3.01 Income Statement" xfId="1985"/>
    <cellStyle name="_Chelan Debt Forecast 12.19.05_4 31 Regulatory Assets and Liabilities  7 06- Exhibit D" xfId="1986"/>
    <cellStyle name="_Chelan Debt Forecast 12.19.05_4 31 Regulatory Assets and Liabilities  7 06- Exhibit D 2" xfId="1987"/>
    <cellStyle name="_Chelan Debt Forecast 12.19.05_4 31 Regulatory Assets and Liabilities  7 06- Exhibit D 2 2" xfId="1988"/>
    <cellStyle name="_Chelan Debt Forecast 12.19.05_4 31 Regulatory Assets and Liabilities  7 06- Exhibit D 2 2 2" xfId="16040"/>
    <cellStyle name="_Chelan Debt Forecast 12.19.05_4 31 Regulatory Assets and Liabilities  7 06- Exhibit D 3" xfId="1989"/>
    <cellStyle name="_Chelan Debt Forecast 12.19.05_4 31 Regulatory Assets and Liabilities  7 06- Exhibit D 3 2" xfId="16041"/>
    <cellStyle name="_Chelan Debt Forecast 12.19.05_4 31 Regulatory Assets and Liabilities  7 06- Exhibit D_DEM-WP(C) ENERG10C--ctn Mid-C_042010 2010GRC" xfId="11346"/>
    <cellStyle name="_Chelan Debt Forecast 12.19.05_4 31 Regulatory Assets and Liabilities  7 06- Exhibit D_NIM Summary" xfId="1990"/>
    <cellStyle name="_Chelan Debt Forecast 12.19.05_4 31 Regulatory Assets and Liabilities  7 06- Exhibit D_NIM Summary 2" xfId="1991"/>
    <cellStyle name="_Chelan Debt Forecast 12.19.05_4 31 Regulatory Assets and Liabilities  7 06- Exhibit D_NIM Summary 2 2" xfId="16042"/>
    <cellStyle name="_Chelan Debt Forecast 12.19.05_4 31 Regulatory Assets and Liabilities  7 06- Exhibit D_NIM Summary 3" xfId="16043"/>
    <cellStyle name="_Chelan Debt Forecast 12.19.05_4 31 Regulatory Assets and Liabilities  7 06- Exhibit D_NIM Summary_DEM-WP(C) ENERG10C--ctn Mid-C_042010 2010GRC" xfId="11347"/>
    <cellStyle name="_Chelan Debt Forecast 12.19.05_4 31 Regulatory Assets and Liabilities  7 06- Exhibit D_NIM+O&amp;M" xfId="11348"/>
    <cellStyle name="_Chelan Debt Forecast 12.19.05_4 31 Regulatory Assets and Liabilities  7 06- Exhibit D_NIM+O&amp;M 2" xfId="16044"/>
    <cellStyle name="_Chelan Debt Forecast 12.19.05_4 31 Regulatory Assets and Liabilities  7 06- Exhibit D_NIM+O&amp;M Monthly" xfId="11349"/>
    <cellStyle name="_Chelan Debt Forecast 12.19.05_4 31 Regulatory Assets and Liabilities  7 06- Exhibit D_NIM+O&amp;M Monthly 2" xfId="16045"/>
    <cellStyle name="_Chelan Debt Forecast 12.19.05_4 31E Reg Asset  Liab and EXH D" xfId="11350"/>
    <cellStyle name="_Chelan Debt Forecast 12.19.05_4 31E Reg Asset  Liab and EXH D _ Aug 10 Filing (2)" xfId="11351"/>
    <cellStyle name="_Chelan Debt Forecast 12.19.05_4 31E Reg Asset  Liab and EXH D _ Aug 10 Filing (2) 2" xfId="16046"/>
    <cellStyle name="_Chelan Debt Forecast 12.19.05_4 31E Reg Asset  Liab and EXH D 10" xfId="16047"/>
    <cellStyle name="_Chelan Debt Forecast 12.19.05_4 31E Reg Asset  Liab and EXH D 11" xfId="16048"/>
    <cellStyle name="_Chelan Debt Forecast 12.19.05_4 31E Reg Asset  Liab and EXH D 12" xfId="16049"/>
    <cellStyle name="_Chelan Debt Forecast 12.19.05_4 31E Reg Asset  Liab and EXH D 13" xfId="16050"/>
    <cellStyle name="_Chelan Debt Forecast 12.19.05_4 31E Reg Asset  Liab and EXH D 14" xfId="16051"/>
    <cellStyle name="_Chelan Debt Forecast 12.19.05_4 31E Reg Asset  Liab and EXH D 15" xfId="16052"/>
    <cellStyle name="_Chelan Debt Forecast 12.19.05_4 31E Reg Asset  Liab and EXH D 16" xfId="16053"/>
    <cellStyle name="_Chelan Debt Forecast 12.19.05_4 31E Reg Asset  Liab and EXH D 17" xfId="16054"/>
    <cellStyle name="_Chelan Debt Forecast 12.19.05_4 31E Reg Asset  Liab and EXH D 18" xfId="16055"/>
    <cellStyle name="_Chelan Debt Forecast 12.19.05_4 31E Reg Asset  Liab and EXH D 19" xfId="16056"/>
    <cellStyle name="_Chelan Debt Forecast 12.19.05_4 31E Reg Asset  Liab and EXH D 2" xfId="16057"/>
    <cellStyle name="_Chelan Debt Forecast 12.19.05_4 31E Reg Asset  Liab and EXH D 20" xfId="16058"/>
    <cellStyle name="_Chelan Debt Forecast 12.19.05_4 31E Reg Asset  Liab and EXH D 21" xfId="16059"/>
    <cellStyle name="_Chelan Debt Forecast 12.19.05_4 31E Reg Asset  Liab and EXH D 22" xfId="16060"/>
    <cellStyle name="_Chelan Debt Forecast 12.19.05_4 31E Reg Asset  Liab and EXH D 23" xfId="16061"/>
    <cellStyle name="_Chelan Debt Forecast 12.19.05_4 31E Reg Asset  Liab and EXH D 24" xfId="16062"/>
    <cellStyle name="_Chelan Debt Forecast 12.19.05_4 31E Reg Asset  Liab and EXH D 25" xfId="16063"/>
    <cellStyle name="_Chelan Debt Forecast 12.19.05_4 31E Reg Asset  Liab and EXH D 26" xfId="16064"/>
    <cellStyle name="_Chelan Debt Forecast 12.19.05_4 31E Reg Asset  Liab and EXH D 27" xfId="16065"/>
    <cellStyle name="_Chelan Debt Forecast 12.19.05_4 31E Reg Asset  Liab and EXH D 28" xfId="16066"/>
    <cellStyle name="_Chelan Debt Forecast 12.19.05_4 31E Reg Asset  Liab and EXH D 29" xfId="16067"/>
    <cellStyle name="_Chelan Debt Forecast 12.19.05_4 31E Reg Asset  Liab and EXH D 3" xfId="16068"/>
    <cellStyle name="_Chelan Debt Forecast 12.19.05_4 31E Reg Asset  Liab and EXH D 30" xfId="16069"/>
    <cellStyle name="_Chelan Debt Forecast 12.19.05_4 31E Reg Asset  Liab and EXH D 31" xfId="16070"/>
    <cellStyle name="_Chelan Debt Forecast 12.19.05_4 31E Reg Asset  Liab and EXH D 32" xfId="16071"/>
    <cellStyle name="_Chelan Debt Forecast 12.19.05_4 31E Reg Asset  Liab and EXH D 33" xfId="16072"/>
    <cellStyle name="_Chelan Debt Forecast 12.19.05_4 31E Reg Asset  Liab and EXH D 34" xfId="16073"/>
    <cellStyle name="_Chelan Debt Forecast 12.19.05_4 31E Reg Asset  Liab and EXH D 35" xfId="16074"/>
    <cellStyle name="_Chelan Debt Forecast 12.19.05_4 31E Reg Asset  Liab and EXH D 36" xfId="16075"/>
    <cellStyle name="_Chelan Debt Forecast 12.19.05_4 31E Reg Asset  Liab and EXH D 4" xfId="16076"/>
    <cellStyle name="_Chelan Debt Forecast 12.19.05_4 31E Reg Asset  Liab and EXH D 5" xfId="16077"/>
    <cellStyle name="_Chelan Debt Forecast 12.19.05_4 31E Reg Asset  Liab and EXH D 6" xfId="16078"/>
    <cellStyle name="_Chelan Debt Forecast 12.19.05_4 31E Reg Asset  Liab and EXH D 7" xfId="16079"/>
    <cellStyle name="_Chelan Debt Forecast 12.19.05_4 31E Reg Asset  Liab and EXH D 8" xfId="16080"/>
    <cellStyle name="_Chelan Debt Forecast 12.19.05_4 31E Reg Asset  Liab and EXH D 9" xfId="16081"/>
    <cellStyle name="_Chelan Debt Forecast 12.19.05_4 32 Regulatory Assets and Liabilities  7 06- Exhibit D" xfId="1992"/>
    <cellStyle name="_Chelan Debt Forecast 12.19.05_4 32 Regulatory Assets and Liabilities  7 06- Exhibit D 2" xfId="1993"/>
    <cellStyle name="_Chelan Debt Forecast 12.19.05_4 32 Regulatory Assets and Liabilities  7 06- Exhibit D 2 2" xfId="1994"/>
    <cellStyle name="_Chelan Debt Forecast 12.19.05_4 32 Regulatory Assets and Liabilities  7 06- Exhibit D 2 2 2" xfId="16082"/>
    <cellStyle name="_Chelan Debt Forecast 12.19.05_4 32 Regulatory Assets and Liabilities  7 06- Exhibit D 3" xfId="1995"/>
    <cellStyle name="_Chelan Debt Forecast 12.19.05_4 32 Regulatory Assets and Liabilities  7 06- Exhibit D 3 2" xfId="16083"/>
    <cellStyle name="_Chelan Debt Forecast 12.19.05_4 32 Regulatory Assets and Liabilities  7 06- Exhibit D_DEM-WP(C) ENERG10C--ctn Mid-C_042010 2010GRC" xfId="11352"/>
    <cellStyle name="_Chelan Debt Forecast 12.19.05_4 32 Regulatory Assets and Liabilities  7 06- Exhibit D_NIM Summary" xfId="1996"/>
    <cellStyle name="_Chelan Debt Forecast 12.19.05_4 32 Regulatory Assets and Liabilities  7 06- Exhibit D_NIM Summary 2" xfId="1997"/>
    <cellStyle name="_Chelan Debt Forecast 12.19.05_4 32 Regulatory Assets and Liabilities  7 06- Exhibit D_NIM Summary 2 2" xfId="16084"/>
    <cellStyle name="_Chelan Debt Forecast 12.19.05_4 32 Regulatory Assets and Liabilities  7 06- Exhibit D_NIM Summary 3" xfId="16085"/>
    <cellStyle name="_Chelan Debt Forecast 12.19.05_4 32 Regulatory Assets and Liabilities  7 06- Exhibit D_NIM Summary_DEM-WP(C) ENERG10C--ctn Mid-C_042010 2010GRC" xfId="11353"/>
    <cellStyle name="_Chelan Debt Forecast 12.19.05_4 32 Regulatory Assets and Liabilities  7 06- Exhibit D_NIM+O&amp;M" xfId="11354"/>
    <cellStyle name="_Chelan Debt Forecast 12.19.05_4 32 Regulatory Assets and Liabilities  7 06- Exhibit D_NIM+O&amp;M 2" xfId="16086"/>
    <cellStyle name="_Chelan Debt Forecast 12.19.05_4 32 Regulatory Assets and Liabilities  7 06- Exhibit D_NIM+O&amp;M Monthly" xfId="11355"/>
    <cellStyle name="_Chelan Debt Forecast 12.19.05_4 32 Regulatory Assets and Liabilities  7 06- Exhibit D_NIM+O&amp;M Monthly 2" xfId="16087"/>
    <cellStyle name="_Chelan Debt Forecast 12.19.05_6.06E Operating Expenses" xfId="11356"/>
    <cellStyle name="_Chelan Debt Forecast 12.19.05_ACCOUNTS" xfId="1998"/>
    <cellStyle name="_Chelan Debt Forecast 12.19.05_Att B to RECs proceeds proposal" xfId="65"/>
    <cellStyle name="_Chelan Debt Forecast 12.19.05_AURORA Total New" xfId="1999"/>
    <cellStyle name="_Chelan Debt Forecast 12.19.05_AURORA Total New 2" xfId="2000"/>
    <cellStyle name="_Chelan Debt Forecast 12.19.05_AURORA Total New 2 2" xfId="16088"/>
    <cellStyle name="_Chelan Debt Forecast 12.19.05_AURORA Total New 3" xfId="16089"/>
    <cellStyle name="_Chelan Debt Forecast 12.19.05_Backup for Attachment B 2010-09-09" xfId="66"/>
    <cellStyle name="_Chelan Debt Forecast 12.19.05_Bench Request - Attachment B" xfId="67"/>
    <cellStyle name="_Chelan Debt Forecast 12.19.05_Book1" xfId="16090"/>
    <cellStyle name="_Chelan Debt Forecast 12.19.05_Book2" xfId="2001"/>
    <cellStyle name="_Chelan Debt Forecast 12.19.05_Book2 2" xfId="2002"/>
    <cellStyle name="_Chelan Debt Forecast 12.19.05_Book2 2 2" xfId="2003"/>
    <cellStyle name="_Chelan Debt Forecast 12.19.05_Book2 2 2 2" xfId="16091"/>
    <cellStyle name="_Chelan Debt Forecast 12.19.05_Book2 2 3" xfId="16092"/>
    <cellStyle name="_Chelan Debt Forecast 12.19.05_Book2 3" xfId="2004"/>
    <cellStyle name="_Chelan Debt Forecast 12.19.05_Book2 3 2" xfId="16093"/>
    <cellStyle name="_Chelan Debt Forecast 12.19.05_Book2 4" xfId="16094"/>
    <cellStyle name="_Chelan Debt Forecast 12.19.05_Book2_Adj Bench DR 3 for Initial Briefs (Electric)" xfId="2005"/>
    <cellStyle name="_Chelan Debt Forecast 12.19.05_Book2_Adj Bench DR 3 for Initial Briefs (Electric) 2" xfId="2006"/>
    <cellStyle name="_Chelan Debt Forecast 12.19.05_Book2_Adj Bench DR 3 for Initial Briefs (Electric) 2 2" xfId="2007"/>
    <cellStyle name="_Chelan Debt Forecast 12.19.05_Book2_Adj Bench DR 3 for Initial Briefs (Electric) 2 2 2" xfId="16095"/>
    <cellStyle name="_Chelan Debt Forecast 12.19.05_Book2_Adj Bench DR 3 for Initial Briefs (Electric) 2 3" xfId="16096"/>
    <cellStyle name="_Chelan Debt Forecast 12.19.05_Book2_Adj Bench DR 3 for Initial Briefs (Electric) 3" xfId="2008"/>
    <cellStyle name="_Chelan Debt Forecast 12.19.05_Book2_Adj Bench DR 3 for Initial Briefs (Electric) 3 2" xfId="16097"/>
    <cellStyle name="_Chelan Debt Forecast 12.19.05_Book2_Adj Bench DR 3 for Initial Briefs (Electric) 4" xfId="16098"/>
    <cellStyle name="_Chelan Debt Forecast 12.19.05_Book2_Adj Bench DR 3 for Initial Briefs (Electric)_DEM-WP(C) ENERG10C--ctn Mid-C_042010 2010GRC" xfId="11357"/>
    <cellStyle name="_Chelan Debt Forecast 12.19.05_Book2_DEM-WP(C) ENERG10C--ctn Mid-C_042010 2010GRC" xfId="11358"/>
    <cellStyle name="_Chelan Debt Forecast 12.19.05_Book2_Electric Rev Req Model (2009 GRC) Rebuttal" xfId="2009"/>
    <cellStyle name="_Chelan Debt Forecast 12.19.05_Book2_Electric Rev Req Model (2009 GRC) Rebuttal 2" xfId="2010"/>
    <cellStyle name="_Chelan Debt Forecast 12.19.05_Book2_Electric Rev Req Model (2009 GRC) Rebuttal 2 2" xfId="2011"/>
    <cellStyle name="_Chelan Debt Forecast 12.19.05_Book2_Electric Rev Req Model (2009 GRC) Rebuttal 2 2 2" xfId="16099"/>
    <cellStyle name="_Chelan Debt Forecast 12.19.05_Book2_Electric Rev Req Model (2009 GRC) Rebuttal 2 3" xfId="16100"/>
    <cellStyle name="_Chelan Debt Forecast 12.19.05_Book2_Electric Rev Req Model (2009 GRC) Rebuttal 3" xfId="2012"/>
    <cellStyle name="_Chelan Debt Forecast 12.19.05_Book2_Electric Rev Req Model (2009 GRC) Rebuttal 3 2" xfId="16101"/>
    <cellStyle name="_Chelan Debt Forecast 12.19.05_Book2_Electric Rev Req Model (2009 GRC) Rebuttal 4" xfId="16102"/>
    <cellStyle name="_Chelan Debt Forecast 12.19.05_Book2_Electric Rev Req Model (2009 GRC) Rebuttal REmoval of New  WH Solar AdjustMI" xfId="2013"/>
    <cellStyle name="_Chelan Debt Forecast 12.19.05_Book2_Electric Rev Req Model (2009 GRC) Rebuttal REmoval of New  WH Solar AdjustMI 2" xfId="2014"/>
    <cellStyle name="_Chelan Debt Forecast 12.19.05_Book2_Electric Rev Req Model (2009 GRC) Rebuttal REmoval of New  WH Solar AdjustMI 2 2" xfId="2015"/>
    <cellStyle name="_Chelan Debt Forecast 12.19.05_Book2_Electric Rev Req Model (2009 GRC) Rebuttal REmoval of New  WH Solar AdjustMI 2 2 2" xfId="16103"/>
    <cellStyle name="_Chelan Debt Forecast 12.19.05_Book2_Electric Rev Req Model (2009 GRC) Rebuttal REmoval of New  WH Solar AdjustMI 2 3" xfId="16104"/>
    <cellStyle name="_Chelan Debt Forecast 12.19.05_Book2_Electric Rev Req Model (2009 GRC) Rebuttal REmoval of New  WH Solar AdjustMI 3" xfId="2016"/>
    <cellStyle name="_Chelan Debt Forecast 12.19.05_Book2_Electric Rev Req Model (2009 GRC) Rebuttal REmoval of New  WH Solar AdjustMI 3 2" xfId="16105"/>
    <cellStyle name="_Chelan Debt Forecast 12.19.05_Book2_Electric Rev Req Model (2009 GRC) Rebuttal REmoval of New  WH Solar AdjustMI 4" xfId="16106"/>
    <cellStyle name="_Chelan Debt Forecast 12.19.05_Book2_Electric Rev Req Model (2009 GRC) Rebuttal REmoval of New  WH Solar AdjustMI_DEM-WP(C) ENERG10C--ctn Mid-C_042010 2010GRC" xfId="11359"/>
    <cellStyle name="_Chelan Debt Forecast 12.19.05_Book2_Electric Rev Req Model (2009 GRC) Revised 01-18-2010" xfId="2017"/>
    <cellStyle name="_Chelan Debt Forecast 12.19.05_Book2_Electric Rev Req Model (2009 GRC) Revised 01-18-2010 2" xfId="2018"/>
    <cellStyle name="_Chelan Debt Forecast 12.19.05_Book2_Electric Rev Req Model (2009 GRC) Revised 01-18-2010 2 2" xfId="2019"/>
    <cellStyle name="_Chelan Debt Forecast 12.19.05_Book2_Electric Rev Req Model (2009 GRC) Revised 01-18-2010 2 2 2" xfId="16107"/>
    <cellStyle name="_Chelan Debt Forecast 12.19.05_Book2_Electric Rev Req Model (2009 GRC) Revised 01-18-2010 2 3" xfId="16108"/>
    <cellStyle name="_Chelan Debt Forecast 12.19.05_Book2_Electric Rev Req Model (2009 GRC) Revised 01-18-2010 3" xfId="2020"/>
    <cellStyle name="_Chelan Debt Forecast 12.19.05_Book2_Electric Rev Req Model (2009 GRC) Revised 01-18-2010 3 2" xfId="16109"/>
    <cellStyle name="_Chelan Debt Forecast 12.19.05_Book2_Electric Rev Req Model (2009 GRC) Revised 01-18-2010 4" xfId="16110"/>
    <cellStyle name="_Chelan Debt Forecast 12.19.05_Book2_Electric Rev Req Model (2009 GRC) Revised 01-18-2010_DEM-WP(C) ENERG10C--ctn Mid-C_042010 2010GRC" xfId="11360"/>
    <cellStyle name="_Chelan Debt Forecast 12.19.05_Book2_Final Order Electric EXHIBIT A-1" xfId="2021"/>
    <cellStyle name="_Chelan Debt Forecast 12.19.05_Book2_Final Order Electric EXHIBIT A-1 2" xfId="2022"/>
    <cellStyle name="_Chelan Debt Forecast 12.19.05_Book2_Final Order Electric EXHIBIT A-1 2 2" xfId="2023"/>
    <cellStyle name="_Chelan Debt Forecast 12.19.05_Book2_Final Order Electric EXHIBIT A-1 2 2 2" xfId="16111"/>
    <cellStyle name="_Chelan Debt Forecast 12.19.05_Book2_Final Order Electric EXHIBIT A-1 2 3" xfId="16112"/>
    <cellStyle name="_Chelan Debt Forecast 12.19.05_Book2_Final Order Electric EXHIBIT A-1 3" xfId="2024"/>
    <cellStyle name="_Chelan Debt Forecast 12.19.05_Book2_Final Order Electric EXHIBIT A-1 3 2" xfId="16113"/>
    <cellStyle name="_Chelan Debt Forecast 12.19.05_Book2_Final Order Electric EXHIBIT A-1 4" xfId="16114"/>
    <cellStyle name="_Chelan Debt Forecast 12.19.05_Book4" xfId="2025"/>
    <cellStyle name="_Chelan Debt Forecast 12.19.05_Book4 2" xfId="2026"/>
    <cellStyle name="_Chelan Debt Forecast 12.19.05_Book4 2 2" xfId="2027"/>
    <cellStyle name="_Chelan Debt Forecast 12.19.05_Book4 2 2 2" xfId="16115"/>
    <cellStyle name="_Chelan Debt Forecast 12.19.05_Book4 2 3" xfId="16116"/>
    <cellStyle name="_Chelan Debt Forecast 12.19.05_Book4 3" xfId="2028"/>
    <cellStyle name="_Chelan Debt Forecast 12.19.05_Book4 3 2" xfId="16117"/>
    <cellStyle name="_Chelan Debt Forecast 12.19.05_Book4 4" xfId="16118"/>
    <cellStyle name="_Chelan Debt Forecast 12.19.05_Book4_DEM-WP(C) ENERG10C--ctn Mid-C_042010 2010GRC" xfId="11361"/>
    <cellStyle name="_Chelan Debt Forecast 12.19.05_Book9" xfId="2029"/>
    <cellStyle name="_Chelan Debt Forecast 12.19.05_Book9 2" xfId="2030"/>
    <cellStyle name="_Chelan Debt Forecast 12.19.05_Book9 2 2" xfId="2031"/>
    <cellStyle name="_Chelan Debt Forecast 12.19.05_Book9 2 2 2" xfId="16119"/>
    <cellStyle name="_Chelan Debt Forecast 12.19.05_Book9 2 3" xfId="16120"/>
    <cellStyle name="_Chelan Debt Forecast 12.19.05_Book9 3" xfId="2032"/>
    <cellStyle name="_Chelan Debt Forecast 12.19.05_Book9 3 2" xfId="16121"/>
    <cellStyle name="_Chelan Debt Forecast 12.19.05_Book9 4" xfId="16122"/>
    <cellStyle name="_Chelan Debt Forecast 12.19.05_Book9_DEM-WP(C) ENERG10C--ctn Mid-C_042010 2010GRC" xfId="11362"/>
    <cellStyle name="_Chelan Debt Forecast 12.19.05_Check the Interest Calculation" xfId="68"/>
    <cellStyle name="_Chelan Debt Forecast 12.19.05_Check the Interest Calculation_Scenario 1 REC vs PTC Offset" xfId="69"/>
    <cellStyle name="_Chelan Debt Forecast 12.19.05_Check the Interest Calculation_Scenario 3" xfId="70"/>
    <cellStyle name="_Chelan Debt Forecast 12.19.05_Chelan PUD Power Costs (8-10)" xfId="2033"/>
    <cellStyle name="_Chelan Debt Forecast 12.19.05_Chelan PUD Power Costs (8-10) 2" xfId="16123"/>
    <cellStyle name="_Chelan Debt Forecast 12.19.05_DEM-WP(C) Chelan Power Costs" xfId="11363"/>
    <cellStyle name="_Chelan Debt Forecast 12.19.05_DEM-WP(C) Chelan Power Costs 2" xfId="16124"/>
    <cellStyle name="_Chelan Debt Forecast 12.19.05_DEM-WP(C) ENERG10C--ctn Mid-C_042010 2010GRC" xfId="11364"/>
    <cellStyle name="_Chelan Debt Forecast 12.19.05_DEM-WP(C) Gas Transport 2010GRC" xfId="11365"/>
    <cellStyle name="_Chelan Debt Forecast 12.19.05_DEM-WP(C) Gas Transport 2010GRC 2" xfId="16125"/>
    <cellStyle name="_Chelan Debt Forecast 12.19.05_DWH-08 (Rate Spread &amp; Design Workpapers)" xfId="16126"/>
    <cellStyle name="_Chelan Debt Forecast 12.19.05_Exh A-1 resulting from UE-112050 effective Jan 1 2012" xfId="16127"/>
    <cellStyle name="_Chelan Debt Forecast 12.19.05_Exh G - Klamath Peaker PPA fr C Locke 2-12" xfId="16128"/>
    <cellStyle name="_Chelan Debt Forecast 12.19.05_Exhibit A-1 effective 4-1-11 fr S Free 12-11" xfId="16129"/>
    <cellStyle name="_Chelan Debt Forecast 12.19.05_Exhibit D fr R Gho 12-31-08" xfId="2034"/>
    <cellStyle name="_Chelan Debt Forecast 12.19.05_Exhibit D fr R Gho 12-31-08 2" xfId="2035"/>
    <cellStyle name="_Chelan Debt Forecast 12.19.05_Exhibit D fr R Gho 12-31-08 2 2" xfId="16130"/>
    <cellStyle name="_Chelan Debt Forecast 12.19.05_Exhibit D fr R Gho 12-31-08 3" xfId="16131"/>
    <cellStyle name="_Chelan Debt Forecast 12.19.05_Exhibit D fr R Gho 12-31-08 v2" xfId="2036"/>
    <cellStyle name="_Chelan Debt Forecast 12.19.05_Exhibit D fr R Gho 12-31-08 v2 2" xfId="2037"/>
    <cellStyle name="_Chelan Debt Forecast 12.19.05_Exhibit D fr R Gho 12-31-08 v2 2 2" xfId="16132"/>
    <cellStyle name="_Chelan Debt Forecast 12.19.05_Exhibit D fr R Gho 12-31-08 v2 3" xfId="16133"/>
    <cellStyle name="_Chelan Debt Forecast 12.19.05_Exhibit D fr R Gho 12-31-08 v2_DEM-WP(C) ENERG10C--ctn Mid-C_042010 2010GRC" xfId="11366"/>
    <cellStyle name="_Chelan Debt Forecast 12.19.05_Exhibit D fr R Gho 12-31-08 v2_NIM Summary" xfId="2038"/>
    <cellStyle name="_Chelan Debt Forecast 12.19.05_Exhibit D fr R Gho 12-31-08 v2_NIM Summary 2" xfId="2039"/>
    <cellStyle name="_Chelan Debt Forecast 12.19.05_Exhibit D fr R Gho 12-31-08 v2_NIM Summary 2 2" xfId="16134"/>
    <cellStyle name="_Chelan Debt Forecast 12.19.05_Exhibit D fr R Gho 12-31-08 v2_NIM Summary 3" xfId="16135"/>
    <cellStyle name="_Chelan Debt Forecast 12.19.05_Exhibit D fr R Gho 12-31-08 v2_NIM Summary_DEM-WP(C) ENERG10C--ctn Mid-C_042010 2010GRC" xfId="11367"/>
    <cellStyle name="_Chelan Debt Forecast 12.19.05_Exhibit D fr R Gho 12-31-08_DEM-WP(C) ENERG10C--ctn Mid-C_042010 2010GRC" xfId="11368"/>
    <cellStyle name="_Chelan Debt Forecast 12.19.05_Exhibit D fr R Gho 12-31-08_NIM Summary" xfId="2040"/>
    <cellStyle name="_Chelan Debt Forecast 12.19.05_Exhibit D fr R Gho 12-31-08_NIM Summary 2" xfId="2041"/>
    <cellStyle name="_Chelan Debt Forecast 12.19.05_Exhibit D fr R Gho 12-31-08_NIM Summary 2 2" xfId="16136"/>
    <cellStyle name="_Chelan Debt Forecast 12.19.05_Exhibit D fr R Gho 12-31-08_NIM Summary 3" xfId="16137"/>
    <cellStyle name="_Chelan Debt Forecast 12.19.05_Exhibit D fr R Gho 12-31-08_NIM Summary_DEM-WP(C) ENERG10C--ctn Mid-C_042010 2010GRC" xfId="11369"/>
    <cellStyle name="_Chelan Debt Forecast 12.19.05_Final 2008 PTC Rate Design Workpapers 10.27.08" xfId="16138"/>
    <cellStyle name="_Chelan Debt Forecast 12.19.05_Final 2009 Electric Low Income Workpapers" xfId="16139"/>
    <cellStyle name="_Chelan Debt Forecast 12.19.05_Gas Rev Req Model (2010 GRC)" xfId="2042"/>
    <cellStyle name="_Chelan Debt Forecast 12.19.05_Hopkins Ridge Prepaid Tran - Interest Earned RY 12ME Feb  '11" xfId="2043"/>
    <cellStyle name="_Chelan Debt Forecast 12.19.05_Hopkins Ridge Prepaid Tran - Interest Earned RY 12ME Feb  '11 2" xfId="2044"/>
    <cellStyle name="_Chelan Debt Forecast 12.19.05_Hopkins Ridge Prepaid Tran - Interest Earned RY 12ME Feb  '11 2 2" xfId="16140"/>
    <cellStyle name="_Chelan Debt Forecast 12.19.05_Hopkins Ridge Prepaid Tran - Interest Earned RY 12ME Feb  '11 3" xfId="16141"/>
    <cellStyle name="_Chelan Debt Forecast 12.19.05_Hopkins Ridge Prepaid Tran - Interest Earned RY 12ME Feb  '11_DEM-WP(C) ENERG10C--ctn Mid-C_042010 2010GRC" xfId="11370"/>
    <cellStyle name="_Chelan Debt Forecast 12.19.05_Hopkins Ridge Prepaid Tran - Interest Earned RY 12ME Feb  '11_NIM Summary" xfId="2045"/>
    <cellStyle name="_Chelan Debt Forecast 12.19.05_Hopkins Ridge Prepaid Tran - Interest Earned RY 12ME Feb  '11_NIM Summary 2" xfId="2046"/>
    <cellStyle name="_Chelan Debt Forecast 12.19.05_Hopkins Ridge Prepaid Tran - Interest Earned RY 12ME Feb  '11_NIM Summary 2 2" xfId="16142"/>
    <cellStyle name="_Chelan Debt Forecast 12.19.05_Hopkins Ridge Prepaid Tran - Interest Earned RY 12ME Feb  '11_NIM Summary 3" xfId="16143"/>
    <cellStyle name="_Chelan Debt Forecast 12.19.05_Hopkins Ridge Prepaid Tran - Interest Earned RY 12ME Feb  '11_NIM Summary_DEM-WP(C) ENERG10C--ctn Mid-C_042010 2010GRC" xfId="11371"/>
    <cellStyle name="_Chelan Debt Forecast 12.19.05_Hopkins Ridge Prepaid Tran - Interest Earned RY 12ME Feb  '11_Transmission Workbook for May BOD" xfId="2047"/>
    <cellStyle name="_Chelan Debt Forecast 12.19.05_Hopkins Ridge Prepaid Tran - Interest Earned RY 12ME Feb  '11_Transmission Workbook for May BOD 2" xfId="2048"/>
    <cellStyle name="_Chelan Debt Forecast 12.19.05_Hopkins Ridge Prepaid Tran - Interest Earned RY 12ME Feb  '11_Transmission Workbook for May BOD 2 2" xfId="16144"/>
    <cellStyle name="_Chelan Debt Forecast 12.19.05_Hopkins Ridge Prepaid Tran - Interest Earned RY 12ME Feb  '11_Transmission Workbook for May BOD 3" xfId="16145"/>
    <cellStyle name="_Chelan Debt Forecast 12.19.05_Hopkins Ridge Prepaid Tran - Interest Earned RY 12ME Feb  '11_Transmission Workbook for May BOD_DEM-WP(C) ENERG10C--ctn Mid-C_042010 2010GRC" xfId="11372"/>
    <cellStyle name="_Chelan Debt Forecast 12.19.05_INPUTS" xfId="71"/>
    <cellStyle name="_Chelan Debt Forecast 12.19.05_INPUTS 2" xfId="2049"/>
    <cellStyle name="_Chelan Debt Forecast 12.19.05_INPUTS 2 2" xfId="2050"/>
    <cellStyle name="_Chelan Debt Forecast 12.19.05_INPUTS 2 2 2" xfId="16146"/>
    <cellStyle name="_Chelan Debt Forecast 12.19.05_INPUTS 2 3" xfId="16147"/>
    <cellStyle name="_Chelan Debt Forecast 12.19.05_INPUTS 3" xfId="2051"/>
    <cellStyle name="_Chelan Debt Forecast 12.19.05_INPUTS 3 2" xfId="16148"/>
    <cellStyle name="_Chelan Debt Forecast 12.19.05_INPUTS 4" xfId="16149"/>
    <cellStyle name="_Chelan Debt Forecast 12.19.05_Low Income 2010 RevRequirement" xfId="2052"/>
    <cellStyle name="_Chelan Debt Forecast 12.19.05_Low Income 2010 RevRequirement (2)" xfId="2053"/>
    <cellStyle name="_Chelan Debt Forecast 12.19.05_LSRWEP LGIA like Acctg Petition Aug 2010" xfId="11373"/>
    <cellStyle name="_Chelan Debt Forecast 12.19.05_LSRWEP LGIA like Acctg Petition Aug 2010 2" xfId="16150"/>
    <cellStyle name="_Chelan Debt Forecast 12.19.05_Mint Farm Generation BPA" xfId="16151"/>
    <cellStyle name="_Chelan Debt Forecast 12.19.05_NIM Summary" xfId="2054"/>
    <cellStyle name="_Chelan Debt Forecast 12.19.05_NIM Summary 09GRC" xfId="2055"/>
    <cellStyle name="_Chelan Debt Forecast 12.19.05_NIM Summary 09GRC 2" xfId="2056"/>
    <cellStyle name="_Chelan Debt Forecast 12.19.05_NIM Summary 09GRC 2 2" xfId="16152"/>
    <cellStyle name="_Chelan Debt Forecast 12.19.05_NIM Summary 09GRC 3" xfId="16153"/>
    <cellStyle name="_Chelan Debt Forecast 12.19.05_NIM Summary 09GRC_DEM-WP(C) ENERG10C--ctn Mid-C_042010 2010GRC" xfId="11374"/>
    <cellStyle name="_Chelan Debt Forecast 12.19.05_NIM Summary 10" xfId="16154"/>
    <cellStyle name="_Chelan Debt Forecast 12.19.05_NIM Summary 11" xfId="16155"/>
    <cellStyle name="_Chelan Debt Forecast 12.19.05_NIM Summary 12" xfId="16156"/>
    <cellStyle name="_Chelan Debt Forecast 12.19.05_NIM Summary 13" xfId="16157"/>
    <cellStyle name="_Chelan Debt Forecast 12.19.05_NIM Summary 14" xfId="16158"/>
    <cellStyle name="_Chelan Debt Forecast 12.19.05_NIM Summary 15" xfId="16159"/>
    <cellStyle name="_Chelan Debt Forecast 12.19.05_NIM Summary 16" xfId="16160"/>
    <cellStyle name="_Chelan Debt Forecast 12.19.05_NIM Summary 17" xfId="16161"/>
    <cellStyle name="_Chelan Debt Forecast 12.19.05_NIM Summary 18" xfId="16162"/>
    <cellStyle name="_Chelan Debt Forecast 12.19.05_NIM Summary 19" xfId="16163"/>
    <cellStyle name="_Chelan Debt Forecast 12.19.05_NIM Summary 2" xfId="2057"/>
    <cellStyle name="_Chelan Debt Forecast 12.19.05_NIM Summary 2 2" xfId="16164"/>
    <cellStyle name="_Chelan Debt Forecast 12.19.05_NIM Summary 20" xfId="16165"/>
    <cellStyle name="_Chelan Debt Forecast 12.19.05_NIM Summary 21" xfId="16166"/>
    <cellStyle name="_Chelan Debt Forecast 12.19.05_NIM Summary 22" xfId="16167"/>
    <cellStyle name="_Chelan Debt Forecast 12.19.05_NIM Summary 23" xfId="16168"/>
    <cellStyle name="_Chelan Debt Forecast 12.19.05_NIM Summary 24" xfId="16169"/>
    <cellStyle name="_Chelan Debt Forecast 12.19.05_NIM Summary 25" xfId="16170"/>
    <cellStyle name="_Chelan Debt Forecast 12.19.05_NIM Summary 26" xfId="16171"/>
    <cellStyle name="_Chelan Debt Forecast 12.19.05_NIM Summary 27" xfId="16172"/>
    <cellStyle name="_Chelan Debt Forecast 12.19.05_NIM Summary 28" xfId="16173"/>
    <cellStyle name="_Chelan Debt Forecast 12.19.05_NIM Summary 29" xfId="16174"/>
    <cellStyle name="_Chelan Debt Forecast 12.19.05_NIM Summary 3" xfId="2058"/>
    <cellStyle name="_Chelan Debt Forecast 12.19.05_NIM Summary 3 2" xfId="16175"/>
    <cellStyle name="_Chelan Debt Forecast 12.19.05_NIM Summary 30" xfId="16176"/>
    <cellStyle name="_Chelan Debt Forecast 12.19.05_NIM Summary 31" xfId="16177"/>
    <cellStyle name="_Chelan Debt Forecast 12.19.05_NIM Summary 32" xfId="16178"/>
    <cellStyle name="_Chelan Debt Forecast 12.19.05_NIM Summary 33" xfId="16179"/>
    <cellStyle name="_Chelan Debt Forecast 12.19.05_NIM Summary 34" xfId="16180"/>
    <cellStyle name="_Chelan Debt Forecast 12.19.05_NIM Summary 35" xfId="16181"/>
    <cellStyle name="_Chelan Debt Forecast 12.19.05_NIM Summary 36" xfId="16182"/>
    <cellStyle name="_Chelan Debt Forecast 12.19.05_NIM Summary 37" xfId="16183"/>
    <cellStyle name="_Chelan Debt Forecast 12.19.05_NIM Summary 38" xfId="16184"/>
    <cellStyle name="_Chelan Debt Forecast 12.19.05_NIM Summary 39" xfId="16185"/>
    <cellStyle name="_Chelan Debt Forecast 12.19.05_NIM Summary 4" xfId="2059"/>
    <cellStyle name="_Chelan Debt Forecast 12.19.05_NIM Summary 4 2" xfId="16186"/>
    <cellStyle name="_Chelan Debt Forecast 12.19.05_NIM Summary 40" xfId="16187"/>
    <cellStyle name="_Chelan Debt Forecast 12.19.05_NIM Summary 41" xfId="16188"/>
    <cellStyle name="_Chelan Debt Forecast 12.19.05_NIM Summary 42" xfId="16189"/>
    <cellStyle name="_Chelan Debt Forecast 12.19.05_NIM Summary 43" xfId="16190"/>
    <cellStyle name="_Chelan Debt Forecast 12.19.05_NIM Summary 44" xfId="16191"/>
    <cellStyle name="_Chelan Debt Forecast 12.19.05_NIM Summary 45" xfId="16192"/>
    <cellStyle name="_Chelan Debt Forecast 12.19.05_NIM Summary 46" xfId="16193"/>
    <cellStyle name="_Chelan Debt Forecast 12.19.05_NIM Summary 47" xfId="16194"/>
    <cellStyle name="_Chelan Debt Forecast 12.19.05_NIM Summary 48" xfId="16195"/>
    <cellStyle name="_Chelan Debt Forecast 12.19.05_NIM Summary 49" xfId="16196"/>
    <cellStyle name="_Chelan Debt Forecast 12.19.05_NIM Summary 5" xfId="2060"/>
    <cellStyle name="_Chelan Debt Forecast 12.19.05_NIM Summary 5 2" xfId="16197"/>
    <cellStyle name="_Chelan Debt Forecast 12.19.05_NIM Summary 50" xfId="16198"/>
    <cellStyle name="_Chelan Debt Forecast 12.19.05_NIM Summary 51" xfId="16199"/>
    <cellStyle name="_Chelan Debt Forecast 12.19.05_NIM Summary 6" xfId="2061"/>
    <cellStyle name="_Chelan Debt Forecast 12.19.05_NIM Summary 6 2" xfId="16200"/>
    <cellStyle name="_Chelan Debt Forecast 12.19.05_NIM Summary 7" xfId="2062"/>
    <cellStyle name="_Chelan Debt Forecast 12.19.05_NIM Summary 7 2" xfId="16201"/>
    <cellStyle name="_Chelan Debt Forecast 12.19.05_NIM Summary 8" xfId="2063"/>
    <cellStyle name="_Chelan Debt Forecast 12.19.05_NIM Summary 8 2" xfId="16202"/>
    <cellStyle name="_Chelan Debt Forecast 12.19.05_NIM Summary 9" xfId="2064"/>
    <cellStyle name="_Chelan Debt Forecast 12.19.05_NIM Summary 9 2" xfId="16203"/>
    <cellStyle name="_Chelan Debt Forecast 12.19.05_NIM Summary_DEM-WP(C) ENERG10C--ctn Mid-C_042010 2010GRC" xfId="11375"/>
    <cellStyle name="_Chelan Debt Forecast 12.19.05_NIM+O&amp;M" xfId="11376"/>
    <cellStyle name="_Chelan Debt Forecast 12.19.05_NIM+O&amp;M 2" xfId="11377"/>
    <cellStyle name="_Chelan Debt Forecast 12.19.05_NIM+O&amp;M 2 2" xfId="16204"/>
    <cellStyle name="_Chelan Debt Forecast 12.19.05_NIM+O&amp;M 3" xfId="16205"/>
    <cellStyle name="_Chelan Debt Forecast 12.19.05_NIM+O&amp;M Monthly" xfId="11378"/>
    <cellStyle name="_Chelan Debt Forecast 12.19.05_NIM+O&amp;M Monthly 2" xfId="11379"/>
    <cellStyle name="_Chelan Debt Forecast 12.19.05_NIM+O&amp;M Monthly 2 2" xfId="16206"/>
    <cellStyle name="_Chelan Debt Forecast 12.19.05_NIM+O&amp;M Monthly 3" xfId="16207"/>
    <cellStyle name="_Chelan Debt Forecast 12.19.05_Oct2010toSep2011LwIncLead" xfId="2065"/>
    <cellStyle name="_Chelan Debt Forecast 12.19.05_PCA 10 -  Exhibit D Dec 2011" xfId="16208"/>
    <cellStyle name="_Chelan Debt Forecast 12.19.05_PCA 10 -  Exhibit D from A Kellogg Jan 2011" xfId="2066"/>
    <cellStyle name="_Chelan Debt Forecast 12.19.05_PCA 10 -  Exhibit D from A Kellogg July 2011" xfId="2067"/>
    <cellStyle name="_Chelan Debt Forecast 12.19.05_PCA 10 -  Exhibit D from S Free Rcv'd 12-11" xfId="2068"/>
    <cellStyle name="_Chelan Debt Forecast 12.19.05_PCA 11 -  Exhibit D Jan 2012 fr A Kellogg" xfId="16209"/>
    <cellStyle name="_Chelan Debt Forecast 12.19.05_PCA 11 -  Exhibit D Jan 2012 WF" xfId="16210"/>
    <cellStyle name="_Chelan Debt Forecast 12.19.05_PCA 7 - Exhibit D update 11_30_08 (2)" xfId="2069"/>
    <cellStyle name="_Chelan Debt Forecast 12.19.05_PCA 7 - Exhibit D update 11_30_08 (2) 2" xfId="2070"/>
    <cellStyle name="_Chelan Debt Forecast 12.19.05_PCA 7 - Exhibit D update 11_30_08 (2) 2 2" xfId="2071"/>
    <cellStyle name="_Chelan Debt Forecast 12.19.05_PCA 7 - Exhibit D update 11_30_08 (2) 2 2 2" xfId="16211"/>
    <cellStyle name="_Chelan Debt Forecast 12.19.05_PCA 7 - Exhibit D update 11_30_08 (2) 2 3" xfId="16212"/>
    <cellStyle name="_Chelan Debt Forecast 12.19.05_PCA 7 - Exhibit D update 11_30_08 (2) 3" xfId="2072"/>
    <cellStyle name="_Chelan Debt Forecast 12.19.05_PCA 7 - Exhibit D update 11_30_08 (2) 3 2" xfId="16213"/>
    <cellStyle name="_Chelan Debt Forecast 12.19.05_PCA 7 - Exhibit D update 11_30_08 (2) 4" xfId="16214"/>
    <cellStyle name="_Chelan Debt Forecast 12.19.05_PCA 7 - Exhibit D update 11_30_08 (2)_DEM-WP(C) ENERG10C--ctn Mid-C_042010 2010GRC" xfId="11380"/>
    <cellStyle name="_Chelan Debt Forecast 12.19.05_PCA 7 - Exhibit D update 11_30_08 (2)_NIM Summary" xfId="2073"/>
    <cellStyle name="_Chelan Debt Forecast 12.19.05_PCA 7 - Exhibit D update 11_30_08 (2)_NIM Summary 2" xfId="2074"/>
    <cellStyle name="_Chelan Debt Forecast 12.19.05_PCA 7 - Exhibit D update 11_30_08 (2)_NIM Summary 2 2" xfId="16215"/>
    <cellStyle name="_Chelan Debt Forecast 12.19.05_PCA 7 - Exhibit D update 11_30_08 (2)_NIM Summary 3" xfId="16216"/>
    <cellStyle name="_Chelan Debt Forecast 12.19.05_PCA 7 - Exhibit D update 11_30_08 (2)_NIM Summary_DEM-WP(C) ENERG10C--ctn Mid-C_042010 2010GRC" xfId="11381"/>
    <cellStyle name="_Chelan Debt Forecast 12.19.05_PCA 8 - Exhibit D update 12_31_09" xfId="2075"/>
    <cellStyle name="_Chelan Debt Forecast 12.19.05_PCA 8 - Exhibit D update 12_31_09 2" xfId="16217"/>
    <cellStyle name="_Chelan Debt Forecast 12.19.05_PCA 9 -  Exhibit D April 2010" xfId="2076"/>
    <cellStyle name="_Chelan Debt Forecast 12.19.05_PCA 9 -  Exhibit D April 2010 (3)" xfId="2077"/>
    <cellStyle name="_Chelan Debt Forecast 12.19.05_PCA 9 -  Exhibit D April 2010 (3) 2" xfId="2078"/>
    <cellStyle name="_Chelan Debt Forecast 12.19.05_PCA 9 -  Exhibit D April 2010 (3) 2 2" xfId="16218"/>
    <cellStyle name="_Chelan Debt Forecast 12.19.05_PCA 9 -  Exhibit D April 2010 (3) 3" xfId="16219"/>
    <cellStyle name="_Chelan Debt Forecast 12.19.05_PCA 9 -  Exhibit D April 2010 (3)_DEM-WP(C) ENERG10C--ctn Mid-C_042010 2010GRC" xfId="11382"/>
    <cellStyle name="_Chelan Debt Forecast 12.19.05_PCA 9 -  Exhibit D April 2010 2" xfId="16220"/>
    <cellStyle name="_Chelan Debt Forecast 12.19.05_PCA 9 -  Exhibit D April 2010 3" xfId="16221"/>
    <cellStyle name="_Chelan Debt Forecast 12.19.05_PCA 9 -  Exhibit D April 2010 4" xfId="16222"/>
    <cellStyle name="_Chelan Debt Forecast 12.19.05_PCA 9 -  Exhibit D April 2010 5" xfId="16223"/>
    <cellStyle name="_Chelan Debt Forecast 12.19.05_PCA 9 -  Exhibit D April 2010 6" xfId="16224"/>
    <cellStyle name="_Chelan Debt Forecast 12.19.05_PCA 9 -  Exhibit D Feb 2010" xfId="2079"/>
    <cellStyle name="_Chelan Debt Forecast 12.19.05_PCA 9 -  Exhibit D Feb 2010 2" xfId="16225"/>
    <cellStyle name="_Chelan Debt Forecast 12.19.05_PCA 9 -  Exhibit D Feb 2010 v2" xfId="2080"/>
    <cellStyle name="_Chelan Debt Forecast 12.19.05_PCA 9 -  Exhibit D Feb 2010 v2 2" xfId="16226"/>
    <cellStyle name="_Chelan Debt Forecast 12.19.05_PCA 9 -  Exhibit D Feb 2010 WF" xfId="2081"/>
    <cellStyle name="_Chelan Debt Forecast 12.19.05_PCA 9 -  Exhibit D Feb 2010 WF 2" xfId="16227"/>
    <cellStyle name="_Chelan Debt Forecast 12.19.05_PCA 9 -  Exhibit D Jan 2010" xfId="2082"/>
    <cellStyle name="_Chelan Debt Forecast 12.19.05_PCA 9 -  Exhibit D Jan 2010 2" xfId="16228"/>
    <cellStyle name="_Chelan Debt Forecast 12.19.05_PCA 9 -  Exhibit D March 2010 (2)" xfId="2083"/>
    <cellStyle name="_Chelan Debt Forecast 12.19.05_PCA 9 -  Exhibit D March 2010 (2) 2" xfId="16229"/>
    <cellStyle name="_Chelan Debt Forecast 12.19.05_PCA 9 -  Exhibit D Nov 2010" xfId="2084"/>
    <cellStyle name="_Chelan Debt Forecast 12.19.05_PCA 9 -  Exhibit D Nov 2010 2" xfId="16230"/>
    <cellStyle name="_Chelan Debt Forecast 12.19.05_PCA 9 - Exhibit D at August 2010" xfId="2085"/>
    <cellStyle name="_Chelan Debt Forecast 12.19.05_PCA 9 - Exhibit D at August 2010 2" xfId="16231"/>
    <cellStyle name="_Chelan Debt Forecast 12.19.05_PCA 9 - Exhibit D June 2010 GRC" xfId="2086"/>
    <cellStyle name="_Chelan Debt Forecast 12.19.05_PCA 9 - Exhibit D June 2010 GRC 2" xfId="16232"/>
    <cellStyle name="_Chelan Debt Forecast 12.19.05_Power Costs - Comparison bx Rbtl-Staff-Jt-PC" xfId="2087"/>
    <cellStyle name="_Chelan Debt Forecast 12.19.05_Power Costs - Comparison bx Rbtl-Staff-Jt-PC 2" xfId="2088"/>
    <cellStyle name="_Chelan Debt Forecast 12.19.05_Power Costs - Comparison bx Rbtl-Staff-Jt-PC 2 2" xfId="2089"/>
    <cellStyle name="_Chelan Debt Forecast 12.19.05_Power Costs - Comparison bx Rbtl-Staff-Jt-PC 2 2 2" xfId="16233"/>
    <cellStyle name="_Chelan Debt Forecast 12.19.05_Power Costs - Comparison bx Rbtl-Staff-Jt-PC 2 3" xfId="16234"/>
    <cellStyle name="_Chelan Debt Forecast 12.19.05_Power Costs - Comparison bx Rbtl-Staff-Jt-PC 3" xfId="2090"/>
    <cellStyle name="_Chelan Debt Forecast 12.19.05_Power Costs - Comparison bx Rbtl-Staff-Jt-PC 3 2" xfId="16235"/>
    <cellStyle name="_Chelan Debt Forecast 12.19.05_Power Costs - Comparison bx Rbtl-Staff-Jt-PC 4" xfId="16236"/>
    <cellStyle name="_Chelan Debt Forecast 12.19.05_Power Costs - Comparison bx Rbtl-Staff-Jt-PC_Adj Bench DR 3 for Initial Briefs (Electric)" xfId="2091"/>
    <cellStyle name="_Chelan Debt Forecast 12.19.05_Power Costs - Comparison bx Rbtl-Staff-Jt-PC_Adj Bench DR 3 for Initial Briefs (Electric) 2" xfId="2092"/>
    <cellStyle name="_Chelan Debt Forecast 12.19.05_Power Costs - Comparison bx Rbtl-Staff-Jt-PC_Adj Bench DR 3 for Initial Briefs (Electric) 2 2" xfId="2093"/>
    <cellStyle name="_Chelan Debt Forecast 12.19.05_Power Costs - Comparison bx Rbtl-Staff-Jt-PC_Adj Bench DR 3 for Initial Briefs (Electric) 2 2 2" xfId="16237"/>
    <cellStyle name="_Chelan Debt Forecast 12.19.05_Power Costs - Comparison bx Rbtl-Staff-Jt-PC_Adj Bench DR 3 for Initial Briefs (Electric) 2 3" xfId="16238"/>
    <cellStyle name="_Chelan Debt Forecast 12.19.05_Power Costs - Comparison bx Rbtl-Staff-Jt-PC_Adj Bench DR 3 for Initial Briefs (Electric) 3" xfId="2094"/>
    <cellStyle name="_Chelan Debt Forecast 12.19.05_Power Costs - Comparison bx Rbtl-Staff-Jt-PC_Adj Bench DR 3 for Initial Briefs (Electric) 3 2" xfId="16239"/>
    <cellStyle name="_Chelan Debt Forecast 12.19.05_Power Costs - Comparison bx Rbtl-Staff-Jt-PC_Adj Bench DR 3 for Initial Briefs (Electric) 4" xfId="16240"/>
    <cellStyle name="_Chelan Debt Forecast 12.19.05_Power Costs - Comparison bx Rbtl-Staff-Jt-PC_Adj Bench DR 3 for Initial Briefs (Electric)_DEM-WP(C) ENERG10C--ctn Mid-C_042010 2010GRC" xfId="11383"/>
    <cellStyle name="_Chelan Debt Forecast 12.19.05_Power Costs - Comparison bx Rbtl-Staff-Jt-PC_DEM-WP(C) ENERG10C--ctn Mid-C_042010 2010GRC" xfId="11384"/>
    <cellStyle name="_Chelan Debt Forecast 12.19.05_Power Costs - Comparison bx Rbtl-Staff-Jt-PC_Electric Rev Req Model (2009 GRC) Rebuttal" xfId="2095"/>
    <cellStyle name="_Chelan Debt Forecast 12.19.05_Power Costs - Comparison bx Rbtl-Staff-Jt-PC_Electric Rev Req Model (2009 GRC) Rebuttal 2" xfId="2096"/>
    <cellStyle name="_Chelan Debt Forecast 12.19.05_Power Costs - Comparison bx Rbtl-Staff-Jt-PC_Electric Rev Req Model (2009 GRC) Rebuttal 2 2" xfId="2097"/>
    <cellStyle name="_Chelan Debt Forecast 12.19.05_Power Costs - Comparison bx Rbtl-Staff-Jt-PC_Electric Rev Req Model (2009 GRC) Rebuttal 2 2 2" xfId="16241"/>
    <cellStyle name="_Chelan Debt Forecast 12.19.05_Power Costs - Comparison bx Rbtl-Staff-Jt-PC_Electric Rev Req Model (2009 GRC) Rebuttal 2 3" xfId="16242"/>
    <cellStyle name="_Chelan Debt Forecast 12.19.05_Power Costs - Comparison bx Rbtl-Staff-Jt-PC_Electric Rev Req Model (2009 GRC) Rebuttal 3" xfId="2098"/>
    <cellStyle name="_Chelan Debt Forecast 12.19.05_Power Costs - Comparison bx Rbtl-Staff-Jt-PC_Electric Rev Req Model (2009 GRC) Rebuttal 3 2" xfId="16243"/>
    <cellStyle name="_Chelan Debt Forecast 12.19.05_Power Costs - Comparison bx Rbtl-Staff-Jt-PC_Electric Rev Req Model (2009 GRC) Rebuttal 4" xfId="16244"/>
    <cellStyle name="_Chelan Debt Forecast 12.19.05_Power Costs - Comparison bx Rbtl-Staff-Jt-PC_Electric Rev Req Model (2009 GRC) Rebuttal REmoval of New  WH Solar AdjustMI" xfId="2099"/>
    <cellStyle name="_Chelan Debt Forecast 12.19.05_Power Costs - Comparison bx Rbtl-Staff-Jt-PC_Electric Rev Req Model (2009 GRC) Rebuttal REmoval of New  WH Solar AdjustMI 2" xfId="2100"/>
    <cellStyle name="_Chelan Debt Forecast 12.19.05_Power Costs - Comparison bx Rbtl-Staff-Jt-PC_Electric Rev Req Model (2009 GRC) Rebuttal REmoval of New  WH Solar AdjustMI 2 2" xfId="2101"/>
    <cellStyle name="_Chelan Debt Forecast 12.19.05_Power Costs - Comparison bx Rbtl-Staff-Jt-PC_Electric Rev Req Model (2009 GRC) Rebuttal REmoval of New  WH Solar AdjustMI 2 2 2" xfId="16245"/>
    <cellStyle name="_Chelan Debt Forecast 12.19.05_Power Costs - Comparison bx Rbtl-Staff-Jt-PC_Electric Rev Req Model (2009 GRC) Rebuttal REmoval of New  WH Solar AdjustMI 2 3" xfId="16246"/>
    <cellStyle name="_Chelan Debt Forecast 12.19.05_Power Costs - Comparison bx Rbtl-Staff-Jt-PC_Electric Rev Req Model (2009 GRC) Rebuttal REmoval of New  WH Solar AdjustMI 3" xfId="2102"/>
    <cellStyle name="_Chelan Debt Forecast 12.19.05_Power Costs - Comparison bx Rbtl-Staff-Jt-PC_Electric Rev Req Model (2009 GRC) Rebuttal REmoval of New  WH Solar AdjustMI 3 2" xfId="16247"/>
    <cellStyle name="_Chelan Debt Forecast 12.19.05_Power Costs - Comparison bx Rbtl-Staff-Jt-PC_Electric Rev Req Model (2009 GRC) Rebuttal REmoval of New  WH Solar AdjustMI 4" xfId="16248"/>
    <cellStyle name="_Chelan Debt Forecast 12.19.05_Power Costs - Comparison bx Rbtl-Staff-Jt-PC_Electric Rev Req Model (2009 GRC) Rebuttal REmoval of New  WH Solar AdjustMI_DEM-WP(C) ENERG10C--ctn Mid-C_042010 2010GRC" xfId="11385"/>
    <cellStyle name="_Chelan Debt Forecast 12.19.05_Power Costs - Comparison bx Rbtl-Staff-Jt-PC_Electric Rev Req Model (2009 GRC) Revised 01-18-2010" xfId="2103"/>
    <cellStyle name="_Chelan Debt Forecast 12.19.05_Power Costs - Comparison bx Rbtl-Staff-Jt-PC_Electric Rev Req Model (2009 GRC) Revised 01-18-2010 2" xfId="2104"/>
    <cellStyle name="_Chelan Debt Forecast 12.19.05_Power Costs - Comparison bx Rbtl-Staff-Jt-PC_Electric Rev Req Model (2009 GRC) Revised 01-18-2010 2 2" xfId="2105"/>
    <cellStyle name="_Chelan Debt Forecast 12.19.05_Power Costs - Comparison bx Rbtl-Staff-Jt-PC_Electric Rev Req Model (2009 GRC) Revised 01-18-2010 2 2 2" xfId="16249"/>
    <cellStyle name="_Chelan Debt Forecast 12.19.05_Power Costs - Comparison bx Rbtl-Staff-Jt-PC_Electric Rev Req Model (2009 GRC) Revised 01-18-2010 2 3" xfId="16250"/>
    <cellStyle name="_Chelan Debt Forecast 12.19.05_Power Costs - Comparison bx Rbtl-Staff-Jt-PC_Electric Rev Req Model (2009 GRC) Revised 01-18-2010 3" xfId="2106"/>
    <cellStyle name="_Chelan Debt Forecast 12.19.05_Power Costs - Comparison bx Rbtl-Staff-Jt-PC_Electric Rev Req Model (2009 GRC) Revised 01-18-2010 3 2" xfId="16251"/>
    <cellStyle name="_Chelan Debt Forecast 12.19.05_Power Costs - Comparison bx Rbtl-Staff-Jt-PC_Electric Rev Req Model (2009 GRC) Revised 01-18-2010 4" xfId="16252"/>
    <cellStyle name="_Chelan Debt Forecast 12.19.05_Power Costs - Comparison bx Rbtl-Staff-Jt-PC_Electric Rev Req Model (2009 GRC) Revised 01-18-2010_DEM-WP(C) ENERG10C--ctn Mid-C_042010 2010GRC" xfId="11386"/>
    <cellStyle name="_Chelan Debt Forecast 12.19.05_Power Costs - Comparison bx Rbtl-Staff-Jt-PC_Final Order Electric EXHIBIT A-1" xfId="2107"/>
    <cellStyle name="_Chelan Debt Forecast 12.19.05_Power Costs - Comparison bx Rbtl-Staff-Jt-PC_Final Order Electric EXHIBIT A-1 2" xfId="2108"/>
    <cellStyle name="_Chelan Debt Forecast 12.19.05_Power Costs - Comparison bx Rbtl-Staff-Jt-PC_Final Order Electric EXHIBIT A-1 2 2" xfId="2109"/>
    <cellStyle name="_Chelan Debt Forecast 12.19.05_Power Costs - Comparison bx Rbtl-Staff-Jt-PC_Final Order Electric EXHIBIT A-1 2 2 2" xfId="16253"/>
    <cellStyle name="_Chelan Debt Forecast 12.19.05_Power Costs - Comparison bx Rbtl-Staff-Jt-PC_Final Order Electric EXHIBIT A-1 2 3" xfId="16254"/>
    <cellStyle name="_Chelan Debt Forecast 12.19.05_Power Costs - Comparison bx Rbtl-Staff-Jt-PC_Final Order Electric EXHIBIT A-1 3" xfId="2110"/>
    <cellStyle name="_Chelan Debt Forecast 12.19.05_Power Costs - Comparison bx Rbtl-Staff-Jt-PC_Final Order Electric EXHIBIT A-1 3 2" xfId="16255"/>
    <cellStyle name="_Chelan Debt Forecast 12.19.05_Power Costs - Comparison bx Rbtl-Staff-Jt-PC_Final Order Electric EXHIBIT A-1 4" xfId="16256"/>
    <cellStyle name="_Chelan Debt Forecast 12.19.05_Production Adj 4.37" xfId="72"/>
    <cellStyle name="_Chelan Debt Forecast 12.19.05_Production Adj 4.37 2" xfId="2111"/>
    <cellStyle name="_Chelan Debt Forecast 12.19.05_Production Adj 4.37 2 2" xfId="2112"/>
    <cellStyle name="_Chelan Debt Forecast 12.19.05_Production Adj 4.37 2 2 2" xfId="16257"/>
    <cellStyle name="_Chelan Debt Forecast 12.19.05_Production Adj 4.37 2 3" xfId="16258"/>
    <cellStyle name="_Chelan Debt Forecast 12.19.05_Production Adj 4.37 3" xfId="2113"/>
    <cellStyle name="_Chelan Debt Forecast 12.19.05_Production Adj 4.37 3 2" xfId="16259"/>
    <cellStyle name="_Chelan Debt Forecast 12.19.05_Production Adj 4.37 4" xfId="16260"/>
    <cellStyle name="_Chelan Debt Forecast 12.19.05_Purchased Power Adj 4.03" xfId="73"/>
    <cellStyle name="_Chelan Debt Forecast 12.19.05_Purchased Power Adj 4.03 2" xfId="2114"/>
    <cellStyle name="_Chelan Debt Forecast 12.19.05_Purchased Power Adj 4.03 2 2" xfId="2115"/>
    <cellStyle name="_Chelan Debt Forecast 12.19.05_Purchased Power Adj 4.03 2 2 2" xfId="16261"/>
    <cellStyle name="_Chelan Debt Forecast 12.19.05_Purchased Power Adj 4.03 2 3" xfId="16262"/>
    <cellStyle name="_Chelan Debt Forecast 12.19.05_Purchased Power Adj 4.03 3" xfId="2116"/>
    <cellStyle name="_Chelan Debt Forecast 12.19.05_Purchased Power Adj 4.03 3 2" xfId="16263"/>
    <cellStyle name="_Chelan Debt Forecast 12.19.05_Purchased Power Adj 4.03 4" xfId="16264"/>
    <cellStyle name="_Chelan Debt Forecast 12.19.05_Rebuttal Power Costs" xfId="2117"/>
    <cellStyle name="_Chelan Debt Forecast 12.19.05_Rebuttal Power Costs 2" xfId="2118"/>
    <cellStyle name="_Chelan Debt Forecast 12.19.05_Rebuttal Power Costs 2 2" xfId="2119"/>
    <cellStyle name="_Chelan Debt Forecast 12.19.05_Rebuttal Power Costs 2 2 2" xfId="16265"/>
    <cellStyle name="_Chelan Debt Forecast 12.19.05_Rebuttal Power Costs 2 3" xfId="16266"/>
    <cellStyle name="_Chelan Debt Forecast 12.19.05_Rebuttal Power Costs 3" xfId="2120"/>
    <cellStyle name="_Chelan Debt Forecast 12.19.05_Rebuttal Power Costs 3 2" xfId="16267"/>
    <cellStyle name="_Chelan Debt Forecast 12.19.05_Rebuttal Power Costs 4" xfId="16268"/>
    <cellStyle name="_Chelan Debt Forecast 12.19.05_Rebuttal Power Costs_Adj Bench DR 3 for Initial Briefs (Electric)" xfId="2121"/>
    <cellStyle name="_Chelan Debt Forecast 12.19.05_Rebuttal Power Costs_Adj Bench DR 3 for Initial Briefs (Electric) 2" xfId="2122"/>
    <cellStyle name="_Chelan Debt Forecast 12.19.05_Rebuttal Power Costs_Adj Bench DR 3 for Initial Briefs (Electric) 2 2" xfId="2123"/>
    <cellStyle name="_Chelan Debt Forecast 12.19.05_Rebuttal Power Costs_Adj Bench DR 3 for Initial Briefs (Electric) 2 2 2" xfId="16269"/>
    <cellStyle name="_Chelan Debt Forecast 12.19.05_Rebuttal Power Costs_Adj Bench DR 3 for Initial Briefs (Electric) 2 3" xfId="16270"/>
    <cellStyle name="_Chelan Debt Forecast 12.19.05_Rebuttal Power Costs_Adj Bench DR 3 for Initial Briefs (Electric) 3" xfId="2124"/>
    <cellStyle name="_Chelan Debt Forecast 12.19.05_Rebuttal Power Costs_Adj Bench DR 3 for Initial Briefs (Electric) 3 2" xfId="16271"/>
    <cellStyle name="_Chelan Debt Forecast 12.19.05_Rebuttal Power Costs_Adj Bench DR 3 for Initial Briefs (Electric) 4" xfId="16272"/>
    <cellStyle name="_Chelan Debt Forecast 12.19.05_Rebuttal Power Costs_Adj Bench DR 3 for Initial Briefs (Electric)_DEM-WP(C) ENERG10C--ctn Mid-C_042010 2010GRC" xfId="11387"/>
    <cellStyle name="_Chelan Debt Forecast 12.19.05_Rebuttal Power Costs_DEM-WP(C) ENERG10C--ctn Mid-C_042010 2010GRC" xfId="11388"/>
    <cellStyle name="_Chelan Debt Forecast 12.19.05_Rebuttal Power Costs_Electric Rev Req Model (2009 GRC) Rebuttal" xfId="2125"/>
    <cellStyle name="_Chelan Debt Forecast 12.19.05_Rebuttal Power Costs_Electric Rev Req Model (2009 GRC) Rebuttal 2" xfId="2126"/>
    <cellStyle name="_Chelan Debt Forecast 12.19.05_Rebuttal Power Costs_Electric Rev Req Model (2009 GRC) Rebuttal 2 2" xfId="2127"/>
    <cellStyle name="_Chelan Debt Forecast 12.19.05_Rebuttal Power Costs_Electric Rev Req Model (2009 GRC) Rebuttal 2 2 2" xfId="16273"/>
    <cellStyle name="_Chelan Debt Forecast 12.19.05_Rebuttal Power Costs_Electric Rev Req Model (2009 GRC) Rebuttal 2 3" xfId="16274"/>
    <cellStyle name="_Chelan Debt Forecast 12.19.05_Rebuttal Power Costs_Electric Rev Req Model (2009 GRC) Rebuttal 3" xfId="2128"/>
    <cellStyle name="_Chelan Debt Forecast 12.19.05_Rebuttal Power Costs_Electric Rev Req Model (2009 GRC) Rebuttal 3 2" xfId="16275"/>
    <cellStyle name="_Chelan Debt Forecast 12.19.05_Rebuttal Power Costs_Electric Rev Req Model (2009 GRC) Rebuttal 4" xfId="16276"/>
    <cellStyle name="_Chelan Debt Forecast 12.19.05_Rebuttal Power Costs_Electric Rev Req Model (2009 GRC) Rebuttal REmoval of New  WH Solar AdjustMI" xfId="2129"/>
    <cellStyle name="_Chelan Debt Forecast 12.19.05_Rebuttal Power Costs_Electric Rev Req Model (2009 GRC) Rebuttal REmoval of New  WH Solar AdjustMI 2" xfId="2130"/>
    <cellStyle name="_Chelan Debt Forecast 12.19.05_Rebuttal Power Costs_Electric Rev Req Model (2009 GRC) Rebuttal REmoval of New  WH Solar AdjustMI 2 2" xfId="2131"/>
    <cellStyle name="_Chelan Debt Forecast 12.19.05_Rebuttal Power Costs_Electric Rev Req Model (2009 GRC) Rebuttal REmoval of New  WH Solar AdjustMI 2 2 2" xfId="16277"/>
    <cellStyle name="_Chelan Debt Forecast 12.19.05_Rebuttal Power Costs_Electric Rev Req Model (2009 GRC) Rebuttal REmoval of New  WH Solar AdjustMI 2 3" xfId="16278"/>
    <cellStyle name="_Chelan Debt Forecast 12.19.05_Rebuttal Power Costs_Electric Rev Req Model (2009 GRC) Rebuttal REmoval of New  WH Solar AdjustMI 3" xfId="2132"/>
    <cellStyle name="_Chelan Debt Forecast 12.19.05_Rebuttal Power Costs_Electric Rev Req Model (2009 GRC) Rebuttal REmoval of New  WH Solar AdjustMI 3 2" xfId="16279"/>
    <cellStyle name="_Chelan Debt Forecast 12.19.05_Rebuttal Power Costs_Electric Rev Req Model (2009 GRC) Rebuttal REmoval of New  WH Solar AdjustMI 4" xfId="16280"/>
    <cellStyle name="_Chelan Debt Forecast 12.19.05_Rebuttal Power Costs_Electric Rev Req Model (2009 GRC) Rebuttal REmoval of New  WH Solar AdjustMI_DEM-WP(C) ENERG10C--ctn Mid-C_042010 2010GRC" xfId="11389"/>
    <cellStyle name="_Chelan Debt Forecast 12.19.05_Rebuttal Power Costs_Electric Rev Req Model (2009 GRC) Revised 01-18-2010" xfId="2133"/>
    <cellStyle name="_Chelan Debt Forecast 12.19.05_Rebuttal Power Costs_Electric Rev Req Model (2009 GRC) Revised 01-18-2010 2" xfId="2134"/>
    <cellStyle name="_Chelan Debt Forecast 12.19.05_Rebuttal Power Costs_Electric Rev Req Model (2009 GRC) Revised 01-18-2010 2 2" xfId="2135"/>
    <cellStyle name="_Chelan Debt Forecast 12.19.05_Rebuttal Power Costs_Electric Rev Req Model (2009 GRC) Revised 01-18-2010 2 2 2" xfId="16281"/>
    <cellStyle name="_Chelan Debt Forecast 12.19.05_Rebuttal Power Costs_Electric Rev Req Model (2009 GRC) Revised 01-18-2010 2 3" xfId="16282"/>
    <cellStyle name="_Chelan Debt Forecast 12.19.05_Rebuttal Power Costs_Electric Rev Req Model (2009 GRC) Revised 01-18-2010 3" xfId="2136"/>
    <cellStyle name="_Chelan Debt Forecast 12.19.05_Rebuttal Power Costs_Electric Rev Req Model (2009 GRC) Revised 01-18-2010 3 2" xfId="16283"/>
    <cellStyle name="_Chelan Debt Forecast 12.19.05_Rebuttal Power Costs_Electric Rev Req Model (2009 GRC) Revised 01-18-2010 4" xfId="16284"/>
    <cellStyle name="_Chelan Debt Forecast 12.19.05_Rebuttal Power Costs_Electric Rev Req Model (2009 GRC) Revised 01-18-2010_DEM-WP(C) ENERG10C--ctn Mid-C_042010 2010GRC" xfId="11390"/>
    <cellStyle name="_Chelan Debt Forecast 12.19.05_Rebuttal Power Costs_Final Order Electric EXHIBIT A-1" xfId="2137"/>
    <cellStyle name="_Chelan Debt Forecast 12.19.05_Rebuttal Power Costs_Final Order Electric EXHIBIT A-1 2" xfId="2138"/>
    <cellStyle name="_Chelan Debt Forecast 12.19.05_Rebuttal Power Costs_Final Order Electric EXHIBIT A-1 2 2" xfId="2139"/>
    <cellStyle name="_Chelan Debt Forecast 12.19.05_Rebuttal Power Costs_Final Order Electric EXHIBIT A-1 2 2 2" xfId="16285"/>
    <cellStyle name="_Chelan Debt Forecast 12.19.05_Rebuttal Power Costs_Final Order Electric EXHIBIT A-1 2 3" xfId="16286"/>
    <cellStyle name="_Chelan Debt Forecast 12.19.05_Rebuttal Power Costs_Final Order Electric EXHIBIT A-1 3" xfId="2140"/>
    <cellStyle name="_Chelan Debt Forecast 12.19.05_Rebuttal Power Costs_Final Order Electric EXHIBIT A-1 3 2" xfId="16287"/>
    <cellStyle name="_Chelan Debt Forecast 12.19.05_Rebuttal Power Costs_Final Order Electric EXHIBIT A-1 4" xfId="16288"/>
    <cellStyle name="_Chelan Debt Forecast 12.19.05_RECS vs PTC's w Interest 6-28-10" xfId="74"/>
    <cellStyle name="_Chelan Debt Forecast 12.19.05_ROR &amp; CONV FACTOR" xfId="75"/>
    <cellStyle name="_Chelan Debt Forecast 12.19.05_ROR &amp; CONV FACTOR 2" xfId="2141"/>
    <cellStyle name="_Chelan Debt Forecast 12.19.05_ROR &amp; CONV FACTOR 2 2" xfId="2142"/>
    <cellStyle name="_Chelan Debt Forecast 12.19.05_ROR &amp; CONV FACTOR 2 2 2" xfId="16289"/>
    <cellStyle name="_Chelan Debt Forecast 12.19.05_ROR &amp; CONV FACTOR 2 3" xfId="16290"/>
    <cellStyle name="_Chelan Debt Forecast 12.19.05_ROR &amp; CONV FACTOR 3" xfId="2143"/>
    <cellStyle name="_Chelan Debt Forecast 12.19.05_ROR &amp; CONV FACTOR 3 2" xfId="16291"/>
    <cellStyle name="_Chelan Debt Forecast 12.19.05_ROR &amp; CONV FACTOR 4" xfId="16292"/>
    <cellStyle name="_Chelan Debt Forecast 12.19.05_ROR 5.02" xfId="76"/>
    <cellStyle name="_Chelan Debt Forecast 12.19.05_ROR 5.02 2" xfId="2144"/>
    <cellStyle name="_Chelan Debt Forecast 12.19.05_ROR 5.02 2 2" xfId="2145"/>
    <cellStyle name="_Chelan Debt Forecast 12.19.05_ROR 5.02 2 2 2" xfId="16293"/>
    <cellStyle name="_Chelan Debt Forecast 12.19.05_ROR 5.02 2 3" xfId="16294"/>
    <cellStyle name="_Chelan Debt Forecast 12.19.05_ROR 5.02 3" xfId="2146"/>
    <cellStyle name="_Chelan Debt Forecast 12.19.05_ROR 5.02 3 2" xfId="16295"/>
    <cellStyle name="_Chelan Debt Forecast 12.19.05_ROR 5.02 4" xfId="16296"/>
    <cellStyle name="_Chelan Debt Forecast 12.19.05_Transmission Workbook for May BOD" xfId="2147"/>
    <cellStyle name="_Chelan Debt Forecast 12.19.05_Transmission Workbook for May BOD 2" xfId="2148"/>
    <cellStyle name="_Chelan Debt Forecast 12.19.05_Transmission Workbook for May BOD 2 2" xfId="16297"/>
    <cellStyle name="_Chelan Debt Forecast 12.19.05_Transmission Workbook for May BOD 3" xfId="16298"/>
    <cellStyle name="_Chelan Debt Forecast 12.19.05_Transmission Workbook for May BOD_DEM-WP(C) ENERG10C--ctn Mid-C_042010 2010GRC" xfId="11391"/>
    <cellStyle name="_Chelan Debt Forecast 12.19.05_Typical Residential Impacts 10.27.08" xfId="16299"/>
    <cellStyle name="_Chelan Debt Forecast 12.19.05_Wind Integration 10GRC" xfId="2149"/>
    <cellStyle name="_Chelan Debt Forecast 12.19.05_Wind Integration 10GRC 2" xfId="2150"/>
    <cellStyle name="_Chelan Debt Forecast 12.19.05_Wind Integration 10GRC 2 2" xfId="16300"/>
    <cellStyle name="_Chelan Debt Forecast 12.19.05_Wind Integration 10GRC 3" xfId="16301"/>
    <cellStyle name="_Chelan Debt Forecast 12.19.05_Wind Integration 10GRC_DEM-WP(C) ENERG10C--ctn Mid-C_042010 2010GRC" xfId="11392"/>
    <cellStyle name="_x0013__Colstrip 1&amp;2 Annual O&amp;M Budgets" xfId="16302"/>
    <cellStyle name="_Colstrip FOR - GADS 1990-2009" xfId="2151"/>
    <cellStyle name="_Colstrip FOR - GADS 1990-2009 2" xfId="2152"/>
    <cellStyle name="_Colstrip FOR - GADS 1990-2009 2 2" xfId="16303"/>
    <cellStyle name="_Colstrip FOR - GADS 1990-2009 3" xfId="11393"/>
    <cellStyle name="_Colstrip FOR - GADS 1990-2009 3 2" xfId="16304"/>
    <cellStyle name="_Colstrip FOR - GADS 1990-2009 4" xfId="16305"/>
    <cellStyle name="_Colstrip FOR - GADS 1990-2009 4 2" xfId="16306"/>
    <cellStyle name="_Colstrip FOR - GADS 1990-2009 5" xfId="16307"/>
    <cellStyle name="_Colstrip FOR - GADS 1990-2009 5 2" xfId="16308"/>
    <cellStyle name="_Colstrip FOR - GADS 1990-2009 6" xfId="16309"/>
    <cellStyle name="_Colstrip FOR - GADS 1990-2009 6 2" xfId="16310"/>
    <cellStyle name="_compare wind integration" xfId="16311"/>
    <cellStyle name="_x0013__Confidential Material" xfId="2153"/>
    <cellStyle name="_x0013__Confidential Material 2" xfId="16312"/>
    <cellStyle name="_Copy 11-9 Sumas Proforma - Current" xfId="2154"/>
    <cellStyle name="_Costs not in AURORA 06GRC" xfId="77"/>
    <cellStyle name="_Costs not in AURORA 06GRC 2" xfId="2155"/>
    <cellStyle name="_Costs not in AURORA 06GRC 2 2" xfId="2156"/>
    <cellStyle name="_Costs not in AURORA 06GRC 2 2 2" xfId="2157"/>
    <cellStyle name="_Costs not in AURORA 06GRC 2 2 2 2" xfId="16313"/>
    <cellStyle name="_Costs not in AURORA 06GRC 2 2 3" xfId="16314"/>
    <cellStyle name="_Costs not in AURORA 06GRC 2 3" xfId="2158"/>
    <cellStyle name="_Costs not in AURORA 06GRC 2 3 2" xfId="16315"/>
    <cellStyle name="_Costs not in AURORA 06GRC 2 4" xfId="16316"/>
    <cellStyle name="_Costs not in AURORA 06GRC 3" xfId="2159"/>
    <cellStyle name="_Costs not in AURORA 06GRC 3 2" xfId="2160"/>
    <cellStyle name="_Costs not in AURORA 06GRC 3 2 2" xfId="2161"/>
    <cellStyle name="_Costs not in AURORA 06GRC 3 2 2 2" xfId="16317"/>
    <cellStyle name="_Costs not in AURORA 06GRC 3 2 3" xfId="16318"/>
    <cellStyle name="_Costs not in AURORA 06GRC 3 3" xfId="2162"/>
    <cellStyle name="_Costs not in AURORA 06GRC 3 3 2" xfId="2163"/>
    <cellStyle name="_Costs not in AURORA 06GRC 3 3 2 2" xfId="16319"/>
    <cellStyle name="_Costs not in AURORA 06GRC 3 3 3" xfId="16320"/>
    <cellStyle name="_Costs not in AURORA 06GRC 3 4" xfId="2164"/>
    <cellStyle name="_Costs not in AURORA 06GRC 3 4 2" xfId="2165"/>
    <cellStyle name="_Costs not in AURORA 06GRC 3 4 2 2" xfId="16321"/>
    <cellStyle name="_Costs not in AURORA 06GRC 3 4 3" xfId="16322"/>
    <cellStyle name="_Costs not in AURORA 06GRC 3 5" xfId="16323"/>
    <cellStyle name="_Costs not in AURORA 06GRC 4" xfId="2166"/>
    <cellStyle name="_Costs not in AURORA 06GRC 4 2" xfId="2167"/>
    <cellStyle name="_Costs not in AURORA 06GRC 4 2 2" xfId="16324"/>
    <cellStyle name="_Costs not in AURORA 06GRC 4 3" xfId="16325"/>
    <cellStyle name="_Costs not in AURORA 06GRC 5" xfId="2168"/>
    <cellStyle name="_Costs not in AURORA 06GRC 5 2" xfId="16326"/>
    <cellStyle name="_Costs not in AURORA 06GRC 5 2 2" xfId="16327"/>
    <cellStyle name="_Costs not in AURORA 06GRC 5 3" xfId="16328"/>
    <cellStyle name="_Costs not in AURORA 06GRC 6" xfId="2169"/>
    <cellStyle name="_Costs not in AURORA 06GRC 6 2" xfId="11394"/>
    <cellStyle name="_Costs not in AURORA 06GRC 7" xfId="2170"/>
    <cellStyle name="_Costs not in AURORA 06GRC 7 2" xfId="11395"/>
    <cellStyle name="_Costs not in AURORA 06GRC 8" xfId="16329"/>
    <cellStyle name="_Costs not in AURORA 06GRC 8 2" xfId="16330"/>
    <cellStyle name="_Costs not in AURORA 06GRC 9" xfId="16331"/>
    <cellStyle name="_Costs not in AURORA 06GRC 9 2" xfId="16332"/>
    <cellStyle name="_Costs not in AURORA 06GRC_04 07E Wild Horse Wind Expansion (C) (2)" xfId="78"/>
    <cellStyle name="_Costs not in AURORA 06GRC_04 07E Wild Horse Wind Expansion (C) (2) 2" xfId="2171"/>
    <cellStyle name="_Costs not in AURORA 06GRC_04 07E Wild Horse Wind Expansion (C) (2) 2 2" xfId="2172"/>
    <cellStyle name="_Costs not in AURORA 06GRC_04 07E Wild Horse Wind Expansion (C) (2) 2 2 2" xfId="16333"/>
    <cellStyle name="_Costs not in AURORA 06GRC_04 07E Wild Horse Wind Expansion (C) (2) 2 3" xfId="16334"/>
    <cellStyle name="_Costs not in AURORA 06GRC_04 07E Wild Horse Wind Expansion (C) (2) 3" xfId="2173"/>
    <cellStyle name="_Costs not in AURORA 06GRC_04 07E Wild Horse Wind Expansion (C) (2) 3 2" xfId="16335"/>
    <cellStyle name="_Costs not in AURORA 06GRC_04 07E Wild Horse Wind Expansion (C) (2) 4" xfId="16336"/>
    <cellStyle name="_Costs not in AURORA 06GRC_04 07E Wild Horse Wind Expansion (C) (2)_Adj Bench DR 3 for Initial Briefs (Electric)" xfId="2174"/>
    <cellStyle name="_Costs not in AURORA 06GRC_04 07E Wild Horse Wind Expansion (C) (2)_Adj Bench DR 3 for Initial Briefs (Electric) 2" xfId="2175"/>
    <cellStyle name="_Costs not in AURORA 06GRC_04 07E Wild Horse Wind Expansion (C) (2)_Adj Bench DR 3 for Initial Briefs (Electric) 2 2" xfId="2176"/>
    <cellStyle name="_Costs not in AURORA 06GRC_04 07E Wild Horse Wind Expansion (C) (2)_Adj Bench DR 3 for Initial Briefs (Electric) 2 2 2" xfId="16337"/>
    <cellStyle name="_Costs not in AURORA 06GRC_04 07E Wild Horse Wind Expansion (C) (2)_Adj Bench DR 3 for Initial Briefs (Electric) 2 3" xfId="16338"/>
    <cellStyle name="_Costs not in AURORA 06GRC_04 07E Wild Horse Wind Expansion (C) (2)_Adj Bench DR 3 for Initial Briefs (Electric) 3" xfId="2177"/>
    <cellStyle name="_Costs not in AURORA 06GRC_04 07E Wild Horse Wind Expansion (C) (2)_Adj Bench DR 3 for Initial Briefs (Electric) 3 2" xfId="16339"/>
    <cellStyle name="_Costs not in AURORA 06GRC_04 07E Wild Horse Wind Expansion (C) (2)_Adj Bench DR 3 for Initial Briefs (Electric) 4" xfId="16340"/>
    <cellStyle name="_Costs not in AURORA 06GRC_04 07E Wild Horse Wind Expansion (C) (2)_Adj Bench DR 3 for Initial Briefs (Electric)_DEM-WP(C) ENERG10C--ctn Mid-C_042010 2010GRC" xfId="11396"/>
    <cellStyle name="_Costs not in AURORA 06GRC_04 07E Wild Horse Wind Expansion (C) (2)_Book1" xfId="2178"/>
    <cellStyle name="_Costs not in AURORA 06GRC_04 07E Wild Horse Wind Expansion (C) (2)_DEM-WP(C) ENERG10C--ctn Mid-C_042010 2010GRC" xfId="11397"/>
    <cellStyle name="_Costs not in AURORA 06GRC_04 07E Wild Horse Wind Expansion (C) (2)_Electric Rev Req Model (2009 GRC) " xfId="2179"/>
    <cellStyle name="_Costs not in AURORA 06GRC_04 07E Wild Horse Wind Expansion (C) (2)_Electric Rev Req Model (2009 GRC)  2" xfId="2180"/>
    <cellStyle name="_Costs not in AURORA 06GRC_04 07E Wild Horse Wind Expansion (C) (2)_Electric Rev Req Model (2009 GRC)  2 2" xfId="2181"/>
    <cellStyle name="_Costs not in AURORA 06GRC_04 07E Wild Horse Wind Expansion (C) (2)_Electric Rev Req Model (2009 GRC)  2 2 2" xfId="16341"/>
    <cellStyle name="_Costs not in AURORA 06GRC_04 07E Wild Horse Wind Expansion (C) (2)_Electric Rev Req Model (2009 GRC)  2 3" xfId="16342"/>
    <cellStyle name="_Costs not in AURORA 06GRC_04 07E Wild Horse Wind Expansion (C) (2)_Electric Rev Req Model (2009 GRC)  3" xfId="2182"/>
    <cellStyle name="_Costs not in AURORA 06GRC_04 07E Wild Horse Wind Expansion (C) (2)_Electric Rev Req Model (2009 GRC)  3 2" xfId="16343"/>
    <cellStyle name="_Costs not in AURORA 06GRC_04 07E Wild Horse Wind Expansion (C) (2)_Electric Rev Req Model (2009 GRC)  4" xfId="16344"/>
    <cellStyle name="_Costs not in AURORA 06GRC_04 07E Wild Horse Wind Expansion (C) (2)_Electric Rev Req Model (2009 GRC) _DEM-WP(C) ENERG10C--ctn Mid-C_042010 2010GRC" xfId="11398"/>
    <cellStyle name="_Costs not in AURORA 06GRC_04 07E Wild Horse Wind Expansion (C) (2)_Electric Rev Req Model (2009 GRC) Rebuttal" xfId="2183"/>
    <cellStyle name="_Costs not in AURORA 06GRC_04 07E Wild Horse Wind Expansion (C) (2)_Electric Rev Req Model (2009 GRC) Rebuttal 2" xfId="2184"/>
    <cellStyle name="_Costs not in AURORA 06GRC_04 07E Wild Horse Wind Expansion (C) (2)_Electric Rev Req Model (2009 GRC) Rebuttal 2 2" xfId="2185"/>
    <cellStyle name="_Costs not in AURORA 06GRC_04 07E Wild Horse Wind Expansion (C) (2)_Electric Rev Req Model (2009 GRC) Rebuttal 2 2 2" xfId="16345"/>
    <cellStyle name="_Costs not in AURORA 06GRC_04 07E Wild Horse Wind Expansion (C) (2)_Electric Rev Req Model (2009 GRC) Rebuttal 2 3" xfId="16346"/>
    <cellStyle name="_Costs not in AURORA 06GRC_04 07E Wild Horse Wind Expansion (C) (2)_Electric Rev Req Model (2009 GRC) Rebuttal 3" xfId="2186"/>
    <cellStyle name="_Costs not in AURORA 06GRC_04 07E Wild Horse Wind Expansion (C) (2)_Electric Rev Req Model (2009 GRC) Rebuttal 3 2" xfId="16347"/>
    <cellStyle name="_Costs not in AURORA 06GRC_04 07E Wild Horse Wind Expansion (C) (2)_Electric Rev Req Model (2009 GRC) Rebuttal 4" xfId="16348"/>
    <cellStyle name="_Costs not in AURORA 06GRC_04 07E Wild Horse Wind Expansion (C) (2)_Electric Rev Req Model (2009 GRC) Rebuttal REmoval of New  WH Solar AdjustMI" xfId="2187"/>
    <cellStyle name="_Costs not in AURORA 06GRC_04 07E Wild Horse Wind Expansion (C) (2)_Electric Rev Req Model (2009 GRC) Rebuttal REmoval of New  WH Solar AdjustMI 2" xfId="2188"/>
    <cellStyle name="_Costs not in AURORA 06GRC_04 07E Wild Horse Wind Expansion (C) (2)_Electric Rev Req Model (2009 GRC) Rebuttal REmoval of New  WH Solar AdjustMI 2 2" xfId="2189"/>
    <cellStyle name="_Costs not in AURORA 06GRC_04 07E Wild Horse Wind Expansion (C) (2)_Electric Rev Req Model (2009 GRC) Rebuttal REmoval of New  WH Solar AdjustMI 2 2 2" xfId="16349"/>
    <cellStyle name="_Costs not in AURORA 06GRC_04 07E Wild Horse Wind Expansion (C) (2)_Electric Rev Req Model (2009 GRC) Rebuttal REmoval of New  WH Solar AdjustMI 2 3" xfId="16350"/>
    <cellStyle name="_Costs not in AURORA 06GRC_04 07E Wild Horse Wind Expansion (C) (2)_Electric Rev Req Model (2009 GRC) Rebuttal REmoval of New  WH Solar AdjustMI 3" xfId="2190"/>
    <cellStyle name="_Costs not in AURORA 06GRC_04 07E Wild Horse Wind Expansion (C) (2)_Electric Rev Req Model (2009 GRC) Rebuttal REmoval of New  WH Solar AdjustMI 3 2" xfId="16351"/>
    <cellStyle name="_Costs not in AURORA 06GRC_04 07E Wild Horse Wind Expansion (C) (2)_Electric Rev Req Model (2009 GRC) Rebuttal REmoval of New  WH Solar AdjustMI 4" xfId="16352"/>
    <cellStyle name="_Costs not in AURORA 06GRC_04 07E Wild Horse Wind Expansion (C) (2)_Electric Rev Req Model (2009 GRC) Rebuttal REmoval of New  WH Solar AdjustMI_DEM-WP(C) ENERG10C--ctn Mid-C_042010 2010GRC" xfId="11399"/>
    <cellStyle name="_Costs not in AURORA 06GRC_04 07E Wild Horse Wind Expansion (C) (2)_Electric Rev Req Model (2009 GRC) Revised 01-18-2010" xfId="2191"/>
    <cellStyle name="_Costs not in AURORA 06GRC_04 07E Wild Horse Wind Expansion (C) (2)_Electric Rev Req Model (2009 GRC) Revised 01-18-2010 2" xfId="2192"/>
    <cellStyle name="_Costs not in AURORA 06GRC_04 07E Wild Horse Wind Expansion (C) (2)_Electric Rev Req Model (2009 GRC) Revised 01-18-2010 2 2" xfId="2193"/>
    <cellStyle name="_Costs not in AURORA 06GRC_04 07E Wild Horse Wind Expansion (C) (2)_Electric Rev Req Model (2009 GRC) Revised 01-18-2010 2 2 2" xfId="16353"/>
    <cellStyle name="_Costs not in AURORA 06GRC_04 07E Wild Horse Wind Expansion (C) (2)_Electric Rev Req Model (2009 GRC) Revised 01-18-2010 2 3" xfId="16354"/>
    <cellStyle name="_Costs not in AURORA 06GRC_04 07E Wild Horse Wind Expansion (C) (2)_Electric Rev Req Model (2009 GRC) Revised 01-18-2010 3" xfId="2194"/>
    <cellStyle name="_Costs not in AURORA 06GRC_04 07E Wild Horse Wind Expansion (C) (2)_Electric Rev Req Model (2009 GRC) Revised 01-18-2010 3 2" xfId="16355"/>
    <cellStyle name="_Costs not in AURORA 06GRC_04 07E Wild Horse Wind Expansion (C) (2)_Electric Rev Req Model (2009 GRC) Revised 01-18-2010 4" xfId="16356"/>
    <cellStyle name="_Costs not in AURORA 06GRC_04 07E Wild Horse Wind Expansion (C) (2)_Electric Rev Req Model (2009 GRC) Revised 01-18-2010_DEM-WP(C) ENERG10C--ctn Mid-C_042010 2010GRC" xfId="11400"/>
    <cellStyle name="_Costs not in AURORA 06GRC_04 07E Wild Horse Wind Expansion (C) (2)_Electric Rev Req Model (2010 GRC)" xfId="2195"/>
    <cellStyle name="_Costs not in AURORA 06GRC_04 07E Wild Horse Wind Expansion (C) (2)_Electric Rev Req Model (2010 GRC) SF" xfId="2196"/>
    <cellStyle name="_Costs not in AURORA 06GRC_04 07E Wild Horse Wind Expansion (C) (2)_Final Order Electric EXHIBIT A-1" xfId="2197"/>
    <cellStyle name="_Costs not in AURORA 06GRC_04 07E Wild Horse Wind Expansion (C) (2)_Final Order Electric EXHIBIT A-1 2" xfId="2198"/>
    <cellStyle name="_Costs not in AURORA 06GRC_04 07E Wild Horse Wind Expansion (C) (2)_Final Order Electric EXHIBIT A-1 2 2" xfId="2199"/>
    <cellStyle name="_Costs not in AURORA 06GRC_04 07E Wild Horse Wind Expansion (C) (2)_Final Order Electric EXHIBIT A-1 2 2 2" xfId="16357"/>
    <cellStyle name="_Costs not in AURORA 06GRC_04 07E Wild Horse Wind Expansion (C) (2)_Final Order Electric EXHIBIT A-1 2 3" xfId="16358"/>
    <cellStyle name="_Costs not in AURORA 06GRC_04 07E Wild Horse Wind Expansion (C) (2)_Final Order Electric EXHIBIT A-1 3" xfId="2200"/>
    <cellStyle name="_Costs not in AURORA 06GRC_04 07E Wild Horse Wind Expansion (C) (2)_Final Order Electric EXHIBIT A-1 3 2" xfId="16359"/>
    <cellStyle name="_Costs not in AURORA 06GRC_04 07E Wild Horse Wind Expansion (C) (2)_Final Order Electric EXHIBIT A-1 4" xfId="16360"/>
    <cellStyle name="_Costs not in AURORA 06GRC_04 07E Wild Horse Wind Expansion (C) (2)_TENASKA REGULATORY ASSET" xfId="2201"/>
    <cellStyle name="_Costs not in AURORA 06GRC_04 07E Wild Horse Wind Expansion (C) (2)_TENASKA REGULATORY ASSET 2" xfId="2202"/>
    <cellStyle name="_Costs not in AURORA 06GRC_04 07E Wild Horse Wind Expansion (C) (2)_TENASKA REGULATORY ASSET 2 2" xfId="2203"/>
    <cellStyle name="_Costs not in AURORA 06GRC_04 07E Wild Horse Wind Expansion (C) (2)_TENASKA REGULATORY ASSET 2 2 2" xfId="16361"/>
    <cellStyle name="_Costs not in AURORA 06GRC_04 07E Wild Horse Wind Expansion (C) (2)_TENASKA REGULATORY ASSET 2 3" xfId="16362"/>
    <cellStyle name="_Costs not in AURORA 06GRC_04 07E Wild Horse Wind Expansion (C) (2)_TENASKA REGULATORY ASSET 3" xfId="2204"/>
    <cellStyle name="_Costs not in AURORA 06GRC_04 07E Wild Horse Wind Expansion (C) (2)_TENASKA REGULATORY ASSET 3 2" xfId="16363"/>
    <cellStyle name="_Costs not in AURORA 06GRC_04 07E Wild Horse Wind Expansion (C) (2)_TENASKA REGULATORY ASSET 4" xfId="16364"/>
    <cellStyle name="_Costs not in AURORA 06GRC_16.37E Wild Horse Expansion DeferralRevwrkingfile SF" xfId="2205"/>
    <cellStyle name="_Costs not in AURORA 06GRC_16.37E Wild Horse Expansion DeferralRevwrkingfile SF 2" xfId="2206"/>
    <cellStyle name="_Costs not in AURORA 06GRC_16.37E Wild Horse Expansion DeferralRevwrkingfile SF 2 2" xfId="2207"/>
    <cellStyle name="_Costs not in AURORA 06GRC_16.37E Wild Horse Expansion DeferralRevwrkingfile SF 2 2 2" xfId="16365"/>
    <cellStyle name="_Costs not in AURORA 06GRC_16.37E Wild Horse Expansion DeferralRevwrkingfile SF 2 3" xfId="16366"/>
    <cellStyle name="_Costs not in AURORA 06GRC_16.37E Wild Horse Expansion DeferralRevwrkingfile SF 3" xfId="2208"/>
    <cellStyle name="_Costs not in AURORA 06GRC_16.37E Wild Horse Expansion DeferralRevwrkingfile SF 3 2" xfId="16367"/>
    <cellStyle name="_Costs not in AURORA 06GRC_16.37E Wild Horse Expansion DeferralRevwrkingfile SF 4" xfId="16368"/>
    <cellStyle name="_Costs not in AURORA 06GRC_16.37E Wild Horse Expansion DeferralRevwrkingfile SF_DEM-WP(C) ENERG10C--ctn Mid-C_042010 2010GRC" xfId="11401"/>
    <cellStyle name="_Costs not in AURORA 06GRC_2009 Compliance Filing PCA Exhibits for GRC" xfId="2209"/>
    <cellStyle name="_Costs not in AURORA 06GRC_2009 Compliance Filing PCA Exhibits for GRC 2" xfId="16369"/>
    <cellStyle name="_Costs not in AURORA 06GRC_2009 GRC Compl Filing - Exhibit D" xfId="2210"/>
    <cellStyle name="_Costs not in AURORA 06GRC_2009 GRC Compl Filing - Exhibit D 2" xfId="2211"/>
    <cellStyle name="_Costs not in AURORA 06GRC_2009 GRC Compl Filing - Exhibit D 2 2" xfId="16370"/>
    <cellStyle name="_Costs not in AURORA 06GRC_2009 GRC Compl Filing - Exhibit D 3" xfId="16371"/>
    <cellStyle name="_Costs not in AURORA 06GRC_2009 GRC Compl Filing - Exhibit D_DEM-WP(C) ENERG10C--ctn Mid-C_042010 2010GRC" xfId="11402"/>
    <cellStyle name="_Costs not in AURORA 06GRC_2010 PTC's July1_Dec31 2010 " xfId="79"/>
    <cellStyle name="_Costs not in AURORA 06GRC_2010 PTC's Sept10_Aug11 (Version 4)" xfId="80"/>
    <cellStyle name="_Costs not in AURORA 06GRC_3.01 Income Statement" xfId="2212"/>
    <cellStyle name="_Costs not in AURORA 06GRC_4 31 Regulatory Assets and Liabilities  7 06- Exhibit D" xfId="2213"/>
    <cellStyle name="_Costs not in AURORA 06GRC_4 31 Regulatory Assets and Liabilities  7 06- Exhibit D 2" xfId="2214"/>
    <cellStyle name="_Costs not in AURORA 06GRC_4 31 Regulatory Assets and Liabilities  7 06- Exhibit D 2 2" xfId="2215"/>
    <cellStyle name="_Costs not in AURORA 06GRC_4 31 Regulatory Assets and Liabilities  7 06- Exhibit D 2 2 2" xfId="16372"/>
    <cellStyle name="_Costs not in AURORA 06GRC_4 31 Regulatory Assets and Liabilities  7 06- Exhibit D 2 3" xfId="16373"/>
    <cellStyle name="_Costs not in AURORA 06GRC_4 31 Regulatory Assets and Liabilities  7 06- Exhibit D 3" xfId="2216"/>
    <cellStyle name="_Costs not in AURORA 06GRC_4 31 Regulatory Assets and Liabilities  7 06- Exhibit D 3 2" xfId="16374"/>
    <cellStyle name="_Costs not in AURORA 06GRC_4 31 Regulatory Assets and Liabilities  7 06- Exhibit D 4" xfId="16375"/>
    <cellStyle name="_Costs not in AURORA 06GRC_4 31 Regulatory Assets and Liabilities  7 06- Exhibit D_DEM-WP(C) ENERG10C--ctn Mid-C_042010 2010GRC" xfId="11403"/>
    <cellStyle name="_Costs not in AURORA 06GRC_4 31 Regulatory Assets and Liabilities  7 06- Exhibit D_NIM Summary" xfId="2217"/>
    <cellStyle name="_Costs not in AURORA 06GRC_4 31 Regulatory Assets and Liabilities  7 06- Exhibit D_NIM Summary 2" xfId="2218"/>
    <cellStyle name="_Costs not in AURORA 06GRC_4 31 Regulatory Assets and Liabilities  7 06- Exhibit D_NIM Summary 2 2" xfId="16376"/>
    <cellStyle name="_Costs not in AURORA 06GRC_4 31 Regulatory Assets and Liabilities  7 06- Exhibit D_NIM Summary 3" xfId="16377"/>
    <cellStyle name="_Costs not in AURORA 06GRC_4 31 Regulatory Assets and Liabilities  7 06- Exhibit D_NIM Summary_DEM-WP(C) ENERG10C--ctn Mid-C_042010 2010GRC" xfId="11404"/>
    <cellStyle name="_Costs not in AURORA 06GRC_4 31E Reg Asset  Liab and EXH D" xfId="11405"/>
    <cellStyle name="_Costs not in AURORA 06GRC_4 31E Reg Asset  Liab and EXH D _ Aug 10 Filing (2)" xfId="11406"/>
    <cellStyle name="_Costs not in AURORA 06GRC_4 31E Reg Asset  Liab and EXH D _ Aug 10 Filing (2) 2" xfId="16378"/>
    <cellStyle name="_Costs not in AURORA 06GRC_4 31E Reg Asset  Liab and EXH D 10" xfId="16379"/>
    <cellStyle name="_Costs not in AURORA 06GRC_4 31E Reg Asset  Liab and EXH D 11" xfId="16380"/>
    <cellStyle name="_Costs not in AURORA 06GRC_4 31E Reg Asset  Liab and EXH D 12" xfId="16381"/>
    <cellStyle name="_Costs not in AURORA 06GRC_4 31E Reg Asset  Liab and EXH D 13" xfId="16382"/>
    <cellStyle name="_Costs not in AURORA 06GRC_4 31E Reg Asset  Liab and EXH D 14" xfId="16383"/>
    <cellStyle name="_Costs not in AURORA 06GRC_4 31E Reg Asset  Liab and EXH D 15" xfId="16384"/>
    <cellStyle name="_Costs not in AURORA 06GRC_4 31E Reg Asset  Liab and EXH D 16" xfId="16385"/>
    <cellStyle name="_Costs not in AURORA 06GRC_4 31E Reg Asset  Liab and EXH D 17" xfId="16386"/>
    <cellStyle name="_Costs not in AURORA 06GRC_4 31E Reg Asset  Liab and EXH D 18" xfId="16387"/>
    <cellStyle name="_Costs not in AURORA 06GRC_4 31E Reg Asset  Liab and EXH D 19" xfId="16388"/>
    <cellStyle name="_Costs not in AURORA 06GRC_4 31E Reg Asset  Liab and EXH D 2" xfId="16389"/>
    <cellStyle name="_Costs not in AURORA 06GRC_4 31E Reg Asset  Liab and EXH D 20" xfId="16390"/>
    <cellStyle name="_Costs not in AURORA 06GRC_4 31E Reg Asset  Liab and EXH D 21" xfId="16391"/>
    <cellStyle name="_Costs not in AURORA 06GRC_4 31E Reg Asset  Liab and EXH D 22" xfId="16392"/>
    <cellStyle name="_Costs not in AURORA 06GRC_4 31E Reg Asset  Liab and EXH D 23" xfId="16393"/>
    <cellStyle name="_Costs not in AURORA 06GRC_4 31E Reg Asset  Liab and EXH D 24" xfId="16394"/>
    <cellStyle name="_Costs not in AURORA 06GRC_4 31E Reg Asset  Liab and EXH D 25" xfId="16395"/>
    <cellStyle name="_Costs not in AURORA 06GRC_4 31E Reg Asset  Liab and EXH D 26" xfId="16396"/>
    <cellStyle name="_Costs not in AURORA 06GRC_4 31E Reg Asset  Liab and EXH D 27" xfId="16397"/>
    <cellStyle name="_Costs not in AURORA 06GRC_4 31E Reg Asset  Liab and EXH D 28" xfId="16398"/>
    <cellStyle name="_Costs not in AURORA 06GRC_4 31E Reg Asset  Liab and EXH D 29" xfId="16399"/>
    <cellStyle name="_Costs not in AURORA 06GRC_4 31E Reg Asset  Liab and EXH D 3" xfId="16400"/>
    <cellStyle name="_Costs not in AURORA 06GRC_4 31E Reg Asset  Liab and EXH D 30" xfId="16401"/>
    <cellStyle name="_Costs not in AURORA 06GRC_4 31E Reg Asset  Liab and EXH D 31" xfId="16402"/>
    <cellStyle name="_Costs not in AURORA 06GRC_4 31E Reg Asset  Liab and EXH D 32" xfId="16403"/>
    <cellStyle name="_Costs not in AURORA 06GRC_4 31E Reg Asset  Liab and EXH D 33" xfId="16404"/>
    <cellStyle name="_Costs not in AURORA 06GRC_4 31E Reg Asset  Liab and EXH D 34" xfId="16405"/>
    <cellStyle name="_Costs not in AURORA 06GRC_4 31E Reg Asset  Liab and EXH D 35" xfId="16406"/>
    <cellStyle name="_Costs not in AURORA 06GRC_4 31E Reg Asset  Liab and EXH D 36" xfId="16407"/>
    <cellStyle name="_Costs not in AURORA 06GRC_4 31E Reg Asset  Liab and EXH D 4" xfId="16408"/>
    <cellStyle name="_Costs not in AURORA 06GRC_4 31E Reg Asset  Liab and EXH D 5" xfId="16409"/>
    <cellStyle name="_Costs not in AURORA 06GRC_4 31E Reg Asset  Liab and EXH D 6" xfId="16410"/>
    <cellStyle name="_Costs not in AURORA 06GRC_4 31E Reg Asset  Liab and EXH D 7" xfId="16411"/>
    <cellStyle name="_Costs not in AURORA 06GRC_4 31E Reg Asset  Liab and EXH D 8" xfId="16412"/>
    <cellStyle name="_Costs not in AURORA 06GRC_4 31E Reg Asset  Liab and EXH D 9" xfId="16413"/>
    <cellStyle name="_Costs not in AURORA 06GRC_4 32 Regulatory Assets and Liabilities  7 06- Exhibit D" xfId="2219"/>
    <cellStyle name="_Costs not in AURORA 06GRC_4 32 Regulatory Assets and Liabilities  7 06- Exhibit D 2" xfId="2220"/>
    <cellStyle name="_Costs not in AURORA 06GRC_4 32 Regulatory Assets and Liabilities  7 06- Exhibit D 2 2" xfId="2221"/>
    <cellStyle name="_Costs not in AURORA 06GRC_4 32 Regulatory Assets and Liabilities  7 06- Exhibit D 2 2 2" xfId="16414"/>
    <cellStyle name="_Costs not in AURORA 06GRC_4 32 Regulatory Assets and Liabilities  7 06- Exhibit D 2 3" xfId="16415"/>
    <cellStyle name="_Costs not in AURORA 06GRC_4 32 Regulatory Assets and Liabilities  7 06- Exhibit D 3" xfId="2222"/>
    <cellStyle name="_Costs not in AURORA 06GRC_4 32 Regulatory Assets and Liabilities  7 06- Exhibit D 3 2" xfId="16416"/>
    <cellStyle name="_Costs not in AURORA 06GRC_4 32 Regulatory Assets and Liabilities  7 06- Exhibit D 4" xfId="16417"/>
    <cellStyle name="_Costs not in AURORA 06GRC_4 32 Regulatory Assets and Liabilities  7 06- Exhibit D_DEM-WP(C) ENERG10C--ctn Mid-C_042010 2010GRC" xfId="11407"/>
    <cellStyle name="_Costs not in AURORA 06GRC_4 32 Regulatory Assets and Liabilities  7 06- Exhibit D_NIM Summary" xfId="2223"/>
    <cellStyle name="_Costs not in AURORA 06GRC_4 32 Regulatory Assets and Liabilities  7 06- Exhibit D_NIM Summary 2" xfId="2224"/>
    <cellStyle name="_Costs not in AURORA 06GRC_4 32 Regulatory Assets and Liabilities  7 06- Exhibit D_NIM Summary 2 2" xfId="16418"/>
    <cellStyle name="_Costs not in AURORA 06GRC_4 32 Regulatory Assets and Liabilities  7 06- Exhibit D_NIM Summary 3" xfId="16419"/>
    <cellStyle name="_Costs not in AURORA 06GRC_4 32 Regulatory Assets and Liabilities  7 06- Exhibit D_NIM Summary_DEM-WP(C) ENERG10C--ctn Mid-C_042010 2010GRC" xfId="11408"/>
    <cellStyle name="_Costs not in AURORA 06GRC_6.06E Operating Expenses" xfId="11409"/>
    <cellStyle name="_Costs not in AURORA 06GRC_ACCOUNTS" xfId="2225"/>
    <cellStyle name="_Costs not in AURORA 06GRC_Att B to RECs proceeds proposal" xfId="81"/>
    <cellStyle name="_Costs not in AURORA 06GRC_AURORA Total New" xfId="2226"/>
    <cellStyle name="_Costs not in AURORA 06GRC_AURORA Total New 2" xfId="2227"/>
    <cellStyle name="_Costs not in AURORA 06GRC_AURORA Total New 2 2" xfId="16420"/>
    <cellStyle name="_Costs not in AURORA 06GRC_AURORA Total New 3" xfId="16421"/>
    <cellStyle name="_Costs not in AURORA 06GRC_Backup for Attachment B 2010-09-09" xfId="82"/>
    <cellStyle name="_Costs not in AURORA 06GRC_Bench Request - Attachment B" xfId="83"/>
    <cellStyle name="_Costs not in AURORA 06GRC_Book2" xfId="2228"/>
    <cellStyle name="_Costs not in AURORA 06GRC_Book2 2" xfId="2229"/>
    <cellStyle name="_Costs not in AURORA 06GRC_Book2 2 2" xfId="2230"/>
    <cellStyle name="_Costs not in AURORA 06GRC_Book2 2 2 2" xfId="16422"/>
    <cellStyle name="_Costs not in AURORA 06GRC_Book2 2 3" xfId="16423"/>
    <cellStyle name="_Costs not in AURORA 06GRC_Book2 3" xfId="2231"/>
    <cellStyle name="_Costs not in AURORA 06GRC_Book2 3 2" xfId="16424"/>
    <cellStyle name="_Costs not in AURORA 06GRC_Book2 4" xfId="16425"/>
    <cellStyle name="_Costs not in AURORA 06GRC_Book2_Adj Bench DR 3 for Initial Briefs (Electric)" xfId="2232"/>
    <cellStyle name="_Costs not in AURORA 06GRC_Book2_Adj Bench DR 3 for Initial Briefs (Electric) 2" xfId="2233"/>
    <cellStyle name="_Costs not in AURORA 06GRC_Book2_Adj Bench DR 3 for Initial Briefs (Electric) 2 2" xfId="2234"/>
    <cellStyle name="_Costs not in AURORA 06GRC_Book2_Adj Bench DR 3 for Initial Briefs (Electric) 2 2 2" xfId="16426"/>
    <cellStyle name="_Costs not in AURORA 06GRC_Book2_Adj Bench DR 3 for Initial Briefs (Electric) 2 3" xfId="16427"/>
    <cellStyle name="_Costs not in AURORA 06GRC_Book2_Adj Bench DR 3 for Initial Briefs (Electric) 3" xfId="2235"/>
    <cellStyle name="_Costs not in AURORA 06GRC_Book2_Adj Bench DR 3 for Initial Briefs (Electric) 3 2" xfId="16428"/>
    <cellStyle name="_Costs not in AURORA 06GRC_Book2_Adj Bench DR 3 for Initial Briefs (Electric) 4" xfId="16429"/>
    <cellStyle name="_Costs not in AURORA 06GRC_Book2_Adj Bench DR 3 for Initial Briefs (Electric)_DEM-WP(C) ENERG10C--ctn Mid-C_042010 2010GRC" xfId="11410"/>
    <cellStyle name="_Costs not in AURORA 06GRC_Book2_DEM-WP(C) ENERG10C--ctn Mid-C_042010 2010GRC" xfId="11411"/>
    <cellStyle name="_Costs not in AURORA 06GRC_Book2_Electric Rev Req Model (2009 GRC) Rebuttal" xfId="2236"/>
    <cellStyle name="_Costs not in AURORA 06GRC_Book2_Electric Rev Req Model (2009 GRC) Rebuttal 2" xfId="2237"/>
    <cellStyle name="_Costs not in AURORA 06GRC_Book2_Electric Rev Req Model (2009 GRC) Rebuttal 2 2" xfId="2238"/>
    <cellStyle name="_Costs not in AURORA 06GRC_Book2_Electric Rev Req Model (2009 GRC) Rebuttal 2 2 2" xfId="16430"/>
    <cellStyle name="_Costs not in AURORA 06GRC_Book2_Electric Rev Req Model (2009 GRC) Rebuttal 2 3" xfId="16431"/>
    <cellStyle name="_Costs not in AURORA 06GRC_Book2_Electric Rev Req Model (2009 GRC) Rebuttal 3" xfId="2239"/>
    <cellStyle name="_Costs not in AURORA 06GRC_Book2_Electric Rev Req Model (2009 GRC) Rebuttal 3 2" xfId="16432"/>
    <cellStyle name="_Costs not in AURORA 06GRC_Book2_Electric Rev Req Model (2009 GRC) Rebuttal 4" xfId="16433"/>
    <cellStyle name="_Costs not in AURORA 06GRC_Book2_Electric Rev Req Model (2009 GRC) Rebuttal REmoval of New  WH Solar AdjustMI" xfId="2240"/>
    <cellStyle name="_Costs not in AURORA 06GRC_Book2_Electric Rev Req Model (2009 GRC) Rebuttal REmoval of New  WH Solar AdjustMI 2" xfId="2241"/>
    <cellStyle name="_Costs not in AURORA 06GRC_Book2_Electric Rev Req Model (2009 GRC) Rebuttal REmoval of New  WH Solar AdjustMI 2 2" xfId="2242"/>
    <cellStyle name="_Costs not in AURORA 06GRC_Book2_Electric Rev Req Model (2009 GRC) Rebuttal REmoval of New  WH Solar AdjustMI 2 2 2" xfId="16434"/>
    <cellStyle name="_Costs not in AURORA 06GRC_Book2_Electric Rev Req Model (2009 GRC) Rebuttal REmoval of New  WH Solar AdjustMI 2 3" xfId="16435"/>
    <cellStyle name="_Costs not in AURORA 06GRC_Book2_Electric Rev Req Model (2009 GRC) Rebuttal REmoval of New  WH Solar AdjustMI 3" xfId="2243"/>
    <cellStyle name="_Costs not in AURORA 06GRC_Book2_Electric Rev Req Model (2009 GRC) Rebuttal REmoval of New  WH Solar AdjustMI 3 2" xfId="16436"/>
    <cellStyle name="_Costs not in AURORA 06GRC_Book2_Electric Rev Req Model (2009 GRC) Rebuttal REmoval of New  WH Solar AdjustMI 4" xfId="16437"/>
    <cellStyle name="_Costs not in AURORA 06GRC_Book2_Electric Rev Req Model (2009 GRC) Rebuttal REmoval of New  WH Solar AdjustMI_DEM-WP(C) ENERG10C--ctn Mid-C_042010 2010GRC" xfId="11412"/>
    <cellStyle name="_Costs not in AURORA 06GRC_Book2_Electric Rev Req Model (2009 GRC) Revised 01-18-2010" xfId="2244"/>
    <cellStyle name="_Costs not in AURORA 06GRC_Book2_Electric Rev Req Model (2009 GRC) Revised 01-18-2010 2" xfId="2245"/>
    <cellStyle name="_Costs not in AURORA 06GRC_Book2_Electric Rev Req Model (2009 GRC) Revised 01-18-2010 2 2" xfId="2246"/>
    <cellStyle name="_Costs not in AURORA 06GRC_Book2_Electric Rev Req Model (2009 GRC) Revised 01-18-2010 2 2 2" xfId="16438"/>
    <cellStyle name="_Costs not in AURORA 06GRC_Book2_Electric Rev Req Model (2009 GRC) Revised 01-18-2010 2 3" xfId="16439"/>
    <cellStyle name="_Costs not in AURORA 06GRC_Book2_Electric Rev Req Model (2009 GRC) Revised 01-18-2010 3" xfId="2247"/>
    <cellStyle name="_Costs not in AURORA 06GRC_Book2_Electric Rev Req Model (2009 GRC) Revised 01-18-2010 3 2" xfId="16440"/>
    <cellStyle name="_Costs not in AURORA 06GRC_Book2_Electric Rev Req Model (2009 GRC) Revised 01-18-2010 4" xfId="16441"/>
    <cellStyle name="_Costs not in AURORA 06GRC_Book2_Electric Rev Req Model (2009 GRC) Revised 01-18-2010_DEM-WP(C) ENERG10C--ctn Mid-C_042010 2010GRC" xfId="11413"/>
    <cellStyle name="_Costs not in AURORA 06GRC_Book2_Final Order Electric EXHIBIT A-1" xfId="2248"/>
    <cellStyle name="_Costs not in AURORA 06GRC_Book2_Final Order Electric EXHIBIT A-1 2" xfId="2249"/>
    <cellStyle name="_Costs not in AURORA 06GRC_Book2_Final Order Electric EXHIBIT A-1 2 2" xfId="2250"/>
    <cellStyle name="_Costs not in AURORA 06GRC_Book2_Final Order Electric EXHIBIT A-1 2 2 2" xfId="16442"/>
    <cellStyle name="_Costs not in AURORA 06GRC_Book2_Final Order Electric EXHIBIT A-1 2 3" xfId="16443"/>
    <cellStyle name="_Costs not in AURORA 06GRC_Book2_Final Order Electric EXHIBIT A-1 3" xfId="2251"/>
    <cellStyle name="_Costs not in AURORA 06GRC_Book2_Final Order Electric EXHIBIT A-1 3 2" xfId="16444"/>
    <cellStyle name="_Costs not in AURORA 06GRC_Book2_Final Order Electric EXHIBIT A-1 4" xfId="16445"/>
    <cellStyle name="_Costs not in AURORA 06GRC_Book4" xfId="2252"/>
    <cellStyle name="_Costs not in AURORA 06GRC_Book4 2" xfId="2253"/>
    <cellStyle name="_Costs not in AURORA 06GRC_Book4 2 2" xfId="2254"/>
    <cellStyle name="_Costs not in AURORA 06GRC_Book4 2 2 2" xfId="16446"/>
    <cellStyle name="_Costs not in AURORA 06GRC_Book4 2 3" xfId="16447"/>
    <cellStyle name="_Costs not in AURORA 06GRC_Book4 3" xfId="2255"/>
    <cellStyle name="_Costs not in AURORA 06GRC_Book4 3 2" xfId="16448"/>
    <cellStyle name="_Costs not in AURORA 06GRC_Book4 4" xfId="16449"/>
    <cellStyle name="_Costs not in AURORA 06GRC_Book4_DEM-WP(C) ENERG10C--ctn Mid-C_042010 2010GRC" xfId="11414"/>
    <cellStyle name="_Costs not in AURORA 06GRC_Book9" xfId="2256"/>
    <cellStyle name="_Costs not in AURORA 06GRC_Book9 2" xfId="2257"/>
    <cellStyle name="_Costs not in AURORA 06GRC_Book9 2 2" xfId="2258"/>
    <cellStyle name="_Costs not in AURORA 06GRC_Book9 2 2 2" xfId="16450"/>
    <cellStyle name="_Costs not in AURORA 06GRC_Book9 2 3" xfId="16451"/>
    <cellStyle name="_Costs not in AURORA 06GRC_Book9 3" xfId="2259"/>
    <cellStyle name="_Costs not in AURORA 06GRC_Book9 3 2" xfId="16452"/>
    <cellStyle name="_Costs not in AURORA 06GRC_Book9 4" xfId="16453"/>
    <cellStyle name="_Costs not in AURORA 06GRC_Book9_DEM-WP(C) ENERG10C--ctn Mid-C_042010 2010GRC" xfId="11415"/>
    <cellStyle name="_Costs not in AURORA 06GRC_Check the Interest Calculation" xfId="84"/>
    <cellStyle name="_Costs not in AURORA 06GRC_Check the Interest Calculation_Scenario 1 REC vs PTC Offset" xfId="85"/>
    <cellStyle name="_Costs not in AURORA 06GRC_Check the Interest Calculation_Scenario 3" xfId="86"/>
    <cellStyle name="_Costs not in AURORA 06GRC_Chelan PUD Power Costs (8-10)" xfId="2260"/>
    <cellStyle name="_Costs not in AURORA 06GRC_Chelan PUD Power Costs (8-10) 2" xfId="16454"/>
    <cellStyle name="_Costs not in AURORA 06GRC_DEM-WP(C) Chelan Power Costs" xfId="11416"/>
    <cellStyle name="_Costs not in AURORA 06GRC_DEM-WP(C) Chelan Power Costs 2" xfId="16455"/>
    <cellStyle name="_Costs not in AURORA 06GRC_DEM-WP(C) ENERG10C--ctn Mid-C_042010 2010GRC" xfId="11417"/>
    <cellStyle name="_Costs not in AURORA 06GRC_DEM-WP(C) Gas Transport 2010GRC" xfId="11418"/>
    <cellStyle name="_Costs not in AURORA 06GRC_DEM-WP(C) Gas Transport 2010GRC 2" xfId="16456"/>
    <cellStyle name="_Costs not in AURORA 06GRC_DWH-08 (Rate Spread &amp; Design Workpapers)" xfId="16457"/>
    <cellStyle name="_Costs not in AURORA 06GRC_Exh A-1 resulting from UE-112050 effective Jan 1 2012" xfId="16458"/>
    <cellStyle name="_Costs not in AURORA 06GRC_Exh G - Klamath Peaker PPA fr C Locke 2-12" xfId="16459"/>
    <cellStyle name="_Costs not in AURORA 06GRC_Exhibit A-1 effective 4-1-11 fr S Free 12-11" xfId="16460"/>
    <cellStyle name="_Costs not in AURORA 06GRC_Exhibit D fr R Gho 12-31-08" xfId="2261"/>
    <cellStyle name="_Costs not in AURORA 06GRC_Exhibit D fr R Gho 12-31-08 2" xfId="2262"/>
    <cellStyle name="_Costs not in AURORA 06GRC_Exhibit D fr R Gho 12-31-08 2 2" xfId="16461"/>
    <cellStyle name="_Costs not in AURORA 06GRC_Exhibit D fr R Gho 12-31-08 3" xfId="16462"/>
    <cellStyle name="_Costs not in AURORA 06GRC_Exhibit D fr R Gho 12-31-08 v2" xfId="2263"/>
    <cellStyle name="_Costs not in AURORA 06GRC_Exhibit D fr R Gho 12-31-08 v2 2" xfId="2264"/>
    <cellStyle name="_Costs not in AURORA 06GRC_Exhibit D fr R Gho 12-31-08 v2 2 2" xfId="16463"/>
    <cellStyle name="_Costs not in AURORA 06GRC_Exhibit D fr R Gho 12-31-08 v2 3" xfId="16464"/>
    <cellStyle name="_Costs not in AURORA 06GRC_Exhibit D fr R Gho 12-31-08 v2_DEM-WP(C) ENERG10C--ctn Mid-C_042010 2010GRC" xfId="11419"/>
    <cellStyle name="_Costs not in AURORA 06GRC_Exhibit D fr R Gho 12-31-08 v2_NIM Summary" xfId="2265"/>
    <cellStyle name="_Costs not in AURORA 06GRC_Exhibit D fr R Gho 12-31-08 v2_NIM Summary 2" xfId="2266"/>
    <cellStyle name="_Costs not in AURORA 06GRC_Exhibit D fr R Gho 12-31-08 v2_NIM Summary 2 2" xfId="16465"/>
    <cellStyle name="_Costs not in AURORA 06GRC_Exhibit D fr R Gho 12-31-08 v2_NIM Summary 3" xfId="16466"/>
    <cellStyle name="_Costs not in AURORA 06GRC_Exhibit D fr R Gho 12-31-08 v2_NIM Summary_DEM-WP(C) ENERG10C--ctn Mid-C_042010 2010GRC" xfId="11420"/>
    <cellStyle name="_Costs not in AURORA 06GRC_Exhibit D fr R Gho 12-31-08_DEM-WP(C) ENERG10C--ctn Mid-C_042010 2010GRC" xfId="11421"/>
    <cellStyle name="_Costs not in AURORA 06GRC_Exhibit D fr R Gho 12-31-08_NIM Summary" xfId="2267"/>
    <cellStyle name="_Costs not in AURORA 06GRC_Exhibit D fr R Gho 12-31-08_NIM Summary 2" xfId="2268"/>
    <cellStyle name="_Costs not in AURORA 06GRC_Exhibit D fr R Gho 12-31-08_NIM Summary 2 2" xfId="16467"/>
    <cellStyle name="_Costs not in AURORA 06GRC_Exhibit D fr R Gho 12-31-08_NIM Summary 3" xfId="16468"/>
    <cellStyle name="_Costs not in AURORA 06GRC_Exhibit D fr R Gho 12-31-08_NIM Summary_DEM-WP(C) ENERG10C--ctn Mid-C_042010 2010GRC" xfId="11422"/>
    <cellStyle name="_Costs not in AURORA 06GRC_Final 2008 PTC Rate Design Workpapers 10.27.08" xfId="16469"/>
    <cellStyle name="_Costs not in AURORA 06GRC_Final 2009 Electric Low Income Workpapers" xfId="16470"/>
    <cellStyle name="_Costs not in AURORA 06GRC_Gas Rev Req Model (2010 GRC)" xfId="2269"/>
    <cellStyle name="_Costs not in AURORA 06GRC_Hopkins Ridge Prepaid Tran - Interest Earned RY 12ME Feb  '11" xfId="2270"/>
    <cellStyle name="_Costs not in AURORA 06GRC_Hopkins Ridge Prepaid Tran - Interest Earned RY 12ME Feb  '11 2" xfId="2271"/>
    <cellStyle name="_Costs not in AURORA 06GRC_Hopkins Ridge Prepaid Tran - Interest Earned RY 12ME Feb  '11 2 2" xfId="16471"/>
    <cellStyle name="_Costs not in AURORA 06GRC_Hopkins Ridge Prepaid Tran - Interest Earned RY 12ME Feb  '11 3" xfId="16472"/>
    <cellStyle name="_Costs not in AURORA 06GRC_Hopkins Ridge Prepaid Tran - Interest Earned RY 12ME Feb  '11_DEM-WP(C) ENERG10C--ctn Mid-C_042010 2010GRC" xfId="11423"/>
    <cellStyle name="_Costs not in AURORA 06GRC_Hopkins Ridge Prepaid Tran - Interest Earned RY 12ME Feb  '11_NIM Summary" xfId="2272"/>
    <cellStyle name="_Costs not in AURORA 06GRC_Hopkins Ridge Prepaid Tran - Interest Earned RY 12ME Feb  '11_NIM Summary 2" xfId="2273"/>
    <cellStyle name="_Costs not in AURORA 06GRC_Hopkins Ridge Prepaid Tran - Interest Earned RY 12ME Feb  '11_NIM Summary 2 2" xfId="16473"/>
    <cellStyle name="_Costs not in AURORA 06GRC_Hopkins Ridge Prepaid Tran - Interest Earned RY 12ME Feb  '11_NIM Summary 3" xfId="16474"/>
    <cellStyle name="_Costs not in AURORA 06GRC_Hopkins Ridge Prepaid Tran - Interest Earned RY 12ME Feb  '11_NIM Summary_DEM-WP(C) ENERG10C--ctn Mid-C_042010 2010GRC" xfId="11424"/>
    <cellStyle name="_Costs not in AURORA 06GRC_Hopkins Ridge Prepaid Tran - Interest Earned RY 12ME Feb  '11_Transmission Workbook for May BOD" xfId="2274"/>
    <cellStyle name="_Costs not in AURORA 06GRC_Hopkins Ridge Prepaid Tran - Interest Earned RY 12ME Feb  '11_Transmission Workbook for May BOD 2" xfId="2275"/>
    <cellStyle name="_Costs not in AURORA 06GRC_Hopkins Ridge Prepaid Tran - Interest Earned RY 12ME Feb  '11_Transmission Workbook for May BOD 2 2" xfId="16475"/>
    <cellStyle name="_Costs not in AURORA 06GRC_Hopkins Ridge Prepaid Tran - Interest Earned RY 12ME Feb  '11_Transmission Workbook for May BOD 3" xfId="16476"/>
    <cellStyle name="_Costs not in AURORA 06GRC_Hopkins Ridge Prepaid Tran - Interest Earned RY 12ME Feb  '11_Transmission Workbook for May BOD_DEM-WP(C) ENERG10C--ctn Mid-C_042010 2010GRC" xfId="11425"/>
    <cellStyle name="_Costs not in AURORA 06GRC_INPUTS" xfId="87"/>
    <cellStyle name="_Costs not in AURORA 06GRC_INPUTS 2" xfId="2276"/>
    <cellStyle name="_Costs not in AURORA 06GRC_INPUTS 2 2" xfId="2277"/>
    <cellStyle name="_Costs not in AURORA 06GRC_INPUTS 2 2 2" xfId="16477"/>
    <cellStyle name="_Costs not in AURORA 06GRC_INPUTS 2 3" xfId="16478"/>
    <cellStyle name="_Costs not in AURORA 06GRC_INPUTS 3" xfId="2278"/>
    <cellStyle name="_Costs not in AURORA 06GRC_INPUTS 3 2" xfId="16479"/>
    <cellStyle name="_Costs not in AURORA 06GRC_INPUTS 4" xfId="16480"/>
    <cellStyle name="_Costs not in AURORA 06GRC_Low Income 2010 RevRequirement" xfId="2279"/>
    <cellStyle name="_Costs not in AURORA 06GRC_Low Income 2010 RevRequirement (2)" xfId="2280"/>
    <cellStyle name="_Costs not in AURORA 06GRC_Mint Farm Generation BPA" xfId="16481"/>
    <cellStyle name="_Costs not in AURORA 06GRC_NIM Summary" xfId="2281"/>
    <cellStyle name="_Costs not in AURORA 06GRC_NIM Summary 09GRC" xfId="2282"/>
    <cellStyle name="_Costs not in AURORA 06GRC_NIM Summary 09GRC 2" xfId="2283"/>
    <cellStyle name="_Costs not in AURORA 06GRC_NIM Summary 09GRC 2 2" xfId="16482"/>
    <cellStyle name="_Costs not in AURORA 06GRC_NIM Summary 09GRC 3" xfId="16483"/>
    <cellStyle name="_Costs not in AURORA 06GRC_NIM Summary 09GRC_DEM-WP(C) ENERG10C--ctn Mid-C_042010 2010GRC" xfId="11426"/>
    <cellStyle name="_Costs not in AURORA 06GRC_NIM Summary 10" xfId="16484"/>
    <cellStyle name="_Costs not in AURORA 06GRC_NIM Summary 11" xfId="16485"/>
    <cellStyle name="_Costs not in AURORA 06GRC_NIM Summary 12" xfId="16486"/>
    <cellStyle name="_Costs not in AURORA 06GRC_NIM Summary 13" xfId="16487"/>
    <cellStyle name="_Costs not in AURORA 06GRC_NIM Summary 14" xfId="16488"/>
    <cellStyle name="_Costs not in AURORA 06GRC_NIM Summary 15" xfId="16489"/>
    <cellStyle name="_Costs not in AURORA 06GRC_NIM Summary 16" xfId="16490"/>
    <cellStyle name="_Costs not in AURORA 06GRC_NIM Summary 17" xfId="16491"/>
    <cellStyle name="_Costs not in AURORA 06GRC_NIM Summary 18" xfId="16492"/>
    <cellStyle name="_Costs not in AURORA 06GRC_NIM Summary 19" xfId="16493"/>
    <cellStyle name="_Costs not in AURORA 06GRC_NIM Summary 2" xfId="2284"/>
    <cellStyle name="_Costs not in AURORA 06GRC_NIM Summary 2 2" xfId="16494"/>
    <cellStyle name="_Costs not in AURORA 06GRC_NIM Summary 20" xfId="16495"/>
    <cellStyle name="_Costs not in AURORA 06GRC_NIM Summary 21" xfId="16496"/>
    <cellStyle name="_Costs not in AURORA 06GRC_NIM Summary 22" xfId="16497"/>
    <cellStyle name="_Costs not in AURORA 06GRC_NIM Summary 23" xfId="16498"/>
    <cellStyle name="_Costs not in AURORA 06GRC_NIM Summary 24" xfId="16499"/>
    <cellStyle name="_Costs not in AURORA 06GRC_NIM Summary 25" xfId="16500"/>
    <cellStyle name="_Costs not in AURORA 06GRC_NIM Summary 26" xfId="16501"/>
    <cellStyle name="_Costs not in AURORA 06GRC_NIM Summary 27" xfId="16502"/>
    <cellStyle name="_Costs not in AURORA 06GRC_NIM Summary 28" xfId="16503"/>
    <cellStyle name="_Costs not in AURORA 06GRC_NIM Summary 29" xfId="16504"/>
    <cellStyle name="_Costs not in AURORA 06GRC_NIM Summary 3" xfId="2285"/>
    <cellStyle name="_Costs not in AURORA 06GRC_NIM Summary 3 2" xfId="16505"/>
    <cellStyle name="_Costs not in AURORA 06GRC_NIM Summary 30" xfId="16506"/>
    <cellStyle name="_Costs not in AURORA 06GRC_NIM Summary 31" xfId="16507"/>
    <cellStyle name="_Costs not in AURORA 06GRC_NIM Summary 32" xfId="16508"/>
    <cellStyle name="_Costs not in AURORA 06GRC_NIM Summary 33" xfId="16509"/>
    <cellStyle name="_Costs not in AURORA 06GRC_NIM Summary 34" xfId="16510"/>
    <cellStyle name="_Costs not in AURORA 06GRC_NIM Summary 35" xfId="16511"/>
    <cellStyle name="_Costs not in AURORA 06GRC_NIM Summary 36" xfId="16512"/>
    <cellStyle name="_Costs not in AURORA 06GRC_NIM Summary 37" xfId="16513"/>
    <cellStyle name="_Costs not in AURORA 06GRC_NIM Summary 38" xfId="16514"/>
    <cellStyle name="_Costs not in AURORA 06GRC_NIM Summary 39" xfId="16515"/>
    <cellStyle name="_Costs not in AURORA 06GRC_NIM Summary 4" xfId="2286"/>
    <cellStyle name="_Costs not in AURORA 06GRC_NIM Summary 4 2" xfId="16516"/>
    <cellStyle name="_Costs not in AURORA 06GRC_NIM Summary 40" xfId="16517"/>
    <cellStyle name="_Costs not in AURORA 06GRC_NIM Summary 41" xfId="16518"/>
    <cellStyle name="_Costs not in AURORA 06GRC_NIM Summary 42" xfId="16519"/>
    <cellStyle name="_Costs not in AURORA 06GRC_NIM Summary 43" xfId="16520"/>
    <cellStyle name="_Costs not in AURORA 06GRC_NIM Summary 44" xfId="16521"/>
    <cellStyle name="_Costs not in AURORA 06GRC_NIM Summary 45" xfId="16522"/>
    <cellStyle name="_Costs not in AURORA 06GRC_NIM Summary 46" xfId="16523"/>
    <cellStyle name="_Costs not in AURORA 06GRC_NIM Summary 47" xfId="16524"/>
    <cellStyle name="_Costs not in AURORA 06GRC_NIM Summary 48" xfId="16525"/>
    <cellStyle name="_Costs not in AURORA 06GRC_NIM Summary 49" xfId="16526"/>
    <cellStyle name="_Costs not in AURORA 06GRC_NIM Summary 5" xfId="2287"/>
    <cellStyle name="_Costs not in AURORA 06GRC_NIM Summary 5 2" xfId="16527"/>
    <cellStyle name="_Costs not in AURORA 06GRC_NIM Summary 50" xfId="16528"/>
    <cellStyle name="_Costs not in AURORA 06GRC_NIM Summary 51" xfId="16529"/>
    <cellStyle name="_Costs not in AURORA 06GRC_NIM Summary 6" xfId="2288"/>
    <cellStyle name="_Costs not in AURORA 06GRC_NIM Summary 6 2" xfId="16530"/>
    <cellStyle name="_Costs not in AURORA 06GRC_NIM Summary 7" xfId="2289"/>
    <cellStyle name="_Costs not in AURORA 06GRC_NIM Summary 7 2" xfId="16531"/>
    <cellStyle name="_Costs not in AURORA 06GRC_NIM Summary 8" xfId="2290"/>
    <cellStyle name="_Costs not in AURORA 06GRC_NIM Summary 8 2" xfId="16532"/>
    <cellStyle name="_Costs not in AURORA 06GRC_NIM Summary 9" xfId="2291"/>
    <cellStyle name="_Costs not in AURORA 06GRC_NIM Summary 9 2" xfId="16533"/>
    <cellStyle name="_Costs not in AURORA 06GRC_NIM Summary_DEM-WP(C) ENERG10C--ctn Mid-C_042010 2010GRC" xfId="11427"/>
    <cellStyle name="_Costs not in AURORA 06GRC_Oct2010toSep2011LwIncLead" xfId="2292"/>
    <cellStyle name="_Costs not in AURORA 06GRC_PCA 10 -  Exhibit D Dec 2011" xfId="16534"/>
    <cellStyle name="_Costs not in AURORA 06GRC_PCA 10 -  Exhibit D from A Kellogg Jan 2011" xfId="2293"/>
    <cellStyle name="_Costs not in AURORA 06GRC_PCA 10 -  Exhibit D from A Kellogg July 2011" xfId="2294"/>
    <cellStyle name="_Costs not in AURORA 06GRC_PCA 10 -  Exhibit D from S Free Rcv'd 12-11" xfId="2295"/>
    <cellStyle name="_Costs not in AURORA 06GRC_PCA 11 -  Exhibit D Jan 2012 fr A Kellogg" xfId="16535"/>
    <cellStyle name="_Costs not in AURORA 06GRC_PCA 11 -  Exhibit D Jan 2012 WF" xfId="16536"/>
    <cellStyle name="_Costs not in AURORA 06GRC_PCA 7 - Exhibit D update 11_30_08 (2)" xfId="2296"/>
    <cellStyle name="_Costs not in AURORA 06GRC_PCA 7 - Exhibit D update 11_30_08 (2) 2" xfId="2297"/>
    <cellStyle name="_Costs not in AURORA 06GRC_PCA 7 - Exhibit D update 11_30_08 (2) 2 2" xfId="2298"/>
    <cellStyle name="_Costs not in AURORA 06GRC_PCA 7 - Exhibit D update 11_30_08 (2) 2 2 2" xfId="16537"/>
    <cellStyle name="_Costs not in AURORA 06GRC_PCA 7 - Exhibit D update 11_30_08 (2) 2 3" xfId="16538"/>
    <cellStyle name="_Costs not in AURORA 06GRC_PCA 7 - Exhibit D update 11_30_08 (2) 3" xfId="2299"/>
    <cellStyle name="_Costs not in AURORA 06GRC_PCA 7 - Exhibit D update 11_30_08 (2) 3 2" xfId="16539"/>
    <cellStyle name="_Costs not in AURORA 06GRC_PCA 7 - Exhibit D update 11_30_08 (2) 4" xfId="16540"/>
    <cellStyle name="_Costs not in AURORA 06GRC_PCA 7 - Exhibit D update 11_30_08 (2)_DEM-WP(C) ENERG10C--ctn Mid-C_042010 2010GRC" xfId="11428"/>
    <cellStyle name="_Costs not in AURORA 06GRC_PCA 7 - Exhibit D update 11_30_08 (2)_NIM Summary" xfId="2300"/>
    <cellStyle name="_Costs not in AURORA 06GRC_PCA 7 - Exhibit D update 11_30_08 (2)_NIM Summary 2" xfId="2301"/>
    <cellStyle name="_Costs not in AURORA 06GRC_PCA 7 - Exhibit D update 11_30_08 (2)_NIM Summary 2 2" xfId="16541"/>
    <cellStyle name="_Costs not in AURORA 06GRC_PCA 7 - Exhibit D update 11_30_08 (2)_NIM Summary 3" xfId="16542"/>
    <cellStyle name="_Costs not in AURORA 06GRC_PCA 7 - Exhibit D update 11_30_08 (2)_NIM Summary_DEM-WP(C) ENERG10C--ctn Mid-C_042010 2010GRC" xfId="11429"/>
    <cellStyle name="_Costs not in AURORA 06GRC_PCA 8 - Exhibit D update 12_31_09" xfId="2302"/>
    <cellStyle name="_Costs not in AURORA 06GRC_PCA 8 - Exhibit D update 12_31_09 2" xfId="16543"/>
    <cellStyle name="_Costs not in AURORA 06GRC_PCA 9 -  Exhibit D April 2010" xfId="2303"/>
    <cellStyle name="_Costs not in AURORA 06GRC_PCA 9 -  Exhibit D April 2010 (3)" xfId="2304"/>
    <cellStyle name="_Costs not in AURORA 06GRC_PCA 9 -  Exhibit D April 2010 (3) 2" xfId="2305"/>
    <cellStyle name="_Costs not in AURORA 06GRC_PCA 9 -  Exhibit D April 2010 (3) 2 2" xfId="16544"/>
    <cellStyle name="_Costs not in AURORA 06GRC_PCA 9 -  Exhibit D April 2010 (3) 3" xfId="16545"/>
    <cellStyle name="_Costs not in AURORA 06GRC_PCA 9 -  Exhibit D April 2010 (3)_DEM-WP(C) ENERG10C--ctn Mid-C_042010 2010GRC" xfId="11430"/>
    <cellStyle name="_Costs not in AURORA 06GRC_PCA 9 -  Exhibit D April 2010 2" xfId="16546"/>
    <cellStyle name="_Costs not in AURORA 06GRC_PCA 9 -  Exhibit D April 2010 3" xfId="16547"/>
    <cellStyle name="_Costs not in AURORA 06GRC_PCA 9 -  Exhibit D April 2010 4" xfId="16548"/>
    <cellStyle name="_Costs not in AURORA 06GRC_PCA 9 -  Exhibit D April 2010 5" xfId="16549"/>
    <cellStyle name="_Costs not in AURORA 06GRC_PCA 9 -  Exhibit D April 2010 6" xfId="16550"/>
    <cellStyle name="_Costs not in AURORA 06GRC_PCA 9 -  Exhibit D Feb 2010" xfId="2306"/>
    <cellStyle name="_Costs not in AURORA 06GRC_PCA 9 -  Exhibit D Feb 2010 2" xfId="16551"/>
    <cellStyle name="_Costs not in AURORA 06GRC_PCA 9 -  Exhibit D Feb 2010 v2" xfId="2307"/>
    <cellStyle name="_Costs not in AURORA 06GRC_PCA 9 -  Exhibit D Feb 2010 v2 2" xfId="16552"/>
    <cellStyle name="_Costs not in AURORA 06GRC_PCA 9 -  Exhibit D Feb 2010 WF" xfId="2308"/>
    <cellStyle name="_Costs not in AURORA 06GRC_PCA 9 -  Exhibit D Feb 2010 WF 2" xfId="16553"/>
    <cellStyle name="_Costs not in AURORA 06GRC_PCA 9 -  Exhibit D Jan 2010" xfId="2309"/>
    <cellStyle name="_Costs not in AURORA 06GRC_PCA 9 -  Exhibit D Jan 2010 2" xfId="16554"/>
    <cellStyle name="_Costs not in AURORA 06GRC_PCA 9 -  Exhibit D March 2010 (2)" xfId="2310"/>
    <cellStyle name="_Costs not in AURORA 06GRC_PCA 9 -  Exhibit D March 2010 (2) 2" xfId="16555"/>
    <cellStyle name="_Costs not in AURORA 06GRC_PCA 9 -  Exhibit D Nov 2010" xfId="2311"/>
    <cellStyle name="_Costs not in AURORA 06GRC_PCA 9 -  Exhibit D Nov 2010 2" xfId="16556"/>
    <cellStyle name="_Costs not in AURORA 06GRC_PCA 9 - Exhibit D at August 2010" xfId="2312"/>
    <cellStyle name="_Costs not in AURORA 06GRC_PCA 9 - Exhibit D at August 2010 2" xfId="16557"/>
    <cellStyle name="_Costs not in AURORA 06GRC_PCA 9 - Exhibit D June 2010 GRC" xfId="2313"/>
    <cellStyle name="_Costs not in AURORA 06GRC_PCA 9 - Exhibit D June 2010 GRC 2" xfId="16558"/>
    <cellStyle name="_Costs not in AURORA 06GRC_Power Costs - Comparison bx Rbtl-Staff-Jt-PC" xfId="2314"/>
    <cellStyle name="_Costs not in AURORA 06GRC_Power Costs - Comparison bx Rbtl-Staff-Jt-PC 2" xfId="2315"/>
    <cellStyle name="_Costs not in AURORA 06GRC_Power Costs - Comparison bx Rbtl-Staff-Jt-PC 2 2" xfId="2316"/>
    <cellStyle name="_Costs not in AURORA 06GRC_Power Costs - Comparison bx Rbtl-Staff-Jt-PC 2 2 2" xfId="16559"/>
    <cellStyle name="_Costs not in AURORA 06GRC_Power Costs - Comparison bx Rbtl-Staff-Jt-PC 2 3" xfId="16560"/>
    <cellStyle name="_Costs not in AURORA 06GRC_Power Costs - Comparison bx Rbtl-Staff-Jt-PC 3" xfId="2317"/>
    <cellStyle name="_Costs not in AURORA 06GRC_Power Costs - Comparison bx Rbtl-Staff-Jt-PC 3 2" xfId="16561"/>
    <cellStyle name="_Costs not in AURORA 06GRC_Power Costs - Comparison bx Rbtl-Staff-Jt-PC 4" xfId="16562"/>
    <cellStyle name="_Costs not in AURORA 06GRC_Power Costs - Comparison bx Rbtl-Staff-Jt-PC_Adj Bench DR 3 for Initial Briefs (Electric)" xfId="2318"/>
    <cellStyle name="_Costs not in AURORA 06GRC_Power Costs - Comparison bx Rbtl-Staff-Jt-PC_Adj Bench DR 3 for Initial Briefs (Electric) 2" xfId="2319"/>
    <cellStyle name="_Costs not in AURORA 06GRC_Power Costs - Comparison bx Rbtl-Staff-Jt-PC_Adj Bench DR 3 for Initial Briefs (Electric) 2 2" xfId="2320"/>
    <cellStyle name="_Costs not in AURORA 06GRC_Power Costs - Comparison bx Rbtl-Staff-Jt-PC_Adj Bench DR 3 for Initial Briefs (Electric) 2 2 2" xfId="16563"/>
    <cellStyle name="_Costs not in AURORA 06GRC_Power Costs - Comparison bx Rbtl-Staff-Jt-PC_Adj Bench DR 3 for Initial Briefs (Electric) 2 3" xfId="16564"/>
    <cellStyle name="_Costs not in AURORA 06GRC_Power Costs - Comparison bx Rbtl-Staff-Jt-PC_Adj Bench DR 3 for Initial Briefs (Electric) 3" xfId="2321"/>
    <cellStyle name="_Costs not in AURORA 06GRC_Power Costs - Comparison bx Rbtl-Staff-Jt-PC_Adj Bench DR 3 for Initial Briefs (Electric) 3 2" xfId="16565"/>
    <cellStyle name="_Costs not in AURORA 06GRC_Power Costs - Comparison bx Rbtl-Staff-Jt-PC_Adj Bench DR 3 for Initial Briefs (Electric) 4" xfId="16566"/>
    <cellStyle name="_Costs not in AURORA 06GRC_Power Costs - Comparison bx Rbtl-Staff-Jt-PC_Adj Bench DR 3 for Initial Briefs (Electric)_DEM-WP(C) ENERG10C--ctn Mid-C_042010 2010GRC" xfId="11431"/>
    <cellStyle name="_Costs not in AURORA 06GRC_Power Costs - Comparison bx Rbtl-Staff-Jt-PC_DEM-WP(C) ENERG10C--ctn Mid-C_042010 2010GRC" xfId="11432"/>
    <cellStyle name="_Costs not in AURORA 06GRC_Power Costs - Comparison bx Rbtl-Staff-Jt-PC_Electric Rev Req Model (2009 GRC) Rebuttal" xfId="2322"/>
    <cellStyle name="_Costs not in AURORA 06GRC_Power Costs - Comparison bx Rbtl-Staff-Jt-PC_Electric Rev Req Model (2009 GRC) Rebuttal 2" xfId="2323"/>
    <cellStyle name="_Costs not in AURORA 06GRC_Power Costs - Comparison bx Rbtl-Staff-Jt-PC_Electric Rev Req Model (2009 GRC) Rebuttal 2 2" xfId="2324"/>
    <cellStyle name="_Costs not in AURORA 06GRC_Power Costs - Comparison bx Rbtl-Staff-Jt-PC_Electric Rev Req Model (2009 GRC) Rebuttal 2 2 2" xfId="16567"/>
    <cellStyle name="_Costs not in AURORA 06GRC_Power Costs - Comparison bx Rbtl-Staff-Jt-PC_Electric Rev Req Model (2009 GRC) Rebuttal 2 3" xfId="16568"/>
    <cellStyle name="_Costs not in AURORA 06GRC_Power Costs - Comparison bx Rbtl-Staff-Jt-PC_Electric Rev Req Model (2009 GRC) Rebuttal 3" xfId="2325"/>
    <cellStyle name="_Costs not in AURORA 06GRC_Power Costs - Comparison bx Rbtl-Staff-Jt-PC_Electric Rev Req Model (2009 GRC) Rebuttal 3 2" xfId="16569"/>
    <cellStyle name="_Costs not in AURORA 06GRC_Power Costs - Comparison bx Rbtl-Staff-Jt-PC_Electric Rev Req Model (2009 GRC) Rebuttal 4" xfId="16570"/>
    <cellStyle name="_Costs not in AURORA 06GRC_Power Costs - Comparison bx Rbtl-Staff-Jt-PC_Electric Rev Req Model (2009 GRC) Rebuttal REmoval of New  WH Solar AdjustMI" xfId="2326"/>
    <cellStyle name="_Costs not in AURORA 06GRC_Power Costs - Comparison bx Rbtl-Staff-Jt-PC_Electric Rev Req Model (2009 GRC) Rebuttal REmoval of New  WH Solar AdjustMI 2" xfId="2327"/>
    <cellStyle name="_Costs not in AURORA 06GRC_Power Costs - Comparison bx Rbtl-Staff-Jt-PC_Electric Rev Req Model (2009 GRC) Rebuttal REmoval of New  WH Solar AdjustMI 2 2" xfId="2328"/>
    <cellStyle name="_Costs not in AURORA 06GRC_Power Costs - Comparison bx Rbtl-Staff-Jt-PC_Electric Rev Req Model (2009 GRC) Rebuttal REmoval of New  WH Solar AdjustMI 2 2 2" xfId="16571"/>
    <cellStyle name="_Costs not in AURORA 06GRC_Power Costs - Comparison bx Rbtl-Staff-Jt-PC_Electric Rev Req Model (2009 GRC) Rebuttal REmoval of New  WH Solar AdjustMI 2 3" xfId="16572"/>
    <cellStyle name="_Costs not in AURORA 06GRC_Power Costs - Comparison bx Rbtl-Staff-Jt-PC_Electric Rev Req Model (2009 GRC) Rebuttal REmoval of New  WH Solar AdjustMI 3" xfId="2329"/>
    <cellStyle name="_Costs not in AURORA 06GRC_Power Costs - Comparison bx Rbtl-Staff-Jt-PC_Electric Rev Req Model (2009 GRC) Rebuttal REmoval of New  WH Solar AdjustMI 3 2" xfId="16573"/>
    <cellStyle name="_Costs not in AURORA 06GRC_Power Costs - Comparison bx Rbtl-Staff-Jt-PC_Electric Rev Req Model (2009 GRC) Rebuttal REmoval of New  WH Solar AdjustMI 4" xfId="16574"/>
    <cellStyle name="_Costs not in AURORA 06GRC_Power Costs - Comparison bx Rbtl-Staff-Jt-PC_Electric Rev Req Model (2009 GRC) Rebuttal REmoval of New  WH Solar AdjustMI_DEM-WP(C) ENERG10C--ctn Mid-C_042010 2010GRC" xfId="11433"/>
    <cellStyle name="_Costs not in AURORA 06GRC_Power Costs - Comparison bx Rbtl-Staff-Jt-PC_Electric Rev Req Model (2009 GRC) Revised 01-18-2010" xfId="2330"/>
    <cellStyle name="_Costs not in AURORA 06GRC_Power Costs - Comparison bx Rbtl-Staff-Jt-PC_Electric Rev Req Model (2009 GRC) Revised 01-18-2010 2" xfId="2331"/>
    <cellStyle name="_Costs not in AURORA 06GRC_Power Costs - Comparison bx Rbtl-Staff-Jt-PC_Electric Rev Req Model (2009 GRC) Revised 01-18-2010 2 2" xfId="2332"/>
    <cellStyle name="_Costs not in AURORA 06GRC_Power Costs - Comparison bx Rbtl-Staff-Jt-PC_Electric Rev Req Model (2009 GRC) Revised 01-18-2010 2 2 2" xfId="16575"/>
    <cellStyle name="_Costs not in AURORA 06GRC_Power Costs - Comparison bx Rbtl-Staff-Jt-PC_Electric Rev Req Model (2009 GRC) Revised 01-18-2010 2 3" xfId="16576"/>
    <cellStyle name="_Costs not in AURORA 06GRC_Power Costs - Comparison bx Rbtl-Staff-Jt-PC_Electric Rev Req Model (2009 GRC) Revised 01-18-2010 3" xfId="2333"/>
    <cellStyle name="_Costs not in AURORA 06GRC_Power Costs - Comparison bx Rbtl-Staff-Jt-PC_Electric Rev Req Model (2009 GRC) Revised 01-18-2010 3 2" xfId="16577"/>
    <cellStyle name="_Costs not in AURORA 06GRC_Power Costs - Comparison bx Rbtl-Staff-Jt-PC_Electric Rev Req Model (2009 GRC) Revised 01-18-2010 4" xfId="16578"/>
    <cellStyle name="_Costs not in AURORA 06GRC_Power Costs - Comparison bx Rbtl-Staff-Jt-PC_Electric Rev Req Model (2009 GRC) Revised 01-18-2010_DEM-WP(C) ENERG10C--ctn Mid-C_042010 2010GRC" xfId="11434"/>
    <cellStyle name="_Costs not in AURORA 06GRC_Power Costs - Comparison bx Rbtl-Staff-Jt-PC_Final Order Electric EXHIBIT A-1" xfId="2334"/>
    <cellStyle name="_Costs not in AURORA 06GRC_Power Costs - Comparison bx Rbtl-Staff-Jt-PC_Final Order Electric EXHIBIT A-1 2" xfId="2335"/>
    <cellStyle name="_Costs not in AURORA 06GRC_Power Costs - Comparison bx Rbtl-Staff-Jt-PC_Final Order Electric EXHIBIT A-1 2 2" xfId="2336"/>
    <cellStyle name="_Costs not in AURORA 06GRC_Power Costs - Comparison bx Rbtl-Staff-Jt-PC_Final Order Electric EXHIBIT A-1 2 2 2" xfId="16579"/>
    <cellStyle name="_Costs not in AURORA 06GRC_Power Costs - Comparison bx Rbtl-Staff-Jt-PC_Final Order Electric EXHIBIT A-1 2 3" xfId="16580"/>
    <cellStyle name="_Costs not in AURORA 06GRC_Power Costs - Comparison bx Rbtl-Staff-Jt-PC_Final Order Electric EXHIBIT A-1 3" xfId="2337"/>
    <cellStyle name="_Costs not in AURORA 06GRC_Power Costs - Comparison bx Rbtl-Staff-Jt-PC_Final Order Electric EXHIBIT A-1 3 2" xfId="16581"/>
    <cellStyle name="_Costs not in AURORA 06GRC_Power Costs - Comparison bx Rbtl-Staff-Jt-PC_Final Order Electric EXHIBIT A-1 4" xfId="16582"/>
    <cellStyle name="_Costs not in AURORA 06GRC_Production Adj 4.37" xfId="88"/>
    <cellStyle name="_Costs not in AURORA 06GRC_Production Adj 4.37 2" xfId="2338"/>
    <cellStyle name="_Costs not in AURORA 06GRC_Production Adj 4.37 2 2" xfId="2339"/>
    <cellStyle name="_Costs not in AURORA 06GRC_Production Adj 4.37 2 2 2" xfId="16583"/>
    <cellStyle name="_Costs not in AURORA 06GRC_Production Adj 4.37 2 3" xfId="16584"/>
    <cellStyle name="_Costs not in AURORA 06GRC_Production Adj 4.37 3" xfId="2340"/>
    <cellStyle name="_Costs not in AURORA 06GRC_Production Adj 4.37 3 2" xfId="16585"/>
    <cellStyle name="_Costs not in AURORA 06GRC_Production Adj 4.37 4" xfId="16586"/>
    <cellStyle name="_Costs not in AURORA 06GRC_Purchased Power Adj 4.03" xfId="89"/>
    <cellStyle name="_Costs not in AURORA 06GRC_Purchased Power Adj 4.03 2" xfId="2341"/>
    <cellStyle name="_Costs not in AURORA 06GRC_Purchased Power Adj 4.03 2 2" xfId="2342"/>
    <cellStyle name="_Costs not in AURORA 06GRC_Purchased Power Adj 4.03 2 2 2" xfId="16587"/>
    <cellStyle name="_Costs not in AURORA 06GRC_Purchased Power Adj 4.03 2 3" xfId="16588"/>
    <cellStyle name="_Costs not in AURORA 06GRC_Purchased Power Adj 4.03 3" xfId="2343"/>
    <cellStyle name="_Costs not in AURORA 06GRC_Purchased Power Adj 4.03 3 2" xfId="16589"/>
    <cellStyle name="_Costs not in AURORA 06GRC_Purchased Power Adj 4.03 4" xfId="16590"/>
    <cellStyle name="_Costs not in AURORA 06GRC_Rebuttal Power Costs" xfId="2344"/>
    <cellStyle name="_Costs not in AURORA 06GRC_Rebuttal Power Costs 2" xfId="2345"/>
    <cellStyle name="_Costs not in AURORA 06GRC_Rebuttal Power Costs 2 2" xfId="2346"/>
    <cellStyle name="_Costs not in AURORA 06GRC_Rebuttal Power Costs 2 2 2" xfId="16591"/>
    <cellStyle name="_Costs not in AURORA 06GRC_Rebuttal Power Costs 2 3" xfId="16592"/>
    <cellStyle name="_Costs not in AURORA 06GRC_Rebuttal Power Costs 3" xfId="2347"/>
    <cellStyle name="_Costs not in AURORA 06GRC_Rebuttal Power Costs 3 2" xfId="16593"/>
    <cellStyle name="_Costs not in AURORA 06GRC_Rebuttal Power Costs 4" xfId="16594"/>
    <cellStyle name="_Costs not in AURORA 06GRC_Rebuttal Power Costs_Adj Bench DR 3 for Initial Briefs (Electric)" xfId="2348"/>
    <cellStyle name="_Costs not in AURORA 06GRC_Rebuttal Power Costs_Adj Bench DR 3 for Initial Briefs (Electric) 2" xfId="2349"/>
    <cellStyle name="_Costs not in AURORA 06GRC_Rebuttal Power Costs_Adj Bench DR 3 for Initial Briefs (Electric) 2 2" xfId="2350"/>
    <cellStyle name="_Costs not in AURORA 06GRC_Rebuttal Power Costs_Adj Bench DR 3 for Initial Briefs (Electric) 2 2 2" xfId="16595"/>
    <cellStyle name="_Costs not in AURORA 06GRC_Rebuttal Power Costs_Adj Bench DR 3 for Initial Briefs (Electric) 2 3" xfId="16596"/>
    <cellStyle name="_Costs not in AURORA 06GRC_Rebuttal Power Costs_Adj Bench DR 3 for Initial Briefs (Electric) 3" xfId="2351"/>
    <cellStyle name="_Costs not in AURORA 06GRC_Rebuttal Power Costs_Adj Bench DR 3 for Initial Briefs (Electric) 3 2" xfId="16597"/>
    <cellStyle name="_Costs not in AURORA 06GRC_Rebuttal Power Costs_Adj Bench DR 3 for Initial Briefs (Electric) 4" xfId="16598"/>
    <cellStyle name="_Costs not in AURORA 06GRC_Rebuttal Power Costs_Adj Bench DR 3 for Initial Briefs (Electric)_DEM-WP(C) ENERG10C--ctn Mid-C_042010 2010GRC" xfId="11435"/>
    <cellStyle name="_Costs not in AURORA 06GRC_Rebuttal Power Costs_DEM-WP(C) ENERG10C--ctn Mid-C_042010 2010GRC" xfId="11436"/>
    <cellStyle name="_Costs not in AURORA 06GRC_Rebuttal Power Costs_Electric Rev Req Model (2009 GRC) Rebuttal" xfId="2352"/>
    <cellStyle name="_Costs not in AURORA 06GRC_Rebuttal Power Costs_Electric Rev Req Model (2009 GRC) Rebuttal 2" xfId="2353"/>
    <cellStyle name="_Costs not in AURORA 06GRC_Rebuttal Power Costs_Electric Rev Req Model (2009 GRC) Rebuttal 2 2" xfId="2354"/>
    <cellStyle name="_Costs not in AURORA 06GRC_Rebuttal Power Costs_Electric Rev Req Model (2009 GRC) Rebuttal 2 2 2" xfId="16599"/>
    <cellStyle name="_Costs not in AURORA 06GRC_Rebuttal Power Costs_Electric Rev Req Model (2009 GRC) Rebuttal 2 3" xfId="16600"/>
    <cellStyle name="_Costs not in AURORA 06GRC_Rebuttal Power Costs_Electric Rev Req Model (2009 GRC) Rebuttal 3" xfId="2355"/>
    <cellStyle name="_Costs not in AURORA 06GRC_Rebuttal Power Costs_Electric Rev Req Model (2009 GRC) Rebuttal 3 2" xfId="16601"/>
    <cellStyle name="_Costs not in AURORA 06GRC_Rebuttal Power Costs_Electric Rev Req Model (2009 GRC) Rebuttal 4" xfId="16602"/>
    <cellStyle name="_Costs not in AURORA 06GRC_Rebuttal Power Costs_Electric Rev Req Model (2009 GRC) Rebuttal REmoval of New  WH Solar AdjustMI" xfId="2356"/>
    <cellStyle name="_Costs not in AURORA 06GRC_Rebuttal Power Costs_Electric Rev Req Model (2009 GRC) Rebuttal REmoval of New  WH Solar AdjustMI 2" xfId="2357"/>
    <cellStyle name="_Costs not in AURORA 06GRC_Rebuttal Power Costs_Electric Rev Req Model (2009 GRC) Rebuttal REmoval of New  WH Solar AdjustMI 2 2" xfId="2358"/>
    <cellStyle name="_Costs not in AURORA 06GRC_Rebuttal Power Costs_Electric Rev Req Model (2009 GRC) Rebuttal REmoval of New  WH Solar AdjustMI 2 2 2" xfId="16603"/>
    <cellStyle name="_Costs not in AURORA 06GRC_Rebuttal Power Costs_Electric Rev Req Model (2009 GRC) Rebuttal REmoval of New  WH Solar AdjustMI 2 3" xfId="16604"/>
    <cellStyle name="_Costs not in AURORA 06GRC_Rebuttal Power Costs_Electric Rev Req Model (2009 GRC) Rebuttal REmoval of New  WH Solar AdjustMI 3" xfId="2359"/>
    <cellStyle name="_Costs not in AURORA 06GRC_Rebuttal Power Costs_Electric Rev Req Model (2009 GRC) Rebuttal REmoval of New  WH Solar AdjustMI 3 2" xfId="16605"/>
    <cellStyle name="_Costs not in AURORA 06GRC_Rebuttal Power Costs_Electric Rev Req Model (2009 GRC) Rebuttal REmoval of New  WH Solar AdjustMI 4" xfId="16606"/>
    <cellStyle name="_Costs not in AURORA 06GRC_Rebuttal Power Costs_Electric Rev Req Model (2009 GRC) Rebuttal REmoval of New  WH Solar AdjustMI_DEM-WP(C) ENERG10C--ctn Mid-C_042010 2010GRC" xfId="11437"/>
    <cellStyle name="_Costs not in AURORA 06GRC_Rebuttal Power Costs_Electric Rev Req Model (2009 GRC) Revised 01-18-2010" xfId="2360"/>
    <cellStyle name="_Costs not in AURORA 06GRC_Rebuttal Power Costs_Electric Rev Req Model (2009 GRC) Revised 01-18-2010 2" xfId="2361"/>
    <cellStyle name="_Costs not in AURORA 06GRC_Rebuttal Power Costs_Electric Rev Req Model (2009 GRC) Revised 01-18-2010 2 2" xfId="2362"/>
    <cellStyle name="_Costs not in AURORA 06GRC_Rebuttal Power Costs_Electric Rev Req Model (2009 GRC) Revised 01-18-2010 2 2 2" xfId="16607"/>
    <cellStyle name="_Costs not in AURORA 06GRC_Rebuttal Power Costs_Electric Rev Req Model (2009 GRC) Revised 01-18-2010 2 3" xfId="16608"/>
    <cellStyle name="_Costs not in AURORA 06GRC_Rebuttal Power Costs_Electric Rev Req Model (2009 GRC) Revised 01-18-2010 3" xfId="2363"/>
    <cellStyle name="_Costs not in AURORA 06GRC_Rebuttal Power Costs_Electric Rev Req Model (2009 GRC) Revised 01-18-2010 3 2" xfId="16609"/>
    <cellStyle name="_Costs not in AURORA 06GRC_Rebuttal Power Costs_Electric Rev Req Model (2009 GRC) Revised 01-18-2010 4" xfId="16610"/>
    <cellStyle name="_Costs not in AURORA 06GRC_Rebuttal Power Costs_Electric Rev Req Model (2009 GRC) Revised 01-18-2010_DEM-WP(C) ENERG10C--ctn Mid-C_042010 2010GRC" xfId="11438"/>
    <cellStyle name="_Costs not in AURORA 06GRC_Rebuttal Power Costs_Final Order Electric EXHIBIT A-1" xfId="2364"/>
    <cellStyle name="_Costs not in AURORA 06GRC_Rebuttal Power Costs_Final Order Electric EXHIBIT A-1 2" xfId="2365"/>
    <cellStyle name="_Costs not in AURORA 06GRC_Rebuttal Power Costs_Final Order Electric EXHIBIT A-1 2 2" xfId="2366"/>
    <cellStyle name="_Costs not in AURORA 06GRC_Rebuttal Power Costs_Final Order Electric EXHIBIT A-1 2 2 2" xfId="16611"/>
    <cellStyle name="_Costs not in AURORA 06GRC_Rebuttal Power Costs_Final Order Electric EXHIBIT A-1 2 3" xfId="16612"/>
    <cellStyle name="_Costs not in AURORA 06GRC_Rebuttal Power Costs_Final Order Electric EXHIBIT A-1 3" xfId="2367"/>
    <cellStyle name="_Costs not in AURORA 06GRC_Rebuttal Power Costs_Final Order Electric EXHIBIT A-1 3 2" xfId="16613"/>
    <cellStyle name="_Costs not in AURORA 06GRC_Rebuttal Power Costs_Final Order Electric EXHIBIT A-1 4" xfId="16614"/>
    <cellStyle name="_Costs not in AURORA 06GRC_RECS vs PTC's w Interest 6-28-10" xfId="90"/>
    <cellStyle name="_Costs not in AURORA 06GRC_ROR &amp; CONV FACTOR" xfId="91"/>
    <cellStyle name="_Costs not in AURORA 06GRC_ROR &amp; CONV FACTOR 2" xfId="2368"/>
    <cellStyle name="_Costs not in AURORA 06GRC_ROR &amp; CONV FACTOR 2 2" xfId="2369"/>
    <cellStyle name="_Costs not in AURORA 06GRC_ROR &amp; CONV FACTOR 2 2 2" xfId="16615"/>
    <cellStyle name="_Costs not in AURORA 06GRC_ROR &amp; CONV FACTOR 2 3" xfId="16616"/>
    <cellStyle name="_Costs not in AURORA 06GRC_ROR &amp; CONV FACTOR 3" xfId="2370"/>
    <cellStyle name="_Costs not in AURORA 06GRC_ROR &amp; CONV FACTOR 3 2" xfId="16617"/>
    <cellStyle name="_Costs not in AURORA 06GRC_ROR &amp; CONV FACTOR 4" xfId="16618"/>
    <cellStyle name="_Costs not in AURORA 06GRC_ROR 5.02" xfId="92"/>
    <cellStyle name="_Costs not in AURORA 06GRC_ROR 5.02 2" xfId="2371"/>
    <cellStyle name="_Costs not in AURORA 06GRC_ROR 5.02 2 2" xfId="2372"/>
    <cellStyle name="_Costs not in AURORA 06GRC_ROR 5.02 2 2 2" xfId="16619"/>
    <cellStyle name="_Costs not in AURORA 06GRC_ROR 5.02 2 3" xfId="16620"/>
    <cellStyle name="_Costs not in AURORA 06GRC_ROR 5.02 3" xfId="2373"/>
    <cellStyle name="_Costs not in AURORA 06GRC_ROR 5.02 3 2" xfId="16621"/>
    <cellStyle name="_Costs not in AURORA 06GRC_ROR 5.02 4" xfId="16622"/>
    <cellStyle name="_Costs not in AURORA 06GRC_Transmission Workbook for May BOD" xfId="2374"/>
    <cellStyle name="_Costs not in AURORA 06GRC_Transmission Workbook for May BOD 2" xfId="2375"/>
    <cellStyle name="_Costs not in AURORA 06GRC_Transmission Workbook for May BOD 2 2" xfId="16623"/>
    <cellStyle name="_Costs not in AURORA 06GRC_Transmission Workbook for May BOD 3" xfId="16624"/>
    <cellStyle name="_Costs not in AURORA 06GRC_Transmission Workbook for May BOD_DEM-WP(C) ENERG10C--ctn Mid-C_042010 2010GRC" xfId="11439"/>
    <cellStyle name="_Costs not in AURORA 06GRC_Typical Residential Impacts 10.27.08" xfId="16625"/>
    <cellStyle name="_Costs not in AURORA 06GRC_Wind Integration 10GRC" xfId="2376"/>
    <cellStyle name="_Costs not in AURORA 06GRC_Wind Integration 10GRC 2" xfId="2377"/>
    <cellStyle name="_Costs not in AURORA 06GRC_Wind Integration 10GRC 2 2" xfId="16626"/>
    <cellStyle name="_Costs not in AURORA 06GRC_Wind Integration 10GRC 3" xfId="16627"/>
    <cellStyle name="_Costs not in AURORA 06GRC_Wind Integration 10GRC_DEM-WP(C) ENERG10C--ctn Mid-C_042010 2010GRC" xfId="11440"/>
    <cellStyle name="_Costs not in AURORA 2006GRC 6.15.06" xfId="93"/>
    <cellStyle name="_Costs not in AURORA 2006GRC 6.15.06 2" xfId="2378"/>
    <cellStyle name="_Costs not in AURORA 2006GRC 6.15.06 2 2" xfId="2379"/>
    <cellStyle name="_Costs not in AURORA 2006GRC 6.15.06 2 2 2" xfId="2380"/>
    <cellStyle name="_Costs not in AURORA 2006GRC 6.15.06 2 2 2 2" xfId="16628"/>
    <cellStyle name="_Costs not in AURORA 2006GRC 6.15.06 2 2 3" xfId="16629"/>
    <cellStyle name="_Costs not in AURORA 2006GRC 6.15.06 2 3" xfId="2381"/>
    <cellStyle name="_Costs not in AURORA 2006GRC 6.15.06 2 3 2" xfId="16630"/>
    <cellStyle name="_Costs not in AURORA 2006GRC 6.15.06 2 4" xfId="16631"/>
    <cellStyle name="_Costs not in AURORA 2006GRC 6.15.06 3" xfId="2382"/>
    <cellStyle name="_Costs not in AURORA 2006GRC 6.15.06 3 2" xfId="2383"/>
    <cellStyle name="_Costs not in AURORA 2006GRC 6.15.06 3 2 2" xfId="2384"/>
    <cellStyle name="_Costs not in AURORA 2006GRC 6.15.06 3 2 2 2" xfId="16632"/>
    <cellStyle name="_Costs not in AURORA 2006GRC 6.15.06 3 2 3" xfId="16633"/>
    <cellStyle name="_Costs not in AURORA 2006GRC 6.15.06 3 3" xfId="2385"/>
    <cellStyle name="_Costs not in AURORA 2006GRC 6.15.06 3 3 2" xfId="2386"/>
    <cellStyle name="_Costs not in AURORA 2006GRC 6.15.06 3 3 2 2" xfId="16634"/>
    <cellStyle name="_Costs not in AURORA 2006GRC 6.15.06 3 3 3" xfId="16635"/>
    <cellStyle name="_Costs not in AURORA 2006GRC 6.15.06 3 4" xfId="2387"/>
    <cellStyle name="_Costs not in AURORA 2006GRC 6.15.06 3 4 2" xfId="2388"/>
    <cellStyle name="_Costs not in AURORA 2006GRC 6.15.06 3 4 2 2" xfId="16636"/>
    <cellStyle name="_Costs not in AURORA 2006GRC 6.15.06 3 4 3" xfId="16637"/>
    <cellStyle name="_Costs not in AURORA 2006GRC 6.15.06 3 5" xfId="16638"/>
    <cellStyle name="_Costs not in AURORA 2006GRC 6.15.06 4" xfId="2389"/>
    <cellStyle name="_Costs not in AURORA 2006GRC 6.15.06 4 2" xfId="2390"/>
    <cellStyle name="_Costs not in AURORA 2006GRC 6.15.06 4 2 2" xfId="16639"/>
    <cellStyle name="_Costs not in AURORA 2006GRC 6.15.06 4 3" xfId="16640"/>
    <cellStyle name="_Costs not in AURORA 2006GRC 6.15.06 5" xfId="2391"/>
    <cellStyle name="_Costs not in AURORA 2006GRC 6.15.06 5 2" xfId="16641"/>
    <cellStyle name="_Costs not in AURORA 2006GRC 6.15.06 5 2 2" xfId="16642"/>
    <cellStyle name="_Costs not in AURORA 2006GRC 6.15.06 5 3" xfId="16643"/>
    <cellStyle name="_Costs not in AURORA 2006GRC 6.15.06 6" xfId="2392"/>
    <cellStyle name="_Costs not in AURORA 2006GRC 6.15.06 6 2" xfId="11441"/>
    <cellStyle name="_Costs not in AURORA 2006GRC 6.15.06 7" xfId="2393"/>
    <cellStyle name="_Costs not in AURORA 2006GRC 6.15.06 7 2" xfId="11442"/>
    <cellStyle name="_Costs not in AURORA 2006GRC 6.15.06 8" xfId="16644"/>
    <cellStyle name="_Costs not in AURORA 2006GRC 6.15.06 8 2" xfId="16645"/>
    <cellStyle name="_Costs not in AURORA 2006GRC 6.15.06 9" xfId="16646"/>
    <cellStyle name="_Costs not in AURORA 2006GRC 6.15.06 9 2" xfId="16647"/>
    <cellStyle name="_Costs not in AURORA 2006GRC 6.15.06_04 07E Wild Horse Wind Expansion (C) (2)" xfId="94"/>
    <cellStyle name="_Costs not in AURORA 2006GRC 6.15.06_04 07E Wild Horse Wind Expansion (C) (2) 2" xfId="2394"/>
    <cellStyle name="_Costs not in AURORA 2006GRC 6.15.06_04 07E Wild Horse Wind Expansion (C) (2) 2 2" xfId="2395"/>
    <cellStyle name="_Costs not in AURORA 2006GRC 6.15.06_04 07E Wild Horse Wind Expansion (C) (2) 2 2 2" xfId="16648"/>
    <cellStyle name="_Costs not in AURORA 2006GRC 6.15.06_04 07E Wild Horse Wind Expansion (C) (2) 2 3" xfId="16649"/>
    <cellStyle name="_Costs not in AURORA 2006GRC 6.15.06_04 07E Wild Horse Wind Expansion (C) (2) 3" xfId="2396"/>
    <cellStyle name="_Costs not in AURORA 2006GRC 6.15.06_04 07E Wild Horse Wind Expansion (C) (2) 3 2" xfId="16650"/>
    <cellStyle name="_Costs not in AURORA 2006GRC 6.15.06_04 07E Wild Horse Wind Expansion (C) (2) 4" xfId="16651"/>
    <cellStyle name="_Costs not in AURORA 2006GRC 6.15.06_04 07E Wild Horse Wind Expansion (C) (2)_Adj Bench DR 3 for Initial Briefs (Electric)" xfId="2397"/>
    <cellStyle name="_Costs not in AURORA 2006GRC 6.15.06_04 07E Wild Horse Wind Expansion (C) (2)_Adj Bench DR 3 for Initial Briefs (Electric) 2" xfId="2398"/>
    <cellStyle name="_Costs not in AURORA 2006GRC 6.15.06_04 07E Wild Horse Wind Expansion (C) (2)_Adj Bench DR 3 for Initial Briefs (Electric) 2 2" xfId="2399"/>
    <cellStyle name="_Costs not in AURORA 2006GRC 6.15.06_04 07E Wild Horse Wind Expansion (C) (2)_Adj Bench DR 3 for Initial Briefs (Electric) 2 2 2" xfId="16652"/>
    <cellStyle name="_Costs not in AURORA 2006GRC 6.15.06_04 07E Wild Horse Wind Expansion (C) (2)_Adj Bench DR 3 for Initial Briefs (Electric) 2 3" xfId="16653"/>
    <cellStyle name="_Costs not in AURORA 2006GRC 6.15.06_04 07E Wild Horse Wind Expansion (C) (2)_Adj Bench DR 3 for Initial Briefs (Electric) 3" xfId="2400"/>
    <cellStyle name="_Costs not in AURORA 2006GRC 6.15.06_04 07E Wild Horse Wind Expansion (C) (2)_Adj Bench DR 3 for Initial Briefs (Electric) 3 2" xfId="16654"/>
    <cellStyle name="_Costs not in AURORA 2006GRC 6.15.06_04 07E Wild Horse Wind Expansion (C) (2)_Adj Bench DR 3 for Initial Briefs (Electric) 4" xfId="16655"/>
    <cellStyle name="_Costs not in AURORA 2006GRC 6.15.06_04 07E Wild Horse Wind Expansion (C) (2)_Adj Bench DR 3 for Initial Briefs (Electric)_DEM-WP(C) ENERG10C--ctn Mid-C_042010 2010GRC" xfId="11443"/>
    <cellStyle name="_Costs not in AURORA 2006GRC 6.15.06_04 07E Wild Horse Wind Expansion (C) (2)_Book1" xfId="2401"/>
    <cellStyle name="_Costs not in AURORA 2006GRC 6.15.06_04 07E Wild Horse Wind Expansion (C) (2)_DEM-WP(C) ENERG10C--ctn Mid-C_042010 2010GRC" xfId="11444"/>
    <cellStyle name="_Costs not in AURORA 2006GRC 6.15.06_04 07E Wild Horse Wind Expansion (C) (2)_Electric Rev Req Model (2009 GRC) " xfId="2402"/>
    <cellStyle name="_Costs not in AURORA 2006GRC 6.15.06_04 07E Wild Horse Wind Expansion (C) (2)_Electric Rev Req Model (2009 GRC)  2" xfId="2403"/>
    <cellStyle name="_Costs not in AURORA 2006GRC 6.15.06_04 07E Wild Horse Wind Expansion (C) (2)_Electric Rev Req Model (2009 GRC)  2 2" xfId="2404"/>
    <cellStyle name="_Costs not in AURORA 2006GRC 6.15.06_04 07E Wild Horse Wind Expansion (C) (2)_Electric Rev Req Model (2009 GRC)  2 2 2" xfId="16656"/>
    <cellStyle name="_Costs not in AURORA 2006GRC 6.15.06_04 07E Wild Horse Wind Expansion (C) (2)_Electric Rev Req Model (2009 GRC)  2 3" xfId="16657"/>
    <cellStyle name="_Costs not in AURORA 2006GRC 6.15.06_04 07E Wild Horse Wind Expansion (C) (2)_Electric Rev Req Model (2009 GRC)  3" xfId="2405"/>
    <cellStyle name="_Costs not in AURORA 2006GRC 6.15.06_04 07E Wild Horse Wind Expansion (C) (2)_Electric Rev Req Model (2009 GRC)  3 2" xfId="16658"/>
    <cellStyle name="_Costs not in AURORA 2006GRC 6.15.06_04 07E Wild Horse Wind Expansion (C) (2)_Electric Rev Req Model (2009 GRC)  4" xfId="16659"/>
    <cellStyle name="_Costs not in AURORA 2006GRC 6.15.06_04 07E Wild Horse Wind Expansion (C) (2)_Electric Rev Req Model (2009 GRC) _DEM-WP(C) ENERG10C--ctn Mid-C_042010 2010GRC" xfId="11445"/>
    <cellStyle name="_Costs not in AURORA 2006GRC 6.15.06_04 07E Wild Horse Wind Expansion (C) (2)_Electric Rev Req Model (2009 GRC) Rebuttal" xfId="2406"/>
    <cellStyle name="_Costs not in AURORA 2006GRC 6.15.06_04 07E Wild Horse Wind Expansion (C) (2)_Electric Rev Req Model (2009 GRC) Rebuttal 2" xfId="2407"/>
    <cellStyle name="_Costs not in AURORA 2006GRC 6.15.06_04 07E Wild Horse Wind Expansion (C) (2)_Electric Rev Req Model (2009 GRC) Rebuttal 2 2" xfId="2408"/>
    <cellStyle name="_Costs not in AURORA 2006GRC 6.15.06_04 07E Wild Horse Wind Expansion (C) (2)_Electric Rev Req Model (2009 GRC) Rebuttal 2 2 2" xfId="16660"/>
    <cellStyle name="_Costs not in AURORA 2006GRC 6.15.06_04 07E Wild Horse Wind Expansion (C) (2)_Electric Rev Req Model (2009 GRC) Rebuttal 2 3" xfId="16661"/>
    <cellStyle name="_Costs not in AURORA 2006GRC 6.15.06_04 07E Wild Horse Wind Expansion (C) (2)_Electric Rev Req Model (2009 GRC) Rebuttal 3" xfId="2409"/>
    <cellStyle name="_Costs not in AURORA 2006GRC 6.15.06_04 07E Wild Horse Wind Expansion (C) (2)_Electric Rev Req Model (2009 GRC) Rebuttal 3 2" xfId="16662"/>
    <cellStyle name="_Costs not in AURORA 2006GRC 6.15.06_04 07E Wild Horse Wind Expansion (C) (2)_Electric Rev Req Model (2009 GRC) Rebuttal 4" xfId="16663"/>
    <cellStyle name="_Costs not in AURORA 2006GRC 6.15.06_04 07E Wild Horse Wind Expansion (C) (2)_Electric Rev Req Model (2009 GRC) Rebuttal REmoval of New  WH Solar AdjustMI" xfId="2410"/>
    <cellStyle name="_Costs not in AURORA 2006GRC 6.15.06_04 07E Wild Horse Wind Expansion (C) (2)_Electric Rev Req Model (2009 GRC) Rebuttal REmoval of New  WH Solar AdjustMI 2" xfId="2411"/>
    <cellStyle name="_Costs not in AURORA 2006GRC 6.15.06_04 07E Wild Horse Wind Expansion (C) (2)_Electric Rev Req Model (2009 GRC) Rebuttal REmoval of New  WH Solar AdjustMI 2 2" xfId="2412"/>
    <cellStyle name="_Costs not in AURORA 2006GRC 6.15.06_04 07E Wild Horse Wind Expansion (C) (2)_Electric Rev Req Model (2009 GRC) Rebuttal REmoval of New  WH Solar AdjustMI 2 2 2" xfId="16664"/>
    <cellStyle name="_Costs not in AURORA 2006GRC 6.15.06_04 07E Wild Horse Wind Expansion (C) (2)_Electric Rev Req Model (2009 GRC) Rebuttal REmoval of New  WH Solar AdjustMI 2 3" xfId="16665"/>
    <cellStyle name="_Costs not in AURORA 2006GRC 6.15.06_04 07E Wild Horse Wind Expansion (C) (2)_Electric Rev Req Model (2009 GRC) Rebuttal REmoval of New  WH Solar AdjustMI 3" xfId="2413"/>
    <cellStyle name="_Costs not in AURORA 2006GRC 6.15.06_04 07E Wild Horse Wind Expansion (C) (2)_Electric Rev Req Model (2009 GRC) Rebuttal REmoval of New  WH Solar AdjustMI 3 2" xfId="16666"/>
    <cellStyle name="_Costs not in AURORA 2006GRC 6.15.06_04 07E Wild Horse Wind Expansion (C) (2)_Electric Rev Req Model (2009 GRC) Rebuttal REmoval of New  WH Solar AdjustMI 4" xfId="16667"/>
    <cellStyle name="_Costs not in AURORA 2006GRC 6.15.06_04 07E Wild Horse Wind Expansion (C) (2)_Electric Rev Req Model (2009 GRC) Rebuttal REmoval of New  WH Solar AdjustMI_DEM-WP(C) ENERG10C--ctn Mid-C_042010 2010GRC" xfId="11446"/>
    <cellStyle name="_Costs not in AURORA 2006GRC 6.15.06_04 07E Wild Horse Wind Expansion (C) (2)_Electric Rev Req Model (2009 GRC) Revised 01-18-2010" xfId="2414"/>
    <cellStyle name="_Costs not in AURORA 2006GRC 6.15.06_04 07E Wild Horse Wind Expansion (C) (2)_Electric Rev Req Model (2009 GRC) Revised 01-18-2010 2" xfId="2415"/>
    <cellStyle name="_Costs not in AURORA 2006GRC 6.15.06_04 07E Wild Horse Wind Expansion (C) (2)_Electric Rev Req Model (2009 GRC) Revised 01-18-2010 2 2" xfId="2416"/>
    <cellStyle name="_Costs not in AURORA 2006GRC 6.15.06_04 07E Wild Horse Wind Expansion (C) (2)_Electric Rev Req Model (2009 GRC) Revised 01-18-2010 2 2 2" xfId="16668"/>
    <cellStyle name="_Costs not in AURORA 2006GRC 6.15.06_04 07E Wild Horse Wind Expansion (C) (2)_Electric Rev Req Model (2009 GRC) Revised 01-18-2010 2 3" xfId="16669"/>
    <cellStyle name="_Costs not in AURORA 2006GRC 6.15.06_04 07E Wild Horse Wind Expansion (C) (2)_Electric Rev Req Model (2009 GRC) Revised 01-18-2010 3" xfId="2417"/>
    <cellStyle name="_Costs not in AURORA 2006GRC 6.15.06_04 07E Wild Horse Wind Expansion (C) (2)_Electric Rev Req Model (2009 GRC) Revised 01-18-2010 3 2" xfId="16670"/>
    <cellStyle name="_Costs not in AURORA 2006GRC 6.15.06_04 07E Wild Horse Wind Expansion (C) (2)_Electric Rev Req Model (2009 GRC) Revised 01-18-2010 4" xfId="16671"/>
    <cellStyle name="_Costs not in AURORA 2006GRC 6.15.06_04 07E Wild Horse Wind Expansion (C) (2)_Electric Rev Req Model (2009 GRC) Revised 01-18-2010_DEM-WP(C) ENERG10C--ctn Mid-C_042010 2010GRC" xfId="11447"/>
    <cellStyle name="_Costs not in AURORA 2006GRC 6.15.06_04 07E Wild Horse Wind Expansion (C) (2)_Electric Rev Req Model (2010 GRC)" xfId="2418"/>
    <cellStyle name="_Costs not in AURORA 2006GRC 6.15.06_04 07E Wild Horse Wind Expansion (C) (2)_Electric Rev Req Model (2010 GRC) SF" xfId="2419"/>
    <cellStyle name="_Costs not in AURORA 2006GRC 6.15.06_04 07E Wild Horse Wind Expansion (C) (2)_Final Order Electric EXHIBIT A-1" xfId="2420"/>
    <cellStyle name="_Costs not in AURORA 2006GRC 6.15.06_04 07E Wild Horse Wind Expansion (C) (2)_Final Order Electric EXHIBIT A-1 2" xfId="2421"/>
    <cellStyle name="_Costs not in AURORA 2006GRC 6.15.06_04 07E Wild Horse Wind Expansion (C) (2)_Final Order Electric EXHIBIT A-1 2 2" xfId="2422"/>
    <cellStyle name="_Costs not in AURORA 2006GRC 6.15.06_04 07E Wild Horse Wind Expansion (C) (2)_Final Order Electric EXHIBIT A-1 2 2 2" xfId="16672"/>
    <cellStyle name="_Costs not in AURORA 2006GRC 6.15.06_04 07E Wild Horse Wind Expansion (C) (2)_Final Order Electric EXHIBIT A-1 2 3" xfId="16673"/>
    <cellStyle name="_Costs not in AURORA 2006GRC 6.15.06_04 07E Wild Horse Wind Expansion (C) (2)_Final Order Electric EXHIBIT A-1 3" xfId="2423"/>
    <cellStyle name="_Costs not in AURORA 2006GRC 6.15.06_04 07E Wild Horse Wind Expansion (C) (2)_Final Order Electric EXHIBIT A-1 3 2" xfId="16674"/>
    <cellStyle name="_Costs not in AURORA 2006GRC 6.15.06_04 07E Wild Horse Wind Expansion (C) (2)_Final Order Electric EXHIBIT A-1 4" xfId="16675"/>
    <cellStyle name="_Costs not in AURORA 2006GRC 6.15.06_04 07E Wild Horse Wind Expansion (C) (2)_TENASKA REGULATORY ASSET" xfId="2424"/>
    <cellStyle name="_Costs not in AURORA 2006GRC 6.15.06_04 07E Wild Horse Wind Expansion (C) (2)_TENASKA REGULATORY ASSET 2" xfId="2425"/>
    <cellStyle name="_Costs not in AURORA 2006GRC 6.15.06_04 07E Wild Horse Wind Expansion (C) (2)_TENASKA REGULATORY ASSET 2 2" xfId="2426"/>
    <cellStyle name="_Costs not in AURORA 2006GRC 6.15.06_04 07E Wild Horse Wind Expansion (C) (2)_TENASKA REGULATORY ASSET 2 2 2" xfId="16676"/>
    <cellStyle name="_Costs not in AURORA 2006GRC 6.15.06_04 07E Wild Horse Wind Expansion (C) (2)_TENASKA REGULATORY ASSET 2 3" xfId="16677"/>
    <cellStyle name="_Costs not in AURORA 2006GRC 6.15.06_04 07E Wild Horse Wind Expansion (C) (2)_TENASKA REGULATORY ASSET 3" xfId="2427"/>
    <cellStyle name="_Costs not in AURORA 2006GRC 6.15.06_04 07E Wild Horse Wind Expansion (C) (2)_TENASKA REGULATORY ASSET 3 2" xfId="16678"/>
    <cellStyle name="_Costs not in AURORA 2006GRC 6.15.06_04 07E Wild Horse Wind Expansion (C) (2)_TENASKA REGULATORY ASSET 4" xfId="16679"/>
    <cellStyle name="_Costs not in AURORA 2006GRC 6.15.06_16.37E Wild Horse Expansion DeferralRevwrkingfile SF" xfId="2428"/>
    <cellStyle name="_Costs not in AURORA 2006GRC 6.15.06_16.37E Wild Horse Expansion DeferralRevwrkingfile SF 2" xfId="2429"/>
    <cellStyle name="_Costs not in AURORA 2006GRC 6.15.06_16.37E Wild Horse Expansion DeferralRevwrkingfile SF 2 2" xfId="2430"/>
    <cellStyle name="_Costs not in AURORA 2006GRC 6.15.06_16.37E Wild Horse Expansion DeferralRevwrkingfile SF 2 2 2" xfId="16680"/>
    <cellStyle name="_Costs not in AURORA 2006GRC 6.15.06_16.37E Wild Horse Expansion DeferralRevwrkingfile SF 2 3" xfId="16681"/>
    <cellStyle name="_Costs not in AURORA 2006GRC 6.15.06_16.37E Wild Horse Expansion DeferralRevwrkingfile SF 3" xfId="2431"/>
    <cellStyle name="_Costs not in AURORA 2006GRC 6.15.06_16.37E Wild Horse Expansion DeferralRevwrkingfile SF 3 2" xfId="16682"/>
    <cellStyle name="_Costs not in AURORA 2006GRC 6.15.06_16.37E Wild Horse Expansion DeferralRevwrkingfile SF 4" xfId="16683"/>
    <cellStyle name="_Costs not in AURORA 2006GRC 6.15.06_16.37E Wild Horse Expansion DeferralRevwrkingfile SF_DEM-WP(C) ENERG10C--ctn Mid-C_042010 2010GRC" xfId="11448"/>
    <cellStyle name="_Costs not in AURORA 2006GRC 6.15.06_2009 Compliance Filing PCA Exhibits for GRC" xfId="2432"/>
    <cellStyle name="_Costs not in AURORA 2006GRC 6.15.06_2009 Compliance Filing PCA Exhibits for GRC 2" xfId="16684"/>
    <cellStyle name="_Costs not in AURORA 2006GRC 6.15.06_2009 GRC Compl Filing - Exhibit D" xfId="2433"/>
    <cellStyle name="_Costs not in AURORA 2006GRC 6.15.06_2009 GRC Compl Filing - Exhibit D 2" xfId="2434"/>
    <cellStyle name="_Costs not in AURORA 2006GRC 6.15.06_2009 GRC Compl Filing - Exhibit D 2 2" xfId="16685"/>
    <cellStyle name="_Costs not in AURORA 2006GRC 6.15.06_2009 GRC Compl Filing - Exhibit D 3" xfId="16686"/>
    <cellStyle name="_Costs not in AURORA 2006GRC 6.15.06_2009 GRC Compl Filing - Exhibit D_DEM-WP(C) ENERG10C--ctn Mid-C_042010 2010GRC" xfId="11449"/>
    <cellStyle name="_Costs not in AURORA 2006GRC 6.15.06_2010 PTC's July1_Dec31 2010 " xfId="95"/>
    <cellStyle name="_Costs not in AURORA 2006GRC 6.15.06_2010 PTC's Sept10_Aug11 (Version 4)" xfId="96"/>
    <cellStyle name="_Costs not in AURORA 2006GRC 6.15.06_3.01 Income Statement" xfId="2435"/>
    <cellStyle name="_Costs not in AURORA 2006GRC 6.15.06_4 31 Regulatory Assets and Liabilities  7 06- Exhibit D" xfId="2436"/>
    <cellStyle name="_Costs not in AURORA 2006GRC 6.15.06_4 31 Regulatory Assets and Liabilities  7 06- Exhibit D 2" xfId="2437"/>
    <cellStyle name="_Costs not in AURORA 2006GRC 6.15.06_4 31 Regulatory Assets and Liabilities  7 06- Exhibit D 2 2" xfId="2438"/>
    <cellStyle name="_Costs not in AURORA 2006GRC 6.15.06_4 31 Regulatory Assets and Liabilities  7 06- Exhibit D 2 2 2" xfId="16687"/>
    <cellStyle name="_Costs not in AURORA 2006GRC 6.15.06_4 31 Regulatory Assets and Liabilities  7 06- Exhibit D 2 3" xfId="16688"/>
    <cellStyle name="_Costs not in AURORA 2006GRC 6.15.06_4 31 Regulatory Assets and Liabilities  7 06- Exhibit D 3" xfId="2439"/>
    <cellStyle name="_Costs not in AURORA 2006GRC 6.15.06_4 31 Regulatory Assets and Liabilities  7 06- Exhibit D 3 2" xfId="16689"/>
    <cellStyle name="_Costs not in AURORA 2006GRC 6.15.06_4 31 Regulatory Assets and Liabilities  7 06- Exhibit D 4" xfId="16690"/>
    <cellStyle name="_Costs not in AURORA 2006GRC 6.15.06_4 31 Regulatory Assets and Liabilities  7 06- Exhibit D_DEM-WP(C) ENERG10C--ctn Mid-C_042010 2010GRC" xfId="11450"/>
    <cellStyle name="_Costs not in AURORA 2006GRC 6.15.06_4 31 Regulatory Assets and Liabilities  7 06- Exhibit D_NIM Summary" xfId="2440"/>
    <cellStyle name="_Costs not in AURORA 2006GRC 6.15.06_4 31 Regulatory Assets and Liabilities  7 06- Exhibit D_NIM Summary 2" xfId="2441"/>
    <cellStyle name="_Costs not in AURORA 2006GRC 6.15.06_4 31 Regulatory Assets and Liabilities  7 06- Exhibit D_NIM Summary 2 2" xfId="16691"/>
    <cellStyle name="_Costs not in AURORA 2006GRC 6.15.06_4 31 Regulatory Assets and Liabilities  7 06- Exhibit D_NIM Summary 3" xfId="16692"/>
    <cellStyle name="_Costs not in AURORA 2006GRC 6.15.06_4 31 Regulatory Assets and Liabilities  7 06- Exhibit D_NIM Summary_DEM-WP(C) ENERG10C--ctn Mid-C_042010 2010GRC" xfId="11451"/>
    <cellStyle name="_Costs not in AURORA 2006GRC 6.15.06_4 31E Reg Asset  Liab and EXH D" xfId="11452"/>
    <cellStyle name="_Costs not in AURORA 2006GRC 6.15.06_4 31E Reg Asset  Liab and EXH D _ Aug 10 Filing (2)" xfId="11453"/>
    <cellStyle name="_Costs not in AURORA 2006GRC 6.15.06_4 31E Reg Asset  Liab and EXH D _ Aug 10 Filing (2) 2" xfId="16693"/>
    <cellStyle name="_Costs not in AURORA 2006GRC 6.15.06_4 31E Reg Asset  Liab and EXH D 10" xfId="16694"/>
    <cellStyle name="_Costs not in AURORA 2006GRC 6.15.06_4 31E Reg Asset  Liab and EXH D 11" xfId="16695"/>
    <cellStyle name="_Costs not in AURORA 2006GRC 6.15.06_4 31E Reg Asset  Liab and EXH D 12" xfId="16696"/>
    <cellStyle name="_Costs not in AURORA 2006GRC 6.15.06_4 31E Reg Asset  Liab and EXH D 13" xfId="16697"/>
    <cellStyle name="_Costs not in AURORA 2006GRC 6.15.06_4 31E Reg Asset  Liab and EXH D 14" xfId="16698"/>
    <cellStyle name="_Costs not in AURORA 2006GRC 6.15.06_4 31E Reg Asset  Liab and EXH D 15" xfId="16699"/>
    <cellStyle name="_Costs not in AURORA 2006GRC 6.15.06_4 31E Reg Asset  Liab and EXH D 16" xfId="16700"/>
    <cellStyle name="_Costs not in AURORA 2006GRC 6.15.06_4 31E Reg Asset  Liab and EXH D 17" xfId="16701"/>
    <cellStyle name="_Costs not in AURORA 2006GRC 6.15.06_4 31E Reg Asset  Liab and EXH D 18" xfId="16702"/>
    <cellStyle name="_Costs not in AURORA 2006GRC 6.15.06_4 31E Reg Asset  Liab and EXH D 19" xfId="16703"/>
    <cellStyle name="_Costs not in AURORA 2006GRC 6.15.06_4 31E Reg Asset  Liab and EXH D 2" xfId="16704"/>
    <cellStyle name="_Costs not in AURORA 2006GRC 6.15.06_4 31E Reg Asset  Liab and EXH D 20" xfId="16705"/>
    <cellStyle name="_Costs not in AURORA 2006GRC 6.15.06_4 31E Reg Asset  Liab and EXH D 21" xfId="16706"/>
    <cellStyle name="_Costs not in AURORA 2006GRC 6.15.06_4 31E Reg Asset  Liab and EXH D 22" xfId="16707"/>
    <cellStyle name="_Costs not in AURORA 2006GRC 6.15.06_4 31E Reg Asset  Liab and EXH D 23" xfId="16708"/>
    <cellStyle name="_Costs not in AURORA 2006GRC 6.15.06_4 31E Reg Asset  Liab and EXH D 24" xfId="16709"/>
    <cellStyle name="_Costs not in AURORA 2006GRC 6.15.06_4 31E Reg Asset  Liab and EXH D 25" xfId="16710"/>
    <cellStyle name="_Costs not in AURORA 2006GRC 6.15.06_4 31E Reg Asset  Liab and EXH D 26" xfId="16711"/>
    <cellStyle name="_Costs not in AURORA 2006GRC 6.15.06_4 31E Reg Asset  Liab and EXH D 27" xfId="16712"/>
    <cellStyle name="_Costs not in AURORA 2006GRC 6.15.06_4 31E Reg Asset  Liab and EXH D 28" xfId="16713"/>
    <cellStyle name="_Costs not in AURORA 2006GRC 6.15.06_4 31E Reg Asset  Liab and EXH D 29" xfId="16714"/>
    <cellStyle name="_Costs not in AURORA 2006GRC 6.15.06_4 31E Reg Asset  Liab and EXH D 3" xfId="16715"/>
    <cellStyle name="_Costs not in AURORA 2006GRC 6.15.06_4 31E Reg Asset  Liab and EXH D 30" xfId="16716"/>
    <cellStyle name="_Costs not in AURORA 2006GRC 6.15.06_4 31E Reg Asset  Liab and EXH D 31" xfId="16717"/>
    <cellStyle name="_Costs not in AURORA 2006GRC 6.15.06_4 31E Reg Asset  Liab and EXH D 32" xfId="16718"/>
    <cellStyle name="_Costs not in AURORA 2006GRC 6.15.06_4 31E Reg Asset  Liab and EXH D 33" xfId="16719"/>
    <cellStyle name="_Costs not in AURORA 2006GRC 6.15.06_4 31E Reg Asset  Liab and EXH D 34" xfId="16720"/>
    <cellStyle name="_Costs not in AURORA 2006GRC 6.15.06_4 31E Reg Asset  Liab and EXH D 35" xfId="16721"/>
    <cellStyle name="_Costs not in AURORA 2006GRC 6.15.06_4 31E Reg Asset  Liab and EXH D 36" xfId="16722"/>
    <cellStyle name="_Costs not in AURORA 2006GRC 6.15.06_4 31E Reg Asset  Liab and EXH D 4" xfId="16723"/>
    <cellStyle name="_Costs not in AURORA 2006GRC 6.15.06_4 31E Reg Asset  Liab and EXH D 5" xfId="16724"/>
    <cellStyle name="_Costs not in AURORA 2006GRC 6.15.06_4 31E Reg Asset  Liab and EXH D 6" xfId="16725"/>
    <cellStyle name="_Costs not in AURORA 2006GRC 6.15.06_4 31E Reg Asset  Liab and EXH D 7" xfId="16726"/>
    <cellStyle name="_Costs not in AURORA 2006GRC 6.15.06_4 31E Reg Asset  Liab and EXH D 8" xfId="16727"/>
    <cellStyle name="_Costs not in AURORA 2006GRC 6.15.06_4 31E Reg Asset  Liab and EXH D 9" xfId="16728"/>
    <cellStyle name="_Costs not in AURORA 2006GRC 6.15.06_4 32 Regulatory Assets and Liabilities  7 06- Exhibit D" xfId="2442"/>
    <cellStyle name="_Costs not in AURORA 2006GRC 6.15.06_4 32 Regulatory Assets and Liabilities  7 06- Exhibit D 2" xfId="2443"/>
    <cellStyle name="_Costs not in AURORA 2006GRC 6.15.06_4 32 Regulatory Assets and Liabilities  7 06- Exhibit D 2 2" xfId="2444"/>
    <cellStyle name="_Costs not in AURORA 2006GRC 6.15.06_4 32 Regulatory Assets and Liabilities  7 06- Exhibit D 2 2 2" xfId="16729"/>
    <cellStyle name="_Costs not in AURORA 2006GRC 6.15.06_4 32 Regulatory Assets and Liabilities  7 06- Exhibit D 2 3" xfId="16730"/>
    <cellStyle name="_Costs not in AURORA 2006GRC 6.15.06_4 32 Regulatory Assets and Liabilities  7 06- Exhibit D 3" xfId="2445"/>
    <cellStyle name="_Costs not in AURORA 2006GRC 6.15.06_4 32 Regulatory Assets and Liabilities  7 06- Exhibit D 3 2" xfId="16731"/>
    <cellStyle name="_Costs not in AURORA 2006GRC 6.15.06_4 32 Regulatory Assets and Liabilities  7 06- Exhibit D 4" xfId="16732"/>
    <cellStyle name="_Costs not in AURORA 2006GRC 6.15.06_4 32 Regulatory Assets and Liabilities  7 06- Exhibit D_DEM-WP(C) ENERG10C--ctn Mid-C_042010 2010GRC" xfId="11454"/>
    <cellStyle name="_Costs not in AURORA 2006GRC 6.15.06_4 32 Regulatory Assets and Liabilities  7 06- Exhibit D_NIM Summary" xfId="2446"/>
    <cellStyle name="_Costs not in AURORA 2006GRC 6.15.06_4 32 Regulatory Assets and Liabilities  7 06- Exhibit D_NIM Summary 2" xfId="2447"/>
    <cellStyle name="_Costs not in AURORA 2006GRC 6.15.06_4 32 Regulatory Assets and Liabilities  7 06- Exhibit D_NIM Summary 2 2" xfId="16733"/>
    <cellStyle name="_Costs not in AURORA 2006GRC 6.15.06_4 32 Regulatory Assets and Liabilities  7 06- Exhibit D_NIM Summary 3" xfId="16734"/>
    <cellStyle name="_Costs not in AURORA 2006GRC 6.15.06_4 32 Regulatory Assets and Liabilities  7 06- Exhibit D_NIM Summary_DEM-WP(C) ENERG10C--ctn Mid-C_042010 2010GRC" xfId="11455"/>
    <cellStyle name="_Costs not in AURORA 2006GRC 6.15.06_6.06E Operating Expenses" xfId="11456"/>
    <cellStyle name="_Costs not in AURORA 2006GRC 6.15.06_ACCOUNTS" xfId="2448"/>
    <cellStyle name="_Costs not in AURORA 2006GRC 6.15.06_Att B to RECs proceeds proposal" xfId="97"/>
    <cellStyle name="_Costs not in AURORA 2006GRC 6.15.06_AURORA Total New" xfId="2449"/>
    <cellStyle name="_Costs not in AURORA 2006GRC 6.15.06_AURORA Total New 2" xfId="2450"/>
    <cellStyle name="_Costs not in AURORA 2006GRC 6.15.06_AURORA Total New 2 2" xfId="16735"/>
    <cellStyle name="_Costs not in AURORA 2006GRC 6.15.06_AURORA Total New 3" xfId="16736"/>
    <cellStyle name="_Costs not in AURORA 2006GRC 6.15.06_Backup for Attachment B 2010-09-09" xfId="98"/>
    <cellStyle name="_Costs not in AURORA 2006GRC 6.15.06_Bench Request - Attachment B" xfId="99"/>
    <cellStyle name="_Costs not in AURORA 2006GRC 6.15.06_Book2" xfId="2451"/>
    <cellStyle name="_Costs not in AURORA 2006GRC 6.15.06_Book2 2" xfId="2452"/>
    <cellStyle name="_Costs not in AURORA 2006GRC 6.15.06_Book2 2 2" xfId="2453"/>
    <cellStyle name="_Costs not in AURORA 2006GRC 6.15.06_Book2 2 2 2" xfId="16737"/>
    <cellStyle name="_Costs not in AURORA 2006GRC 6.15.06_Book2 2 3" xfId="16738"/>
    <cellStyle name="_Costs not in AURORA 2006GRC 6.15.06_Book2 3" xfId="2454"/>
    <cellStyle name="_Costs not in AURORA 2006GRC 6.15.06_Book2 3 2" xfId="16739"/>
    <cellStyle name="_Costs not in AURORA 2006GRC 6.15.06_Book2 4" xfId="16740"/>
    <cellStyle name="_Costs not in AURORA 2006GRC 6.15.06_Book2_Adj Bench DR 3 for Initial Briefs (Electric)" xfId="2455"/>
    <cellStyle name="_Costs not in AURORA 2006GRC 6.15.06_Book2_Adj Bench DR 3 for Initial Briefs (Electric) 2" xfId="2456"/>
    <cellStyle name="_Costs not in AURORA 2006GRC 6.15.06_Book2_Adj Bench DR 3 for Initial Briefs (Electric) 2 2" xfId="2457"/>
    <cellStyle name="_Costs not in AURORA 2006GRC 6.15.06_Book2_Adj Bench DR 3 for Initial Briefs (Electric) 2 2 2" xfId="16741"/>
    <cellStyle name="_Costs not in AURORA 2006GRC 6.15.06_Book2_Adj Bench DR 3 for Initial Briefs (Electric) 2 3" xfId="16742"/>
    <cellStyle name="_Costs not in AURORA 2006GRC 6.15.06_Book2_Adj Bench DR 3 for Initial Briefs (Electric) 3" xfId="2458"/>
    <cellStyle name="_Costs not in AURORA 2006GRC 6.15.06_Book2_Adj Bench DR 3 for Initial Briefs (Electric) 3 2" xfId="16743"/>
    <cellStyle name="_Costs not in AURORA 2006GRC 6.15.06_Book2_Adj Bench DR 3 for Initial Briefs (Electric) 4" xfId="16744"/>
    <cellStyle name="_Costs not in AURORA 2006GRC 6.15.06_Book2_Adj Bench DR 3 for Initial Briefs (Electric)_DEM-WP(C) ENERG10C--ctn Mid-C_042010 2010GRC" xfId="11457"/>
    <cellStyle name="_Costs not in AURORA 2006GRC 6.15.06_Book2_DEM-WP(C) ENERG10C--ctn Mid-C_042010 2010GRC" xfId="11458"/>
    <cellStyle name="_Costs not in AURORA 2006GRC 6.15.06_Book2_Electric Rev Req Model (2009 GRC) Rebuttal" xfId="2459"/>
    <cellStyle name="_Costs not in AURORA 2006GRC 6.15.06_Book2_Electric Rev Req Model (2009 GRC) Rebuttal 2" xfId="2460"/>
    <cellStyle name="_Costs not in AURORA 2006GRC 6.15.06_Book2_Electric Rev Req Model (2009 GRC) Rebuttal 2 2" xfId="2461"/>
    <cellStyle name="_Costs not in AURORA 2006GRC 6.15.06_Book2_Electric Rev Req Model (2009 GRC) Rebuttal 2 2 2" xfId="16745"/>
    <cellStyle name="_Costs not in AURORA 2006GRC 6.15.06_Book2_Electric Rev Req Model (2009 GRC) Rebuttal 2 3" xfId="16746"/>
    <cellStyle name="_Costs not in AURORA 2006GRC 6.15.06_Book2_Electric Rev Req Model (2009 GRC) Rebuttal 3" xfId="2462"/>
    <cellStyle name="_Costs not in AURORA 2006GRC 6.15.06_Book2_Electric Rev Req Model (2009 GRC) Rebuttal 3 2" xfId="16747"/>
    <cellStyle name="_Costs not in AURORA 2006GRC 6.15.06_Book2_Electric Rev Req Model (2009 GRC) Rebuttal 4" xfId="16748"/>
    <cellStyle name="_Costs not in AURORA 2006GRC 6.15.06_Book2_Electric Rev Req Model (2009 GRC) Rebuttal REmoval of New  WH Solar AdjustMI" xfId="2463"/>
    <cellStyle name="_Costs not in AURORA 2006GRC 6.15.06_Book2_Electric Rev Req Model (2009 GRC) Rebuttal REmoval of New  WH Solar AdjustMI 2" xfId="2464"/>
    <cellStyle name="_Costs not in AURORA 2006GRC 6.15.06_Book2_Electric Rev Req Model (2009 GRC) Rebuttal REmoval of New  WH Solar AdjustMI 2 2" xfId="2465"/>
    <cellStyle name="_Costs not in AURORA 2006GRC 6.15.06_Book2_Electric Rev Req Model (2009 GRC) Rebuttal REmoval of New  WH Solar AdjustMI 2 2 2" xfId="16749"/>
    <cellStyle name="_Costs not in AURORA 2006GRC 6.15.06_Book2_Electric Rev Req Model (2009 GRC) Rebuttal REmoval of New  WH Solar AdjustMI 2 3" xfId="16750"/>
    <cellStyle name="_Costs not in AURORA 2006GRC 6.15.06_Book2_Electric Rev Req Model (2009 GRC) Rebuttal REmoval of New  WH Solar AdjustMI 3" xfId="2466"/>
    <cellStyle name="_Costs not in AURORA 2006GRC 6.15.06_Book2_Electric Rev Req Model (2009 GRC) Rebuttal REmoval of New  WH Solar AdjustMI 3 2" xfId="16751"/>
    <cellStyle name="_Costs not in AURORA 2006GRC 6.15.06_Book2_Electric Rev Req Model (2009 GRC) Rebuttal REmoval of New  WH Solar AdjustMI 4" xfId="16752"/>
    <cellStyle name="_Costs not in AURORA 2006GRC 6.15.06_Book2_Electric Rev Req Model (2009 GRC) Rebuttal REmoval of New  WH Solar AdjustMI_DEM-WP(C) ENERG10C--ctn Mid-C_042010 2010GRC" xfId="11459"/>
    <cellStyle name="_Costs not in AURORA 2006GRC 6.15.06_Book2_Electric Rev Req Model (2009 GRC) Revised 01-18-2010" xfId="2467"/>
    <cellStyle name="_Costs not in AURORA 2006GRC 6.15.06_Book2_Electric Rev Req Model (2009 GRC) Revised 01-18-2010 2" xfId="2468"/>
    <cellStyle name="_Costs not in AURORA 2006GRC 6.15.06_Book2_Electric Rev Req Model (2009 GRC) Revised 01-18-2010 2 2" xfId="2469"/>
    <cellStyle name="_Costs not in AURORA 2006GRC 6.15.06_Book2_Electric Rev Req Model (2009 GRC) Revised 01-18-2010 2 2 2" xfId="16753"/>
    <cellStyle name="_Costs not in AURORA 2006GRC 6.15.06_Book2_Electric Rev Req Model (2009 GRC) Revised 01-18-2010 2 3" xfId="16754"/>
    <cellStyle name="_Costs not in AURORA 2006GRC 6.15.06_Book2_Electric Rev Req Model (2009 GRC) Revised 01-18-2010 3" xfId="2470"/>
    <cellStyle name="_Costs not in AURORA 2006GRC 6.15.06_Book2_Electric Rev Req Model (2009 GRC) Revised 01-18-2010 3 2" xfId="16755"/>
    <cellStyle name="_Costs not in AURORA 2006GRC 6.15.06_Book2_Electric Rev Req Model (2009 GRC) Revised 01-18-2010 4" xfId="16756"/>
    <cellStyle name="_Costs not in AURORA 2006GRC 6.15.06_Book2_Electric Rev Req Model (2009 GRC) Revised 01-18-2010_DEM-WP(C) ENERG10C--ctn Mid-C_042010 2010GRC" xfId="11460"/>
    <cellStyle name="_Costs not in AURORA 2006GRC 6.15.06_Book2_Final Order Electric EXHIBIT A-1" xfId="2471"/>
    <cellStyle name="_Costs not in AURORA 2006GRC 6.15.06_Book2_Final Order Electric EXHIBIT A-1 2" xfId="2472"/>
    <cellStyle name="_Costs not in AURORA 2006GRC 6.15.06_Book2_Final Order Electric EXHIBIT A-1 2 2" xfId="2473"/>
    <cellStyle name="_Costs not in AURORA 2006GRC 6.15.06_Book2_Final Order Electric EXHIBIT A-1 2 2 2" xfId="16757"/>
    <cellStyle name="_Costs not in AURORA 2006GRC 6.15.06_Book2_Final Order Electric EXHIBIT A-1 2 3" xfId="16758"/>
    <cellStyle name="_Costs not in AURORA 2006GRC 6.15.06_Book2_Final Order Electric EXHIBIT A-1 3" xfId="2474"/>
    <cellStyle name="_Costs not in AURORA 2006GRC 6.15.06_Book2_Final Order Electric EXHIBIT A-1 3 2" xfId="16759"/>
    <cellStyle name="_Costs not in AURORA 2006GRC 6.15.06_Book2_Final Order Electric EXHIBIT A-1 4" xfId="16760"/>
    <cellStyle name="_Costs not in AURORA 2006GRC 6.15.06_Book4" xfId="2475"/>
    <cellStyle name="_Costs not in AURORA 2006GRC 6.15.06_Book4 2" xfId="2476"/>
    <cellStyle name="_Costs not in AURORA 2006GRC 6.15.06_Book4 2 2" xfId="2477"/>
    <cellStyle name="_Costs not in AURORA 2006GRC 6.15.06_Book4 2 2 2" xfId="16761"/>
    <cellStyle name="_Costs not in AURORA 2006GRC 6.15.06_Book4 2 3" xfId="16762"/>
    <cellStyle name="_Costs not in AURORA 2006GRC 6.15.06_Book4 3" xfId="2478"/>
    <cellStyle name="_Costs not in AURORA 2006GRC 6.15.06_Book4 3 2" xfId="16763"/>
    <cellStyle name="_Costs not in AURORA 2006GRC 6.15.06_Book4 4" xfId="16764"/>
    <cellStyle name="_Costs not in AURORA 2006GRC 6.15.06_Book4_DEM-WP(C) ENERG10C--ctn Mid-C_042010 2010GRC" xfId="11461"/>
    <cellStyle name="_Costs not in AURORA 2006GRC 6.15.06_Book9" xfId="2479"/>
    <cellStyle name="_Costs not in AURORA 2006GRC 6.15.06_Book9 2" xfId="2480"/>
    <cellStyle name="_Costs not in AURORA 2006GRC 6.15.06_Book9 2 2" xfId="2481"/>
    <cellStyle name="_Costs not in AURORA 2006GRC 6.15.06_Book9 2 2 2" xfId="16765"/>
    <cellStyle name="_Costs not in AURORA 2006GRC 6.15.06_Book9 2 3" xfId="16766"/>
    <cellStyle name="_Costs not in AURORA 2006GRC 6.15.06_Book9 3" xfId="2482"/>
    <cellStyle name="_Costs not in AURORA 2006GRC 6.15.06_Book9 3 2" xfId="16767"/>
    <cellStyle name="_Costs not in AURORA 2006GRC 6.15.06_Book9 4" xfId="16768"/>
    <cellStyle name="_Costs not in AURORA 2006GRC 6.15.06_Book9_DEM-WP(C) ENERG10C--ctn Mid-C_042010 2010GRC" xfId="11462"/>
    <cellStyle name="_Costs not in AURORA 2006GRC 6.15.06_Chelan PUD Power Costs (8-10)" xfId="2483"/>
    <cellStyle name="_Costs not in AURORA 2006GRC 6.15.06_Chelan PUD Power Costs (8-10) 2" xfId="16769"/>
    <cellStyle name="_Costs not in AURORA 2006GRC 6.15.06_DEM-WP(C) Chelan Power Costs" xfId="11463"/>
    <cellStyle name="_Costs not in AURORA 2006GRC 6.15.06_DEM-WP(C) Chelan Power Costs 2" xfId="16770"/>
    <cellStyle name="_Costs not in AURORA 2006GRC 6.15.06_DEM-WP(C) ENERG10C--ctn Mid-C_042010 2010GRC" xfId="11464"/>
    <cellStyle name="_Costs not in AURORA 2006GRC 6.15.06_DEM-WP(C) Gas Transport 2010GRC" xfId="11465"/>
    <cellStyle name="_Costs not in AURORA 2006GRC 6.15.06_DEM-WP(C) Gas Transport 2010GRC 2" xfId="16771"/>
    <cellStyle name="_Costs not in AURORA 2006GRC 6.15.06_DWH-08 (Rate Spread &amp; Design Workpapers)" xfId="16772"/>
    <cellStyle name="_Costs not in AURORA 2006GRC 6.15.06_Exh A-1 resulting from UE-112050 effective Jan 1 2012" xfId="16773"/>
    <cellStyle name="_Costs not in AURORA 2006GRC 6.15.06_Exh G - Klamath Peaker PPA fr C Locke 2-12" xfId="16774"/>
    <cellStyle name="_Costs not in AURORA 2006GRC 6.15.06_Exhibit A-1 effective 4-1-11 fr S Free 12-11" xfId="16775"/>
    <cellStyle name="_Costs not in AURORA 2006GRC 6.15.06_Final 2008 PTC Rate Design Workpapers 10.27.08" xfId="16776"/>
    <cellStyle name="_Costs not in AURORA 2006GRC 6.15.06_Gas Rev Req Model (2010 GRC)" xfId="2484"/>
    <cellStyle name="_Costs not in AURORA 2006GRC 6.15.06_INPUTS" xfId="100"/>
    <cellStyle name="_Costs not in AURORA 2006GRC 6.15.06_INPUTS 2" xfId="2485"/>
    <cellStyle name="_Costs not in AURORA 2006GRC 6.15.06_INPUTS 2 2" xfId="2486"/>
    <cellStyle name="_Costs not in AURORA 2006GRC 6.15.06_INPUTS 2 2 2" xfId="16777"/>
    <cellStyle name="_Costs not in AURORA 2006GRC 6.15.06_INPUTS 2 3" xfId="16778"/>
    <cellStyle name="_Costs not in AURORA 2006GRC 6.15.06_INPUTS 3" xfId="2487"/>
    <cellStyle name="_Costs not in AURORA 2006GRC 6.15.06_INPUTS 3 2" xfId="16779"/>
    <cellStyle name="_Costs not in AURORA 2006GRC 6.15.06_INPUTS 4" xfId="16780"/>
    <cellStyle name="_Costs not in AURORA 2006GRC 6.15.06_Low Income 2010 RevRequirement" xfId="2488"/>
    <cellStyle name="_Costs not in AURORA 2006GRC 6.15.06_Low Income 2010 RevRequirement (2)" xfId="2489"/>
    <cellStyle name="_Costs not in AURORA 2006GRC 6.15.06_Mint Farm Generation BPA" xfId="16781"/>
    <cellStyle name="_Costs not in AURORA 2006GRC 6.15.06_NIM Summary" xfId="2490"/>
    <cellStyle name="_Costs not in AURORA 2006GRC 6.15.06_NIM Summary 09GRC" xfId="2491"/>
    <cellStyle name="_Costs not in AURORA 2006GRC 6.15.06_NIM Summary 09GRC 2" xfId="2492"/>
    <cellStyle name="_Costs not in AURORA 2006GRC 6.15.06_NIM Summary 09GRC 2 2" xfId="16782"/>
    <cellStyle name="_Costs not in AURORA 2006GRC 6.15.06_NIM Summary 09GRC 3" xfId="16783"/>
    <cellStyle name="_Costs not in AURORA 2006GRC 6.15.06_NIM Summary 09GRC_DEM-WP(C) ENERG10C--ctn Mid-C_042010 2010GRC" xfId="11466"/>
    <cellStyle name="_Costs not in AURORA 2006GRC 6.15.06_NIM Summary 10" xfId="16784"/>
    <cellStyle name="_Costs not in AURORA 2006GRC 6.15.06_NIM Summary 11" xfId="16785"/>
    <cellStyle name="_Costs not in AURORA 2006GRC 6.15.06_NIM Summary 12" xfId="16786"/>
    <cellStyle name="_Costs not in AURORA 2006GRC 6.15.06_NIM Summary 13" xfId="16787"/>
    <cellStyle name="_Costs not in AURORA 2006GRC 6.15.06_NIM Summary 14" xfId="16788"/>
    <cellStyle name="_Costs not in AURORA 2006GRC 6.15.06_NIM Summary 15" xfId="16789"/>
    <cellStyle name="_Costs not in AURORA 2006GRC 6.15.06_NIM Summary 16" xfId="16790"/>
    <cellStyle name="_Costs not in AURORA 2006GRC 6.15.06_NIM Summary 17" xfId="16791"/>
    <cellStyle name="_Costs not in AURORA 2006GRC 6.15.06_NIM Summary 18" xfId="16792"/>
    <cellStyle name="_Costs not in AURORA 2006GRC 6.15.06_NIM Summary 19" xfId="16793"/>
    <cellStyle name="_Costs not in AURORA 2006GRC 6.15.06_NIM Summary 2" xfId="2493"/>
    <cellStyle name="_Costs not in AURORA 2006GRC 6.15.06_NIM Summary 2 2" xfId="16794"/>
    <cellStyle name="_Costs not in AURORA 2006GRC 6.15.06_NIM Summary 20" xfId="16795"/>
    <cellStyle name="_Costs not in AURORA 2006GRC 6.15.06_NIM Summary 21" xfId="16796"/>
    <cellStyle name="_Costs not in AURORA 2006GRC 6.15.06_NIM Summary 22" xfId="16797"/>
    <cellStyle name="_Costs not in AURORA 2006GRC 6.15.06_NIM Summary 23" xfId="16798"/>
    <cellStyle name="_Costs not in AURORA 2006GRC 6.15.06_NIM Summary 24" xfId="16799"/>
    <cellStyle name="_Costs not in AURORA 2006GRC 6.15.06_NIM Summary 25" xfId="16800"/>
    <cellStyle name="_Costs not in AURORA 2006GRC 6.15.06_NIM Summary 26" xfId="16801"/>
    <cellStyle name="_Costs not in AURORA 2006GRC 6.15.06_NIM Summary 27" xfId="16802"/>
    <cellStyle name="_Costs not in AURORA 2006GRC 6.15.06_NIM Summary 28" xfId="16803"/>
    <cellStyle name="_Costs not in AURORA 2006GRC 6.15.06_NIM Summary 29" xfId="16804"/>
    <cellStyle name="_Costs not in AURORA 2006GRC 6.15.06_NIM Summary 3" xfId="2494"/>
    <cellStyle name="_Costs not in AURORA 2006GRC 6.15.06_NIM Summary 3 2" xfId="16805"/>
    <cellStyle name="_Costs not in AURORA 2006GRC 6.15.06_NIM Summary 30" xfId="16806"/>
    <cellStyle name="_Costs not in AURORA 2006GRC 6.15.06_NIM Summary 31" xfId="16807"/>
    <cellStyle name="_Costs not in AURORA 2006GRC 6.15.06_NIM Summary 32" xfId="16808"/>
    <cellStyle name="_Costs not in AURORA 2006GRC 6.15.06_NIM Summary 33" xfId="16809"/>
    <cellStyle name="_Costs not in AURORA 2006GRC 6.15.06_NIM Summary 34" xfId="16810"/>
    <cellStyle name="_Costs not in AURORA 2006GRC 6.15.06_NIM Summary 35" xfId="16811"/>
    <cellStyle name="_Costs not in AURORA 2006GRC 6.15.06_NIM Summary 36" xfId="16812"/>
    <cellStyle name="_Costs not in AURORA 2006GRC 6.15.06_NIM Summary 37" xfId="16813"/>
    <cellStyle name="_Costs not in AURORA 2006GRC 6.15.06_NIM Summary 38" xfId="16814"/>
    <cellStyle name="_Costs not in AURORA 2006GRC 6.15.06_NIM Summary 39" xfId="16815"/>
    <cellStyle name="_Costs not in AURORA 2006GRC 6.15.06_NIM Summary 4" xfId="2495"/>
    <cellStyle name="_Costs not in AURORA 2006GRC 6.15.06_NIM Summary 4 2" xfId="16816"/>
    <cellStyle name="_Costs not in AURORA 2006GRC 6.15.06_NIM Summary 40" xfId="16817"/>
    <cellStyle name="_Costs not in AURORA 2006GRC 6.15.06_NIM Summary 41" xfId="16818"/>
    <cellStyle name="_Costs not in AURORA 2006GRC 6.15.06_NIM Summary 42" xfId="16819"/>
    <cellStyle name="_Costs not in AURORA 2006GRC 6.15.06_NIM Summary 43" xfId="16820"/>
    <cellStyle name="_Costs not in AURORA 2006GRC 6.15.06_NIM Summary 44" xfId="16821"/>
    <cellStyle name="_Costs not in AURORA 2006GRC 6.15.06_NIM Summary 45" xfId="16822"/>
    <cellStyle name="_Costs not in AURORA 2006GRC 6.15.06_NIM Summary 46" xfId="16823"/>
    <cellStyle name="_Costs not in AURORA 2006GRC 6.15.06_NIM Summary 47" xfId="16824"/>
    <cellStyle name="_Costs not in AURORA 2006GRC 6.15.06_NIM Summary 48" xfId="16825"/>
    <cellStyle name="_Costs not in AURORA 2006GRC 6.15.06_NIM Summary 49" xfId="16826"/>
    <cellStyle name="_Costs not in AURORA 2006GRC 6.15.06_NIM Summary 5" xfId="2496"/>
    <cellStyle name="_Costs not in AURORA 2006GRC 6.15.06_NIM Summary 5 2" xfId="16827"/>
    <cellStyle name="_Costs not in AURORA 2006GRC 6.15.06_NIM Summary 50" xfId="16828"/>
    <cellStyle name="_Costs not in AURORA 2006GRC 6.15.06_NIM Summary 51" xfId="16829"/>
    <cellStyle name="_Costs not in AURORA 2006GRC 6.15.06_NIM Summary 6" xfId="2497"/>
    <cellStyle name="_Costs not in AURORA 2006GRC 6.15.06_NIM Summary 6 2" xfId="16830"/>
    <cellStyle name="_Costs not in AURORA 2006GRC 6.15.06_NIM Summary 7" xfId="2498"/>
    <cellStyle name="_Costs not in AURORA 2006GRC 6.15.06_NIM Summary 7 2" xfId="16831"/>
    <cellStyle name="_Costs not in AURORA 2006GRC 6.15.06_NIM Summary 8" xfId="2499"/>
    <cellStyle name="_Costs not in AURORA 2006GRC 6.15.06_NIM Summary 8 2" xfId="16832"/>
    <cellStyle name="_Costs not in AURORA 2006GRC 6.15.06_NIM Summary 9" xfId="2500"/>
    <cellStyle name="_Costs not in AURORA 2006GRC 6.15.06_NIM Summary 9 2" xfId="16833"/>
    <cellStyle name="_Costs not in AURORA 2006GRC 6.15.06_NIM Summary_DEM-WP(C) ENERG10C--ctn Mid-C_042010 2010GRC" xfId="11467"/>
    <cellStyle name="_Costs not in AURORA 2006GRC 6.15.06_Oct2010toSep2011LwIncLead" xfId="2501"/>
    <cellStyle name="_Costs not in AURORA 2006GRC 6.15.06_PCA 10 -  Exhibit D Dec 2011" xfId="16834"/>
    <cellStyle name="_Costs not in AURORA 2006GRC 6.15.06_PCA 10 -  Exhibit D from A Kellogg Jan 2011" xfId="2502"/>
    <cellStyle name="_Costs not in AURORA 2006GRC 6.15.06_PCA 10 -  Exhibit D from A Kellogg July 2011" xfId="2503"/>
    <cellStyle name="_Costs not in AURORA 2006GRC 6.15.06_PCA 10 -  Exhibit D from S Free Rcv'd 12-11" xfId="2504"/>
    <cellStyle name="_Costs not in AURORA 2006GRC 6.15.06_PCA 11 -  Exhibit D Jan 2012 fr A Kellogg" xfId="16835"/>
    <cellStyle name="_Costs not in AURORA 2006GRC 6.15.06_PCA 11 -  Exhibit D Jan 2012 WF" xfId="16836"/>
    <cellStyle name="_Costs not in AURORA 2006GRC 6.15.06_PCA 9 -  Exhibit D April 2010" xfId="2505"/>
    <cellStyle name="_Costs not in AURORA 2006GRC 6.15.06_PCA 9 -  Exhibit D April 2010 (3)" xfId="2506"/>
    <cellStyle name="_Costs not in AURORA 2006GRC 6.15.06_PCA 9 -  Exhibit D April 2010 (3) 2" xfId="2507"/>
    <cellStyle name="_Costs not in AURORA 2006GRC 6.15.06_PCA 9 -  Exhibit D April 2010 (3) 2 2" xfId="16837"/>
    <cellStyle name="_Costs not in AURORA 2006GRC 6.15.06_PCA 9 -  Exhibit D April 2010 (3) 3" xfId="16838"/>
    <cellStyle name="_Costs not in AURORA 2006GRC 6.15.06_PCA 9 -  Exhibit D April 2010 (3)_DEM-WP(C) ENERG10C--ctn Mid-C_042010 2010GRC" xfId="11468"/>
    <cellStyle name="_Costs not in AURORA 2006GRC 6.15.06_PCA 9 -  Exhibit D April 2010 2" xfId="16839"/>
    <cellStyle name="_Costs not in AURORA 2006GRC 6.15.06_PCA 9 -  Exhibit D April 2010 3" xfId="16840"/>
    <cellStyle name="_Costs not in AURORA 2006GRC 6.15.06_PCA 9 -  Exhibit D April 2010 4" xfId="16841"/>
    <cellStyle name="_Costs not in AURORA 2006GRC 6.15.06_PCA 9 -  Exhibit D April 2010 5" xfId="16842"/>
    <cellStyle name="_Costs not in AURORA 2006GRC 6.15.06_PCA 9 -  Exhibit D April 2010 6" xfId="16843"/>
    <cellStyle name="_Costs not in AURORA 2006GRC 6.15.06_PCA 9 -  Exhibit D Nov 2010" xfId="2508"/>
    <cellStyle name="_Costs not in AURORA 2006GRC 6.15.06_PCA 9 -  Exhibit D Nov 2010 2" xfId="16844"/>
    <cellStyle name="_Costs not in AURORA 2006GRC 6.15.06_PCA 9 - Exhibit D at August 2010" xfId="2509"/>
    <cellStyle name="_Costs not in AURORA 2006GRC 6.15.06_PCA 9 - Exhibit D at August 2010 2" xfId="16845"/>
    <cellStyle name="_Costs not in AURORA 2006GRC 6.15.06_PCA 9 - Exhibit D June 2010 GRC" xfId="2510"/>
    <cellStyle name="_Costs not in AURORA 2006GRC 6.15.06_PCA 9 - Exhibit D June 2010 GRC 2" xfId="16846"/>
    <cellStyle name="_Costs not in AURORA 2006GRC 6.15.06_Power Costs - Comparison bx Rbtl-Staff-Jt-PC" xfId="2511"/>
    <cellStyle name="_Costs not in AURORA 2006GRC 6.15.06_Power Costs - Comparison bx Rbtl-Staff-Jt-PC 2" xfId="2512"/>
    <cellStyle name="_Costs not in AURORA 2006GRC 6.15.06_Power Costs - Comparison bx Rbtl-Staff-Jt-PC 2 2" xfId="2513"/>
    <cellStyle name="_Costs not in AURORA 2006GRC 6.15.06_Power Costs - Comparison bx Rbtl-Staff-Jt-PC 2 2 2" xfId="16847"/>
    <cellStyle name="_Costs not in AURORA 2006GRC 6.15.06_Power Costs - Comparison bx Rbtl-Staff-Jt-PC 2 3" xfId="16848"/>
    <cellStyle name="_Costs not in AURORA 2006GRC 6.15.06_Power Costs - Comparison bx Rbtl-Staff-Jt-PC 3" xfId="2514"/>
    <cellStyle name="_Costs not in AURORA 2006GRC 6.15.06_Power Costs - Comparison bx Rbtl-Staff-Jt-PC 3 2" xfId="16849"/>
    <cellStyle name="_Costs not in AURORA 2006GRC 6.15.06_Power Costs - Comparison bx Rbtl-Staff-Jt-PC 4" xfId="16850"/>
    <cellStyle name="_Costs not in AURORA 2006GRC 6.15.06_Power Costs - Comparison bx Rbtl-Staff-Jt-PC_Adj Bench DR 3 for Initial Briefs (Electric)" xfId="2515"/>
    <cellStyle name="_Costs not in AURORA 2006GRC 6.15.06_Power Costs - Comparison bx Rbtl-Staff-Jt-PC_Adj Bench DR 3 for Initial Briefs (Electric) 2" xfId="2516"/>
    <cellStyle name="_Costs not in AURORA 2006GRC 6.15.06_Power Costs - Comparison bx Rbtl-Staff-Jt-PC_Adj Bench DR 3 for Initial Briefs (Electric) 2 2" xfId="2517"/>
    <cellStyle name="_Costs not in AURORA 2006GRC 6.15.06_Power Costs - Comparison bx Rbtl-Staff-Jt-PC_Adj Bench DR 3 for Initial Briefs (Electric) 2 2 2" xfId="16851"/>
    <cellStyle name="_Costs not in AURORA 2006GRC 6.15.06_Power Costs - Comparison bx Rbtl-Staff-Jt-PC_Adj Bench DR 3 for Initial Briefs (Electric) 2 3" xfId="16852"/>
    <cellStyle name="_Costs not in AURORA 2006GRC 6.15.06_Power Costs - Comparison bx Rbtl-Staff-Jt-PC_Adj Bench DR 3 for Initial Briefs (Electric) 3" xfId="2518"/>
    <cellStyle name="_Costs not in AURORA 2006GRC 6.15.06_Power Costs - Comparison bx Rbtl-Staff-Jt-PC_Adj Bench DR 3 for Initial Briefs (Electric) 3 2" xfId="16853"/>
    <cellStyle name="_Costs not in AURORA 2006GRC 6.15.06_Power Costs - Comparison bx Rbtl-Staff-Jt-PC_Adj Bench DR 3 for Initial Briefs (Electric) 4" xfId="16854"/>
    <cellStyle name="_Costs not in AURORA 2006GRC 6.15.06_Power Costs - Comparison bx Rbtl-Staff-Jt-PC_Adj Bench DR 3 for Initial Briefs (Electric)_DEM-WP(C) ENERG10C--ctn Mid-C_042010 2010GRC" xfId="11469"/>
    <cellStyle name="_Costs not in AURORA 2006GRC 6.15.06_Power Costs - Comparison bx Rbtl-Staff-Jt-PC_DEM-WP(C) ENERG10C--ctn Mid-C_042010 2010GRC" xfId="11470"/>
    <cellStyle name="_Costs not in AURORA 2006GRC 6.15.06_Power Costs - Comparison bx Rbtl-Staff-Jt-PC_Electric Rev Req Model (2009 GRC) Rebuttal" xfId="2519"/>
    <cellStyle name="_Costs not in AURORA 2006GRC 6.15.06_Power Costs - Comparison bx Rbtl-Staff-Jt-PC_Electric Rev Req Model (2009 GRC) Rebuttal 2" xfId="2520"/>
    <cellStyle name="_Costs not in AURORA 2006GRC 6.15.06_Power Costs - Comparison bx Rbtl-Staff-Jt-PC_Electric Rev Req Model (2009 GRC) Rebuttal 2 2" xfId="2521"/>
    <cellStyle name="_Costs not in AURORA 2006GRC 6.15.06_Power Costs - Comparison bx Rbtl-Staff-Jt-PC_Electric Rev Req Model (2009 GRC) Rebuttal 2 2 2" xfId="16855"/>
    <cellStyle name="_Costs not in AURORA 2006GRC 6.15.06_Power Costs - Comparison bx Rbtl-Staff-Jt-PC_Electric Rev Req Model (2009 GRC) Rebuttal 2 3" xfId="16856"/>
    <cellStyle name="_Costs not in AURORA 2006GRC 6.15.06_Power Costs - Comparison bx Rbtl-Staff-Jt-PC_Electric Rev Req Model (2009 GRC) Rebuttal 3" xfId="2522"/>
    <cellStyle name="_Costs not in AURORA 2006GRC 6.15.06_Power Costs - Comparison bx Rbtl-Staff-Jt-PC_Electric Rev Req Model (2009 GRC) Rebuttal 3 2" xfId="16857"/>
    <cellStyle name="_Costs not in AURORA 2006GRC 6.15.06_Power Costs - Comparison bx Rbtl-Staff-Jt-PC_Electric Rev Req Model (2009 GRC) Rebuttal 4" xfId="16858"/>
    <cellStyle name="_Costs not in AURORA 2006GRC 6.15.06_Power Costs - Comparison bx Rbtl-Staff-Jt-PC_Electric Rev Req Model (2009 GRC) Rebuttal REmoval of New  WH Solar AdjustMI" xfId="2523"/>
    <cellStyle name="_Costs not in AURORA 2006GRC 6.15.06_Power Costs - Comparison bx Rbtl-Staff-Jt-PC_Electric Rev Req Model (2009 GRC) Rebuttal REmoval of New  WH Solar AdjustMI 2" xfId="2524"/>
    <cellStyle name="_Costs not in AURORA 2006GRC 6.15.06_Power Costs - Comparison bx Rbtl-Staff-Jt-PC_Electric Rev Req Model (2009 GRC) Rebuttal REmoval of New  WH Solar AdjustMI 2 2" xfId="2525"/>
    <cellStyle name="_Costs not in AURORA 2006GRC 6.15.06_Power Costs - Comparison bx Rbtl-Staff-Jt-PC_Electric Rev Req Model (2009 GRC) Rebuttal REmoval of New  WH Solar AdjustMI 2 2 2" xfId="16859"/>
    <cellStyle name="_Costs not in AURORA 2006GRC 6.15.06_Power Costs - Comparison bx Rbtl-Staff-Jt-PC_Electric Rev Req Model (2009 GRC) Rebuttal REmoval of New  WH Solar AdjustMI 2 3" xfId="16860"/>
    <cellStyle name="_Costs not in AURORA 2006GRC 6.15.06_Power Costs - Comparison bx Rbtl-Staff-Jt-PC_Electric Rev Req Model (2009 GRC) Rebuttal REmoval of New  WH Solar AdjustMI 3" xfId="2526"/>
    <cellStyle name="_Costs not in AURORA 2006GRC 6.15.06_Power Costs - Comparison bx Rbtl-Staff-Jt-PC_Electric Rev Req Model (2009 GRC) Rebuttal REmoval of New  WH Solar AdjustMI 3 2" xfId="16861"/>
    <cellStyle name="_Costs not in AURORA 2006GRC 6.15.06_Power Costs - Comparison bx Rbtl-Staff-Jt-PC_Electric Rev Req Model (2009 GRC) Rebuttal REmoval of New  WH Solar AdjustMI 4" xfId="16862"/>
    <cellStyle name="_Costs not in AURORA 2006GRC 6.15.06_Power Costs - Comparison bx Rbtl-Staff-Jt-PC_Electric Rev Req Model (2009 GRC) Rebuttal REmoval of New  WH Solar AdjustMI_DEM-WP(C) ENERG10C--ctn Mid-C_042010 2010GRC" xfId="11471"/>
    <cellStyle name="_Costs not in AURORA 2006GRC 6.15.06_Power Costs - Comparison bx Rbtl-Staff-Jt-PC_Electric Rev Req Model (2009 GRC) Revised 01-18-2010" xfId="2527"/>
    <cellStyle name="_Costs not in AURORA 2006GRC 6.15.06_Power Costs - Comparison bx Rbtl-Staff-Jt-PC_Electric Rev Req Model (2009 GRC) Revised 01-18-2010 2" xfId="2528"/>
    <cellStyle name="_Costs not in AURORA 2006GRC 6.15.06_Power Costs - Comparison bx Rbtl-Staff-Jt-PC_Electric Rev Req Model (2009 GRC) Revised 01-18-2010 2 2" xfId="2529"/>
    <cellStyle name="_Costs not in AURORA 2006GRC 6.15.06_Power Costs - Comparison bx Rbtl-Staff-Jt-PC_Electric Rev Req Model (2009 GRC) Revised 01-18-2010 2 2 2" xfId="16863"/>
    <cellStyle name="_Costs not in AURORA 2006GRC 6.15.06_Power Costs - Comparison bx Rbtl-Staff-Jt-PC_Electric Rev Req Model (2009 GRC) Revised 01-18-2010 2 3" xfId="16864"/>
    <cellStyle name="_Costs not in AURORA 2006GRC 6.15.06_Power Costs - Comparison bx Rbtl-Staff-Jt-PC_Electric Rev Req Model (2009 GRC) Revised 01-18-2010 3" xfId="2530"/>
    <cellStyle name="_Costs not in AURORA 2006GRC 6.15.06_Power Costs - Comparison bx Rbtl-Staff-Jt-PC_Electric Rev Req Model (2009 GRC) Revised 01-18-2010 3 2" xfId="16865"/>
    <cellStyle name="_Costs not in AURORA 2006GRC 6.15.06_Power Costs - Comparison bx Rbtl-Staff-Jt-PC_Electric Rev Req Model (2009 GRC) Revised 01-18-2010 4" xfId="16866"/>
    <cellStyle name="_Costs not in AURORA 2006GRC 6.15.06_Power Costs - Comparison bx Rbtl-Staff-Jt-PC_Electric Rev Req Model (2009 GRC) Revised 01-18-2010_DEM-WP(C) ENERG10C--ctn Mid-C_042010 2010GRC" xfId="11472"/>
    <cellStyle name="_Costs not in AURORA 2006GRC 6.15.06_Power Costs - Comparison bx Rbtl-Staff-Jt-PC_Final Order Electric EXHIBIT A-1" xfId="2531"/>
    <cellStyle name="_Costs not in AURORA 2006GRC 6.15.06_Power Costs - Comparison bx Rbtl-Staff-Jt-PC_Final Order Electric EXHIBIT A-1 2" xfId="2532"/>
    <cellStyle name="_Costs not in AURORA 2006GRC 6.15.06_Power Costs - Comparison bx Rbtl-Staff-Jt-PC_Final Order Electric EXHIBIT A-1 2 2" xfId="2533"/>
    <cellStyle name="_Costs not in AURORA 2006GRC 6.15.06_Power Costs - Comparison bx Rbtl-Staff-Jt-PC_Final Order Electric EXHIBIT A-1 2 2 2" xfId="16867"/>
    <cellStyle name="_Costs not in AURORA 2006GRC 6.15.06_Power Costs - Comparison bx Rbtl-Staff-Jt-PC_Final Order Electric EXHIBIT A-1 2 3" xfId="16868"/>
    <cellStyle name="_Costs not in AURORA 2006GRC 6.15.06_Power Costs - Comparison bx Rbtl-Staff-Jt-PC_Final Order Electric EXHIBIT A-1 3" xfId="2534"/>
    <cellStyle name="_Costs not in AURORA 2006GRC 6.15.06_Power Costs - Comparison bx Rbtl-Staff-Jt-PC_Final Order Electric EXHIBIT A-1 3 2" xfId="16869"/>
    <cellStyle name="_Costs not in AURORA 2006GRC 6.15.06_Power Costs - Comparison bx Rbtl-Staff-Jt-PC_Final Order Electric EXHIBIT A-1 4" xfId="16870"/>
    <cellStyle name="_Costs not in AURORA 2006GRC 6.15.06_Production Adj 4.37" xfId="101"/>
    <cellStyle name="_Costs not in AURORA 2006GRC 6.15.06_Production Adj 4.37 2" xfId="2535"/>
    <cellStyle name="_Costs not in AURORA 2006GRC 6.15.06_Production Adj 4.37 2 2" xfId="2536"/>
    <cellStyle name="_Costs not in AURORA 2006GRC 6.15.06_Production Adj 4.37 2 2 2" xfId="16871"/>
    <cellStyle name="_Costs not in AURORA 2006GRC 6.15.06_Production Adj 4.37 2 3" xfId="16872"/>
    <cellStyle name="_Costs not in AURORA 2006GRC 6.15.06_Production Adj 4.37 3" xfId="2537"/>
    <cellStyle name="_Costs not in AURORA 2006GRC 6.15.06_Production Adj 4.37 3 2" xfId="16873"/>
    <cellStyle name="_Costs not in AURORA 2006GRC 6.15.06_Production Adj 4.37 4" xfId="16874"/>
    <cellStyle name="_Costs not in AURORA 2006GRC 6.15.06_Purchased Power Adj 4.03" xfId="102"/>
    <cellStyle name="_Costs not in AURORA 2006GRC 6.15.06_Purchased Power Adj 4.03 2" xfId="2538"/>
    <cellStyle name="_Costs not in AURORA 2006GRC 6.15.06_Purchased Power Adj 4.03 2 2" xfId="2539"/>
    <cellStyle name="_Costs not in AURORA 2006GRC 6.15.06_Purchased Power Adj 4.03 2 2 2" xfId="16875"/>
    <cellStyle name="_Costs not in AURORA 2006GRC 6.15.06_Purchased Power Adj 4.03 2 3" xfId="16876"/>
    <cellStyle name="_Costs not in AURORA 2006GRC 6.15.06_Purchased Power Adj 4.03 3" xfId="2540"/>
    <cellStyle name="_Costs not in AURORA 2006GRC 6.15.06_Purchased Power Adj 4.03 3 2" xfId="16877"/>
    <cellStyle name="_Costs not in AURORA 2006GRC 6.15.06_Purchased Power Adj 4.03 4" xfId="16878"/>
    <cellStyle name="_Costs not in AURORA 2006GRC 6.15.06_Rebuttal Power Costs" xfId="2541"/>
    <cellStyle name="_Costs not in AURORA 2006GRC 6.15.06_Rebuttal Power Costs 2" xfId="2542"/>
    <cellStyle name="_Costs not in AURORA 2006GRC 6.15.06_Rebuttal Power Costs 2 2" xfId="2543"/>
    <cellStyle name="_Costs not in AURORA 2006GRC 6.15.06_Rebuttal Power Costs 2 2 2" xfId="16879"/>
    <cellStyle name="_Costs not in AURORA 2006GRC 6.15.06_Rebuttal Power Costs 2 3" xfId="16880"/>
    <cellStyle name="_Costs not in AURORA 2006GRC 6.15.06_Rebuttal Power Costs 3" xfId="2544"/>
    <cellStyle name="_Costs not in AURORA 2006GRC 6.15.06_Rebuttal Power Costs 3 2" xfId="16881"/>
    <cellStyle name="_Costs not in AURORA 2006GRC 6.15.06_Rebuttal Power Costs 4" xfId="16882"/>
    <cellStyle name="_Costs not in AURORA 2006GRC 6.15.06_Rebuttal Power Costs_Adj Bench DR 3 for Initial Briefs (Electric)" xfId="2545"/>
    <cellStyle name="_Costs not in AURORA 2006GRC 6.15.06_Rebuttal Power Costs_Adj Bench DR 3 for Initial Briefs (Electric) 2" xfId="2546"/>
    <cellStyle name="_Costs not in AURORA 2006GRC 6.15.06_Rebuttal Power Costs_Adj Bench DR 3 for Initial Briefs (Electric) 2 2" xfId="2547"/>
    <cellStyle name="_Costs not in AURORA 2006GRC 6.15.06_Rebuttal Power Costs_Adj Bench DR 3 for Initial Briefs (Electric) 2 2 2" xfId="16883"/>
    <cellStyle name="_Costs not in AURORA 2006GRC 6.15.06_Rebuttal Power Costs_Adj Bench DR 3 for Initial Briefs (Electric) 2 3" xfId="16884"/>
    <cellStyle name="_Costs not in AURORA 2006GRC 6.15.06_Rebuttal Power Costs_Adj Bench DR 3 for Initial Briefs (Electric) 3" xfId="2548"/>
    <cellStyle name="_Costs not in AURORA 2006GRC 6.15.06_Rebuttal Power Costs_Adj Bench DR 3 for Initial Briefs (Electric) 3 2" xfId="16885"/>
    <cellStyle name="_Costs not in AURORA 2006GRC 6.15.06_Rebuttal Power Costs_Adj Bench DR 3 for Initial Briefs (Electric) 4" xfId="16886"/>
    <cellStyle name="_Costs not in AURORA 2006GRC 6.15.06_Rebuttal Power Costs_Adj Bench DR 3 for Initial Briefs (Electric)_DEM-WP(C) ENERG10C--ctn Mid-C_042010 2010GRC" xfId="11473"/>
    <cellStyle name="_Costs not in AURORA 2006GRC 6.15.06_Rebuttal Power Costs_DEM-WP(C) ENERG10C--ctn Mid-C_042010 2010GRC" xfId="11474"/>
    <cellStyle name="_Costs not in AURORA 2006GRC 6.15.06_Rebuttal Power Costs_Electric Rev Req Model (2009 GRC) Rebuttal" xfId="2549"/>
    <cellStyle name="_Costs not in AURORA 2006GRC 6.15.06_Rebuttal Power Costs_Electric Rev Req Model (2009 GRC) Rebuttal 2" xfId="2550"/>
    <cellStyle name="_Costs not in AURORA 2006GRC 6.15.06_Rebuttal Power Costs_Electric Rev Req Model (2009 GRC) Rebuttal 2 2" xfId="2551"/>
    <cellStyle name="_Costs not in AURORA 2006GRC 6.15.06_Rebuttal Power Costs_Electric Rev Req Model (2009 GRC) Rebuttal 2 2 2" xfId="16887"/>
    <cellStyle name="_Costs not in AURORA 2006GRC 6.15.06_Rebuttal Power Costs_Electric Rev Req Model (2009 GRC) Rebuttal 2 3" xfId="16888"/>
    <cellStyle name="_Costs not in AURORA 2006GRC 6.15.06_Rebuttal Power Costs_Electric Rev Req Model (2009 GRC) Rebuttal 3" xfId="2552"/>
    <cellStyle name="_Costs not in AURORA 2006GRC 6.15.06_Rebuttal Power Costs_Electric Rev Req Model (2009 GRC) Rebuttal 3 2" xfId="16889"/>
    <cellStyle name="_Costs not in AURORA 2006GRC 6.15.06_Rebuttal Power Costs_Electric Rev Req Model (2009 GRC) Rebuttal 4" xfId="16890"/>
    <cellStyle name="_Costs not in AURORA 2006GRC 6.15.06_Rebuttal Power Costs_Electric Rev Req Model (2009 GRC) Rebuttal REmoval of New  WH Solar AdjustMI" xfId="2553"/>
    <cellStyle name="_Costs not in AURORA 2006GRC 6.15.06_Rebuttal Power Costs_Electric Rev Req Model (2009 GRC) Rebuttal REmoval of New  WH Solar AdjustMI 2" xfId="2554"/>
    <cellStyle name="_Costs not in AURORA 2006GRC 6.15.06_Rebuttal Power Costs_Electric Rev Req Model (2009 GRC) Rebuttal REmoval of New  WH Solar AdjustMI 2 2" xfId="2555"/>
    <cellStyle name="_Costs not in AURORA 2006GRC 6.15.06_Rebuttal Power Costs_Electric Rev Req Model (2009 GRC) Rebuttal REmoval of New  WH Solar AdjustMI 2 2 2" xfId="16891"/>
    <cellStyle name="_Costs not in AURORA 2006GRC 6.15.06_Rebuttal Power Costs_Electric Rev Req Model (2009 GRC) Rebuttal REmoval of New  WH Solar AdjustMI 2 3" xfId="16892"/>
    <cellStyle name="_Costs not in AURORA 2006GRC 6.15.06_Rebuttal Power Costs_Electric Rev Req Model (2009 GRC) Rebuttal REmoval of New  WH Solar AdjustMI 3" xfId="2556"/>
    <cellStyle name="_Costs not in AURORA 2006GRC 6.15.06_Rebuttal Power Costs_Electric Rev Req Model (2009 GRC) Rebuttal REmoval of New  WH Solar AdjustMI 3 2" xfId="16893"/>
    <cellStyle name="_Costs not in AURORA 2006GRC 6.15.06_Rebuttal Power Costs_Electric Rev Req Model (2009 GRC) Rebuttal REmoval of New  WH Solar AdjustMI 4" xfId="16894"/>
    <cellStyle name="_Costs not in AURORA 2006GRC 6.15.06_Rebuttal Power Costs_Electric Rev Req Model (2009 GRC) Rebuttal REmoval of New  WH Solar AdjustMI_DEM-WP(C) ENERG10C--ctn Mid-C_042010 2010GRC" xfId="11475"/>
    <cellStyle name="_Costs not in AURORA 2006GRC 6.15.06_Rebuttal Power Costs_Electric Rev Req Model (2009 GRC) Revised 01-18-2010" xfId="2557"/>
    <cellStyle name="_Costs not in AURORA 2006GRC 6.15.06_Rebuttal Power Costs_Electric Rev Req Model (2009 GRC) Revised 01-18-2010 2" xfId="2558"/>
    <cellStyle name="_Costs not in AURORA 2006GRC 6.15.06_Rebuttal Power Costs_Electric Rev Req Model (2009 GRC) Revised 01-18-2010 2 2" xfId="2559"/>
    <cellStyle name="_Costs not in AURORA 2006GRC 6.15.06_Rebuttal Power Costs_Electric Rev Req Model (2009 GRC) Revised 01-18-2010 2 2 2" xfId="16895"/>
    <cellStyle name="_Costs not in AURORA 2006GRC 6.15.06_Rebuttal Power Costs_Electric Rev Req Model (2009 GRC) Revised 01-18-2010 2 3" xfId="16896"/>
    <cellStyle name="_Costs not in AURORA 2006GRC 6.15.06_Rebuttal Power Costs_Electric Rev Req Model (2009 GRC) Revised 01-18-2010 3" xfId="2560"/>
    <cellStyle name="_Costs not in AURORA 2006GRC 6.15.06_Rebuttal Power Costs_Electric Rev Req Model (2009 GRC) Revised 01-18-2010 3 2" xfId="16897"/>
    <cellStyle name="_Costs not in AURORA 2006GRC 6.15.06_Rebuttal Power Costs_Electric Rev Req Model (2009 GRC) Revised 01-18-2010 4" xfId="16898"/>
    <cellStyle name="_Costs not in AURORA 2006GRC 6.15.06_Rebuttal Power Costs_Electric Rev Req Model (2009 GRC) Revised 01-18-2010_DEM-WP(C) ENERG10C--ctn Mid-C_042010 2010GRC" xfId="11476"/>
    <cellStyle name="_Costs not in AURORA 2006GRC 6.15.06_Rebuttal Power Costs_Final Order Electric EXHIBIT A-1" xfId="2561"/>
    <cellStyle name="_Costs not in AURORA 2006GRC 6.15.06_Rebuttal Power Costs_Final Order Electric EXHIBIT A-1 2" xfId="2562"/>
    <cellStyle name="_Costs not in AURORA 2006GRC 6.15.06_Rebuttal Power Costs_Final Order Electric EXHIBIT A-1 2 2" xfId="2563"/>
    <cellStyle name="_Costs not in AURORA 2006GRC 6.15.06_Rebuttal Power Costs_Final Order Electric EXHIBIT A-1 2 2 2" xfId="16899"/>
    <cellStyle name="_Costs not in AURORA 2006GRC 6.15.06_Rebuttal Power Costs_Final Order Electric EXHIBIT A-1 2 3" xfId="16900"/>
    <cellStyle name="_Costs not in AURORA 2006GRC 6.15.06_Rebuttal Power Costs_Final Order Electric EXHIBIT A-1 3" xfId="2564"/>
    <cellStyle name="_Costs not in AURORA 2006GRC 6.15.06_Rebuttal Power Costs_Final Order Electric EXHIBIT A-1 3 2" xfId="16901"/>
    <cellStyle name="_Costs not in AURORA 2006GRC 6.15.06_Rebuttal Power Costs_Final Order Electric EXHIBIT A-1 4" xfId="16902"/>
    <cellStyle name="_Costs not in AURORA 2006GRC 6.15.06_RECS vs PTC's w Interest 6-28-10" xfId="103"/>
    <cellStyle name="_Costs not in AURORA 2006GRC 6.15.06_ROR &amp; CONV FACTOR" xfId="104"/>
    <cellStyle name="_Costs not in AURORA 2006GRC 6.15.06_ROR &amp; CONV FACTOR 2" xfId="2565"/>
    <cellStyle name="_Costs not in AURORA 2006GRC 6.15.06_ROR &amp; CONV FACTOR 2 2" xfId="2566"/>
    <cellStyle name="_Costs not in AURORA 2006GRC 6.15.06_ROR &amp; CONV FACTOR 2 2 2" xfId="16903"/>
    <cellStyle name="_Costs not in AURORA 2006GRC 6.15.06_ROR &amp; CONV FACTOR 2 3" xfId="16904"/>
    <cellStyle name="_Costs not in AURORA 2006GRC 6.15.06_ROR &amp; CONV FACTOR 3" xfId="2567"/>
    <cellStyle name="_Costs not in AURORA 2006GRC 6.15.06_ROR &amp; CONV FACTOR 3 2" xfId="16905"/>
    <cellStyle name="_Costs not in AURORA 2006GRC 6.15.06_ROR &amp; CONV FACTOR 4" xfId="16906"/>
    <cellStyle name="_Costs not in AURORA 2006GRC 6.15.06_ROR 5.02" xfId="105"/>
    <cellStyle name="_Costs not in AURORA 2006GRC 6.15.06_ROR 5.02 2" xfId="2568"/>
    <cellStyle name="_Costs not in AURORA 2006GRC 6.15.06_ROR 5.02 2 2" xfId="2569"/>
    <cellStyle name="_Costs not in AURORA 2006GRC 6.15.06_ROR 5.02 2 2 2" xfId="16907"/>
    <cellStyle name="_Costs not in AURORA 2006GRC 6.15.06_ROR 5.02 2 3" xfId="16908"/>
    <cellStyle name="_Costs not in AURORA 2006GRC 6.15.06_ROR 5.02 3" xfId="2570"/>
    <cellStyle name="_Costs not in AURORA 2006GRC 6.15.06_ROR 5.02 3 2" xfId="16909"/>
    <cellStyle name="_Costs not in AURORA 2006GRC 6.15.06_ROR 5.02 4" xfId="16910"/>
    <cellStyle name="_Costs not in AURORA 2006GRC 6.15.06_Wind Integration 10GRC" xfId="2571"/>
    <cellStyle name="_Costs not in AURORA 2006GRC 6.15.06_Wind Integration 10GRC 2" xfId="2572"/>
    <cellStyle name="_Costs not in AURORA 2006GRC 6.15.06_Wind Integration 10GRC 2 2" xfId="16911"/>
    <cellStyle name="_Costs not in AURORA 2006GRC 6.15.06_Wind Integration 10GRC 3" xfId="16912"/>
    <cellStyle name="_Costs not in AURORA 2006GRC 6.15.06_Wind Integration 10GRC_DEM-WP(C) ENERG10C--ctn Mid-C_042010 2010GRC" xfId="11477"/>
    <cellStyle name="_Costs not in AURORA 2006GRC w gas price updated" xfId="106"/>
    <cellStyle name="_Costs not in AURORA 2006GRC w gas price updated 2" xfId="2573"/>
    <cellStyle name="_Costs not in AURORA 2006GRC w gas price updated 2 2" xfId="2574"/>
    <cellStyle name="_Costs not in AURORA 2006GRC w gas price updated 2 2 2" xfId="16913"/>
    <cellStyle name="_Costs not in AURORA 2006GRC w gas price updated 2 3" xfId="16914"/>
    <cellStyle name="_Costs not in AURORA 2006GRC w gas price updated 3" xfId="2575"/>
    <cellStyle name="_Costs not in AURORA 2006GRC w gas price updated 3 2" xfId="16915"/>
    <cellStyle name="_Costs not in AURORA 2006GRC w gas price updated 4" xfId="16916"/>
    <cellStyle name="_Costs not in AURORA 2006GRC w gas price updated 4 2" xfId="16917"/>
    <cellStyle name="_Costs not in AURORA 2006GRC w gas price updated 5" xfId="16918"/>
    <cellStyle name="_Costs not in AURORA 2006GRC w gas price updated 5 2" xfId="16919"/>
    <cellStyle name="_Costs not in AURORA 2006GRC w gas price updated 6" xfId="16920"/>
    <cellStyle name="_Costs not in AURORA 2006GRC w gas price updated 6 2" xfId="16921"/>
    <cellStyle name="_Costs not in AURORA 2006GRC w gas price updated_Adj Bench DR 3 for Initial Briefs (Electric)" xfId="2576"/>
    <cellStyle name="_Costs not in AURORA 2006GRC w gas price updated_Adj Bench DR 3 for Initial Briefs (Electric) 2" xfId="2577"/>
    <cellStyle name="_Costs not in AURORA 2006GRC w gas price updated_Adj Bench DR 3 for Initial Briefs (Electric) 2 2" xfId="2578"/>
    <cellStyle name="_Costs not in AURORA 2006GRC w gas price updated_Adj Bench DR 3 for Initial Briefs (Electric) 2 2 2" xfId="16922"/>
    <cellStyle name="_Costs not in AURORA 2006GRC w gas price updated_Adj Bench DR 3 for Initial Briefs (Electric) 2 3" xfId="16923"/>
    <cellStyle name="_Costs not in AURORA 2006GRC w gas price updated_Adj Bench DR 3 for Initial Briefs (Electric) 3" xfId="2579"/>
    <cellStyle name="_Costs not in AURORA 2006GRC w gas price updated_Adj Bench DR 3 for Initial Briefs (Electric) 3 2" xfId="16924"/>
    <cellStyle name="_Costs not in AURORA 2006GRC w gas price updated_Adj Bench DR 3 for Initial Briefs (Electric) 4" xfId="16925"/>
    <cellStyle name="_Costs not in AURORA 2006GRC w gas price updated_Adj Bench DR 3 for Initial Briefs (Electric)_DEM-WP(C) ENERG10C--ctn Mid-C_042010 2010GRC" xfId="11478"/>
    <cellStyle name="_Costs not in AURORA 2006GRC w gas price updated_Book1" xfId="2580"/>
    <cellStyle name="_Costs not in AURORA 2006GRC w gas price updated_Book2" xfId="2581"/>
    <cellStyle name="_Costs not in AURORA 2006GRC w gas price updated_Book2 2" xfId="2582"/>
    <cellStyle name="_Costs not in AURORA 2006GRC w gas price updated_Book2 2 2" xfId="2583"/>
    <cellStyle name="_Costs not in AURORA 2006GRC w gas price updated_Book2 2 2 2" xfId="16926"/>
    <cellStyle name="_Costs not in AURORA 2006GRC w gas price updated_Book2 2 3" xfId="16927"/>
    <cellStyle name="_Costs not in AURORA 2006GRC w gas price updated_Book2 3" xfId="2584"/>
    <cellStyle name="_Costs not in AURORA 2006GRC w gas price updated_Book2 3 2" xfId="16928"/>
    <cellStyle name="_Costs not in AURORA 2006GRC w gas price updated_Book2 4" xfId="16929"/>
    <cellStyle name="_Costs not in AURORA 2006GRC w gas price updated_Book2_Adj Bench DR 3 for Initial Briefs (Electric)" xfId="2585"/>
    <cellStyle name="_Costs not in AURORA 2006GRC w gas price updated_Book2_Adj Bench DR 3 for Initial Briefs (Electric) 2" xfId="2586"/>
    <cellStyle name="_Costs not in AURORA 2006GRC w gas price updated_Book2_Adj Bench DR 3 for Initial Briefs (Electric) 2 2" xfId="2587"/>
    <cellStyle name="_Costs not in AURORA 2006GRC w gas price updated_Book2_Adj Bench DR 3 for Initial Briefs (Electric) 2 2 2" xfId="16930"/>
    <cellStyle name="_Costs not in AURORA 2006GRC w gas price updated_Book2_Adj Bench DR 3 for Initial Briefs (Electric) 2 3" xfId="16931"/>
    <cellStyle name="_Costs not in AURORA 2006GRC w gas price updated_Book2_Adj Bench DR 3 for Initial Briefs (Electric) 3" xfId="2588"/>
    <cellStyle name="_Costs not in AURORA 2006GRC w gas price updated_Book2_Adj Bench DR 3 for Initial Briefs (Electric) 3 2" xfId="16932"/>
    <cellStyle name="_Costs not in AURORA 2006GRC w gas price updated_Book2_Adj Bench DR 3 for Initial Briefs (Electric) 4" xfId="16933"/>
    <cellStyle name="_Costs not in AURORA 2006GRC w gas price updated_Book2_Adj Bench DR 3 for Initial Briefs (Electric)_DEM-WP(C) ENERG10C--ctn Mid-C_042010 2010GRC" xfId="11479"/>
    <cellStyle name="_Costs not in AURORA 2006GRC w gas price updated_Book2_DEM-WP(C) ENERG10C--ctn Mid-C_042010 2010GRC" xfId="11480"/>
    <cellStyle name="_Costs not in AURORA 2006GRC w gas price updated_Book2_Electric Rev Req Model (2009 GRC) Rebuttal" xfId="2589"/>
    <cellStyle name="_Costs not in AURORA 2006GRC w gas price updated_Book2_Electric Rev Req Model (2009 GRC) Rebuttal 2" xfId="2590"/>
    <cellStyle name="_Costs not in AURORA 2006GRC w gas price updated_Book2_Electric Rev Req Model (2009 GRC) Rebuttal 2 2" xfId="2591"/>
    <cellStyle name="_Costs not in AURORA 2006GRC w gas price updated_Book2_Electric Rev Req Model (2009 GRC) Rebuttal 2 2 2" xfId="16934"/>
    <cellStyle name="_Costs not in AURORA 2006GRC w gas price updated_Book2_Electric Rev Req Model (2009 GRC) Rebuttal 2 3" xfId="16935"/>
    <cellStyle name="_Costs not in AURORA 2006GRC w gas price updated_Book2_Electric Rev Req Model (2009 GRC) Rebuttal 3" xfId="2592"/>
    <cellStyle name="_Costs not in AURORA 2006GRC w gas price updated_Book2_Electric Rev Req Model (2009 GRC) Rebuttal 3 2" xfId="16936"/>
    <cellStyle name="_Costs not in AURORA 2006GRC w gas price updated_Book2_Electric Rev Req Model (2009 GRC) Rebuttal 4" xfId="16937"/>
    <cellStyle name="_Costs not in AURORA 2006GRC w gas price updated_Book2_Electric Rev Req Model (2009 GRC) Rebuttal REmoval of New  WH Solar AdjustMI" xfId="2593"/>
    <cellStyle name="_Costs not in AURORA 2006GRC w gas price updated_Book2_Electric Rev Req Model (2009 GRC) Rebuttal REmoval of New  WH Solar AdjustMI 2" xfId="2594"/>
    <cellStyle name="_Costs not in AURORA 2006GRC w gas price updated_Book2_Electric Rev Req Model (2009 GRC) Rebuttal REmoval of New  WH Solar AdjustMI 2 2" xfId="2595"/>
    <cellStyle name="_Costs not in AURORA 2006GRC w gas price updated_Book2_Electric Rev Req Model (2009 GRC) Rebuttal REmoval of New  WH Solar AdjustMI 2 2 2" xfId="16938"/>
    <cellStyle name="_Costs not in AURORA 2006GRC w gas price updated_Book2_Electric Rev Req Model (2009 GRC) Rebuttal REmoval of New  WH Solar AdjustMI 2 3" xfId="16939"/>
    <cellStyle name="_Costs not in AURORA 2006GRC w gas price updated_Book2_Electric Rev Req Model (2009 GRC) Rebuttal REmoval of New  WH Solar AdjustMI 3" xfId="2596"/>
    <cellStyle name="_Costs not in AURORA 2006GRC w gas price updated_Book2_Electric Rev Req Model (2009 GRC) Rebuttal REmoval of New  WH Solar AdjustMI 3 2" xfId="16940"/>
    <cellStyle name="_Costs not in AURORA 2006GRC w gas price updated_Book2_Electric Rev Req Model (2009 GRC) Rebuttal REmoval of New  WH Solar AdjustMI 4" xfId="16941"/>
    <cellStyle name="_Costs not in AURORA 2006GRC w gas price updated_Book2_Electric Rev Req Model (2009 GRC) Rebuttal REmoval of New  WH Solar AdjustMI_DEM-WP(C) ENERG10C--ctn Mid-C_042010 2010GRC" xfId="11481"/>
    <cellStyle name="_Costs not in AURORA 2006GRC w gas price updated_Book2_Electric Rev Req Model (2009 GRC) Revised 01-18-2010" xfId="2597"/>
    <cellStyle name="_Costs not in AURORA 2006GRC w gas price updated_Book2_Electric Rev Req Model (2009 GRC) Revised 01-18-2010 2" xfId="2598"/>
    <cellStyle name="_Costs not in AURORA 2006GRC w gas price updated_Book2_Electric Rev Req Model (2009 GRC) Revised 01-18-2010 2 2" xfId="2599"/>
    <cellStyle name="_Costs not in AURORA 2006GRC w gas price updated_Book2_Electric Rev Req Model (2009 GRC) Revised 01-18-2010 2 2 2" xfId="16942"/>
    <cellStyle name="_Costs not in AURORA 2006GRC w gas price updated_Book2_Electric Rev Req Model (2009 GRC) Revised 01-18-2010 2 3" xfId="16943"/>
    <cellStyle name="_Costs not in AURORA 2006GRC w gas price updated_Book2_Electric Rev Req Model (2009 GRC) Revised 01-18-2010 3" xfId="2600"/>
    <cellStyle name="_Costs not in AURORA 2006GRC w gas price updated_Book2_Electric Rev Req Model (2009 GRC) Revised 01-18-2010 3 2" xfId="16944"/>
    <cellStyle name="_Costs not in AURORA 2006GRC w gas price updated_Book2_Electric Rev Req Model (2009 GRC) Revised 01-18-2010 4" xfId="16945"/>
    <cellStyle name="_Costs not in AURORA 2006GRC w gas price updated_Book2_Electric Rev Req Model (2009 GRC) Revised 01-18-2010_DEM-WP(C) ENERG10C--ctn Mid-C_042010 2010GRC" xfId="11482"/>
    <cellStyle name="_Costs not in AURORA 2006GRC w gas price updated_Book2_Final Order Electric EXHIBIT A-1" xfId="2601"/>
    <cellStyle name="_Costs not in AURORA 2006GRC w gas price updated_Book2_Final Order Electric EXHIBIT A-1 2" xfId="2602"/>
    <cellStyle name="_Costs not in AURORA 2006GRC w gas price updated_Book2_Final Order Electric EXHIBIT A-1 2 2" xfId="2603"/>
    <cellStyle name="_Costs not in AURORA 2006GRC w gas price updated_Book2_Final Order Electric EXHIBIT A-1 2 2 2" xfId="16946"/>
    <cellStyle name="_Costs not in AURORA 2006GRC w gas price updated_Book2_Final Order Electric EXHIBIT A-1 2 3" xfId="16947"/>
    <cellStyle name="_Costs not in AURORA 2006GRC w gas price updated_Book2_Final Order Electric EXHIBIT A-1 3" xfId="2604"/>
    <cellStyle name="_Costs not in AURORA 2006GRC w gas price updated_Book2_Final Order Electric EXHIBIT A-1 3 2" xfId="16948"/>
    <cellStyle name="_Costs not in AURORA 2006GRC w gas price updated_Book2_Final Order Electric EXHIBIT A-1 4" xfId="16949"/>
    <cellStyle name="_Costs not in AURORA 2006GRC w gas price updated_Chelan PUD Power Costs (8-10)" xfId="2605"/>
    <cellStyle name="_Costs not in AURORA 2006GRC w gas price updated_Chelan PUD Power Costs (8-10) 2" xfId="16950"/>
    <cellStyle name="_Costs not in AURORA 2006GRC w gas price updated_Colstrip 1&amp;2 Annual O&amp;M Budgets" xfId="16951"/>
    <cellStyle name="_Costs not in AURORA 2006GRC w gas price updated_Confidential Material" xfId="2606"/>
    <cellStyle name="_Costs not in AURORA 2006GRC w gas price updated_Confidential Material 2" xfId="16952"/>
    <cellStyle name="_Costs not in AURORA 2006GRC w gas price updated_DEM-WP(C) Colstrip 12 Coal Cost Forecast 2010GRC" xfId="2607"/>
    <cellStyle name="_Costs not in AURORA 2006GRC w gas price updated_DEM-WP(C) Colstrip 12 Coal Cost Forecast 2010GRC 2" xfId="16953"/>
    <cellStyle name="_Costs not in AURORA 2006GRC w gas price updated_DEM-WP(C) ENERG10C--ctn Mid-C_042010 2010GRC" xfId="11483"/>
    <cellStyle name="_Costs not in AURORA 2006GRC w gas price updated_DEM-WP(C) Production O&amp;M 2010GRC As-Filed" xfId="2608"/>
    <cellStyle name="_Costs not in AURORA 2006GRC w gas price updated_DEM-WP(C) Production O&amp;M 2010GRC As-Filed 2" xfId="2609"/>
    <cellStyle name="_Costs not in AURORA 2006GRC w gas price updated_DEM-WP(C) Production O&amp;M 2010GRC As-Filed 2 2" xfId="16954"/>
    <cellStyle name="_Costs not in AURORA 2006GRC w gas price updated_DEM-WP(C) Production O&amp;M 2010GRC As-Filed 3" xfId="11484"/>
    <cellStyle name="_Costs not in AURORA 2006GRC w gas price updated_DEM-WP(C) Production O&amp;M 2010GRC As-Filed 3 2" xfId="16955"/>
    <cellStyle name="_Costs not in AURORA 2006GRC w gas price updated_DEM-WP(C) Production O&amp;M 2010GRC As-Filed 4" xfId="16956"/>
    <cellStyle name="_Costs not in AURORA 2006GRC w gas price updated_DEM-WP(C) Production O&amp;M 2010GRC As-Filed 4 2" xfId="16957"/>
    <cellStyle name="_Costs not in AURORA 2006GRC w gas price updated_DEM-WP(C) Production O&amp;M 2010GRC As-Filed 5" xfId="16958"/>
    <cellStyle name="_Costs not in AURORA 2006GRC w gas price updated_DEM-WP(C) Production O&amp;M 2010GRC As-Filed 5 2" xfId="16959"/>
    <cellStyle name="_Costs not in AURORA 2006GRC w gas price updated_DEM-WP(C) Production O&amp;M 2010GRC As-Filed 6" xfId="16960"/>
    <cellStyle name="_Costs not in AURORA 2006GRC w gas price updated_DEM-WP(C) Production O&amp;M 2010GRC As-Filed 6 2" xfId="16961"/>
    <cellStyle name="_Costs not in AURORA 2006GRC w gas price updated_Electric Rev Req Model (2009 GRC) " xfId="2610"/>
    <cellStyle name="_Costs not in AURORA 2006GRC w gas price updated_Electric Rev Req Model (2009 GRC)  2" xfId="2611"/>
    <cellStyle name="_Costs not in AURORA 2006GRC w gas price updated_Electric Rev Req Model (2009 GRC)  2 2" xfId="2612"/>
    <cellStyle name="_Costs not in AURORA 2006GRC w gas price updated_Electric Rev Req Model (2009 GRC)  2 2 2" xfId="16962"/>
    <cellStyle name="_Costs not in AURORA 2006GRC w gas price updated_Electric Rev Req Model (2009 GRC)  2 3" xfId="16963"/>
    <cellStyle name="_Costs not in AURORA 2006GRC w gas price updated_Electric Rev Req Model (2009 GRC)  3" xfId="2613"/>
    <cellStyle name="_Costs not in AURORA 2006GRC w gas price updated_Electric Rev Req Model (2009 GRC)  3 2" xfId="16964"/>
    <cellStyle name="_Costs not in AURORA 2006GRC w gas price updated_Electric Rev Req Model (2009 GRC)  4" xfId="16965"/>
    <cellStyle name="_Costs not in AURORA 2006GRC w gas price updated_Electric Rev Req Model (2009 GRC) _DEM-WP(C) ENERG10C--ctn Mid-C_042010 2010GRC" xfId="11485"/>
    <cellStyle name="_Costs not in AURORA 2006GRC w gas price updated_Electric Rev Req Model (2009 GRC) Rebuttal" xfId="2614"/>
    <cellStyle name="_Costs not in AURORA 2006GRC w gas price updated_Electric Rev Req Model (2009 GRC) Rebuttal 2" xfId="2615"/>
    <cellStyle name="_Costs not in AURORA 2006GRC w gas price updated_Electric Rev Req Model (2009 GRC) Rebuttal 2 2" xfId="2616"/>
    <cellStyle name="_Costs not in AURORA 2006GRC w gas price updated_Electric Rev Req Model (2009 GRC) Rebuttal 2 2 2" xfId="16966"/>
    <cellStyle name="_Costs not in AURORA 2006GRC w gas price updated_Electric Rev Req Model (2009 GRC) Rebuttal 2 3" xfId="16967"/>
    <cellStyle name="_Costs not in AURORA 2006GRC w gas price updated_Electric Rev Req Model (2009 GRC) Rebuttal 3" xfId="2617"/>
    <cellStyle name="_Costs not in AURORA 2006GRC w gas price updated_Electric Rev Req Model (2009 GRC) Rebuttal 3 2" xfId="16968"/>
    <cellStyle name="_Costs not in AURORA 2006GRC w gas price updated_Electric Rev Req Model (2009 GRC) Rebuttal 4" xfId="16969"/>
    <cellStyle name="_Costs not in AURORA 2006GRC w gas price updated_Electric Rev Req Model (2009 GRC) Rebuttal REmoval of New  WH Solar AdjustMI" xfId="2618"/>
    <cellStyle name="_Costs not in AURORA 2006GRC w gas price updated_Electric Rev Req Model (2009 GRC) Rebuttal REmoval of New  WH Solar AdjustMI 2" xfId="2619"/>
    <cellStyle name="_Costs not in AURORA 2006GRC w gas price updated_Electric Rev Req Model (2009 GRC) Rebuttal REmoval of New  WH Solar AdjustMI 2 2" xfId="2620"/>
    <cellStyle name="_Costs not in AURORA 2006GRC w gas price updated_Electric Rev Req Model (2009 GRC) Rebuttal REmoval of New  WH Solar AdjustMI 2 2 2" xfId="16970"/>
    <cellStyle name="_Costs not in AURORA 2006GRC w gas price updated_Electric Rev Req Model (2009 GRC) Rebuttal REmoval of New  WH Solar AdjustMI 2 3" xfId="16971"/>
    <cellStyle name="_Costs not in AURORA 2006GRC w gas price updated_Electric Rev Req Model (2009 GRC) Rebuttal REmoval of New  WH Solar AdjustMI 3" xfId="2621"/>
    <cellStyle name="_Costs not in AURORA 2006GRC w gas price updated_Electric Rev Req Model (2009 GRC) Rebuttal REmoval of New  WH Solar AdjustMI 3 2" xfId="16972"/>
    <cellStyle name="_Costs not in AURORA 2006GRC w gas price updated_Electric Rev Req Model (2009 GRC) Rebuttal REmoval of New  WH Solar AdjustMI 4" xfId="16973"/>
    <cellStyle name="_Costs not in AURORA 2006GRC w gas price updated_Electric Rev Req Model (2009 GRC) Rebuttal REmoval of New  WH Solar AdjustMI_DEM-WP(C) ENERG10C--ctn Mid-C_042010 2010GRC" xfId="11486"/>
    <cellStyle name="_Costs not in AURORA 2006GRC w gas price updated_Electric Rev Req Model (2009 GRC) Revised 01-18-2010" xfId="2622"/>
    <cellStyle name="_Costs not in AURORA 2006GRC w gas price updated_Electric Rev Req Model (2009 GRC) Revised 01-18-2010 2" xfId="2623"/>
    <cellStyle name="_Costs not in AURORA 2006GRC w gas price updated_Electric Rev Req Model (2009 GRC) Revised 01-18-2010 2 2" xfId="2624"/>
    <cellStyle name="_Costs not in AURORA 2006GRC w gas price updated_Electric Rev Req Model (2009 GRC) Revised 01-18-2010 2 2 2" xfId="16974"/>
    <cellStyle name="_Costs not in AURORA 2006GRC w gas price updated_Electric Rev Req Model (2009 GRC) Revised 01-18-2010 2 3" xfId="16975"/>
    <cellStyle name="_Costs not in AURORA 2006GRC w gas price updated_Electric Rev Req Model (2009 GRC) Revised 01-18-2010 3" xfId="2625"/>
    <cellStyle name="_Costs not in AURORA 2006GRC w gas price updated_Electric Rev Req Model (2009 GRC) Revised 01-18-2010 3 2" xfId="16976"/>
    <cellStyle name="_Costs not in AURORA 2006GRC w gas price updated_Electric Rev Req Model (2009 GRC) Revised 01-18-2010 4" xfId="16977"/>
    <cellStyle name="_Costs not in AURORA 2006GRC w gas price updated_Electric Rev Req Model (2009 GRC) Revised 01-18-2010_DEM-WP(C) ENERG10C--ctn Mid-C_042010 2010GRC" xfId="11487"/>
    <cellStyle name="_Costs not in AURORA 2006GRC w gas price updated_Electric Rev Req Model (2010 GRC)" xfId="2626"/>
    <cellStyle name="_Costs not in AURORA 2006GRC w gas price updated_Electric Rev Req Model (2010 GRC) SF" xfId="2627"/>
    <cellStyle name="_Costs not in AURORA 2006GRC w gas price updated_Final Order Electric EXHIBIT A-1" xfId="2628"/>
    <cellStyle name="_Costs not in AURORA 2006GRC w gas price updated_Final Order Electric EXHIBIT A-1 2" xfId="2629"/>
    <cellStyle name="_Costs not in AURORA 2006GRC w gas price updated_Final Order Electric EXHIBIT A-1 2 2" xfId="2630"/>
    <cellStyle name="_Costs not in AURORA 2006GRC w gas price updated_Final Order Electric EXHIBIT A-1 2 2 2" xfId="16978"/>
    <cellStyle name="_Costs not in AURORA 2006GRC w gas price updated_Final Order Electric EXHIBIT A-1 2 3" xfId="16979"/>
    <cellStyle name="_Costs not in AURORA 2006GRC w gas price updated_Final Order Electric EXHIBIT A-1 3" xfId="2631"/>
    <cellStyle name="_Costs not in AURORA 2006GRC w gas price updated_Final Order Electric EXHIBIT A-1 3 2" xfId="16980"/>
    <cellStyle name="_Costs not in AURORA 2006GRC w gas price updated_Final Order Electric EXHIBIT A-1 4" xfId="16981"/>
    <cellStyle name="_Costs not in AURORA 2006GRC w gas price updated_NIM Summary" xfId="2632"/>
    <cellStyle name="_Costs not in AURORA 2006GRC w gas price updated_NIM Summary 2" xfId="2633"/>
    <cellStyle name="_Costs not in AURORA 2006GRC w gas price updated_NIM Summary 2 2" xfId="16982"/>
    <cellStyle name="_Costs not in AURORA 2006GRC w gas price updated_NIM Summary 3" xfId="16983"/>
    <cellStyle name="_Costs not in AURORA 2006GRC w gas price updated_NIM Summary_DEM-WP(C) ENERG10C--ctn Mid-C_042010 2010GRC" xfId="11488"/>
    <cellStyle name="_Costs not in AURORA 2006GRC w gas price updated_Rebuttal Power Costs" xfId="2634"/>
    <cellStyle name="_Costs not in AURORA 2006GRC w gas price updated_Rebuttal Power Costs 2" xfId="2635"/>
    <cellStyle name="_Costs not in AURORA 2006GRC w gas price updated_Rebuttal Power Costs 2 2" xfId="2636"/>
    <cellStyle name="_Costs not in AURORA 2006GRC w gas price updated_Rebuttal Power Costs 2 2 2" xfId="16984"/>
    <cellStyle name="_Costs not in AURORA 2006GRC w gas price updated_Rebuttal Power Costs 2 3" xfId="16985"/>
    <cellStyle name="_Costs not in AURORA 2006GRC w gas price updated_Rebuttal Power Costs 3" xfId="2637"/>
    <cellStyle name="_Costs not in AURORA 2006GRC w gas price updated_Rebuttal Power Costs 3 2" xfId="16986"/>
    <cellStyle name="_Costs not in AURORA 2006GRC w gas price updated_Rebuttal Power Costs 4" xfId="16987"/>
    <cellStyle name="_Costs not in AURORA 2006GRC w gas price updated_Rebuttal Power Costs_Adj Bench DR 3 for Initial Briefs (Electric)" xfId="2638"/>
    <cellStyle name="_Costs not in AURORA 2006GRC w gas price updated_Rebuttal Power Costs_Adj Bench DR 3 for Initial Briefs (Electric) 2" xfId="2639"/>
    <cellStyle name="_Costs not in AURORA 2006GRC w gas price updated_Rebuttal Power Costs_Adj Bench DR 3 for Initial Briefs (Electric) 2 2" xfId="2640"/>
    <cellStyle name="_Costs not in AURORA 2006GRC w gas price updated_Rebuttal Power Costs_Adj Bench DR 3 for Initial Briefs (Electric) 2 2 2" xfId="16988"/>
    <cellStyle name="_Costs not in AURORA 2006GRC w gas price updated_Rebuttal Power Costs_Adj Bench DR 3 for Initial Briefs (Electric) 2 3" xfId="16989"/>
    <cellStyle name="_Costs not in AURORA 2006GRC w gas price updated_Rebuttal Power Costs_Adj Bench DR 3 for Initial Briefs (Electric) 3" xfId="2641"/>
    <cellStyle name="_Costs not in AURORA 2006GRC w gas price updated_Rebuttal Power Costs_Adj Bench DR 3 for Initial Briefs (Electric) 3 2" xfId="16990"/>
    <cellStyle name="_Costs not in AURORA 2006GRC w gas price updated_Rebuttal Power Costs_Adj Bench DR 3 for Initial Briefs (Electric) 4" xfId="16991"/>
    <cellStyle name="_Costs not in AURORA 2006GRC w gas price updated_Rebuttal Power Costs_Adj Bench DR 3 for Initial Briefs (Electric)_DEM-WP(C) ENERG10C--ctn Mid-C_042010 2010GRC" xfId="11489"/>
    <cellStyle name="_Costs not in AURORA 2006GRC w gas price updated_Rebuttal Power Costs_DEM-WP(C) ENERG10C--ctn Mid-C_042010 2010GRC" xfId="11490"/>
    <cellStyle name="_Costs not in AURORA 2006GRC w gas price updated_Rebuttal Power Costs_Electric Rev Req Model (2009 GRC) Rebuttal" xfId="2642"/>
    <cellStyle name="_Costs not in AURORA 2006GRC w gas price updated_Rebuttal Power Costs_Electric Rev Req Model (2009 GRC) Rebuttal 2" xfId="2643"/>
    <cellStyle name="_Costs not in AURORA 2006GRC w gas price updated_Rebuttal Power Costs_Electric Rev Req Model (2009 GRC) Rebuttal 2 2" xfId="2644"/>
    <cellStyle name="_Costs not in AURORA 2006GRC w gas price updated_Rebuttal Power Costs_Electric Rev Req Model (2009 GRC) Rebuttal 2 2 2" xfId="16992"/>
    <cellStyle name="_Costs not in AURORA 2006GRC w gas price updated_Rebuttal Power Costs_Electric Rev Req Model (2009 GRC) Rebuttal 2 3" xfId="16993"/>
    <cellStyle name="_Costs not in AURORA 2006GRC w gas price updated_Rebuttal Power Costs_Electric Rev Req Model (2009 GRC) Rebuttal 3" xfId="2645"/>
    <cellStyle name="_Costs not in AURORA 2006GRC w gas price updated_Rebuttal Power Costs_Electric Rev Req Model (2009 GRC) Rebuttal 3 2" xfId="16994"/>
    <cellStyle name="_Costs not in AURORA 2006GRC w gas price updated_Rebuttal Power Costs_Electric Rev Req Model (2009 GRC) Rebuttal 4" xfId="16995"/>
    <cellStyle name="_Costs not in AURORA 2006GRC w gas price updated_Rebuttal Power Costs_Electric Rev Req Model (2009 GRC) Rebuttal REmoval of New  WH Solar AdjustMI" xfId="2646"/>
    <cellStyle name="_Costs not in AURORA 2006GRC w gas price updated_Rebuttal Power Costs_Electric Rev Req Model (2009 GRC) Rebuttal REmoval of New  WH Solar AdjustMI 2" xfId="2647"/>
    <cellStyle name="_Costs not in AURORA 2006GRC w gas price updated_Rebuttal Power Costs_Electric Rev Req Model (2009 GRC) Rebuttal REmoval of New  WH Solar AdjustMI 2 2" xfId="2648"/>
    <cellStyle name="_Costs not in AURORA 2006GRC w gas price updated_Rebuttal Power Costs_Electric Rev Req Model (2009 GRC) Rebuttal REmoval of New  WH Solar AdjustMI 2 2 2" xfId="16996"/>
    <cellStyle name="_Costs not in AURORA 2006GRC w gas price updated_Rebuttal Power Costs_Electric Rev Req Model (2009 GRC) Rebuttal REmoval of New  WH Solar AdjustMI 2 3" xfId="16997"/>
    <cellStyle name="_Costs not in AURORA 2006GRC w gas price updated_Rebuttal Power Costs_Electric Rev Req Model (2009 GRC) Rebuttal REmoval of New  WH Solar AdjustMI 3" xfId="2649"/>
    <cellStyle name="_Costs not in AURORA 2006GRC w gas price updated_Rebuttal Power Costs_Electric Rev Req Model (2009 GRC) Rebuttal REmoval of New  WH Solar AdjustMI 3 2" xfId="16998"/>
    <cellStyle name="_Costs not in AURORA 2006GRC w gas price updated_Rebuttal Power Costs_Electric Rev Req Model (2009 GRC) Rebuttal REmoval of New  WH Solar AdjustMI 4" xfId="16999"/>
    <cellStyle name="_Costs not in AURORA 2006GRC w gas price updated_Rebuttal Power Costs_Electric Rev Req Model (2009 GRC) Rebuttal REmoval of New  WH Solar AdjustMI_DEM-WP(C) ENERG10C--ctn Mid-C_042010 2010GRC" xfId="11491"/>
    <cellStyle name="_Costs not in AURORA 2006GRC w gas price updated_Rebuttal Power Costs_Electric Rev Req Model (2009 GRC) Revised 01-18-2010" xfId="2650"/>
    <cellStyle name="_Costs not in AURORA 2006GRC w gas price updated_Rebuttal Power Costs_Electric Rev Req Model (2009 GRC) Revised 01-18-2010 2" xfId="2651"/>
    <cellStyle name="_Costs not in AURORA 2006GRC w gas price updated_Rebuttal Power Costs_Electric Rev Req Model (2009 GRC) Revised 01-18-2010 2 2" xfId="2652"/>
    <cellStyle name="_Costs not in AURORA 2006GRC w gas price updated_Rebuttal Power Costs_Electric Rev Req Model (2009 GRC) Revised 01-18-2010 2 2 2" xfId="17000"/>
    <cellStyle name="_Costs not in AURORA 2006GRC w gas price updated_Rebuttal Power Costs_Electric Rev Req Model (2009 GRC) Revised 01-18-2010 2 3" xfId="17001"/>
    <cellStyle name="_Costs not in AURORA 2006GRC w gas price updated_Rebuttal Power Costs_Electric Rev Req Model (2009 GRC) Revised 01-18-2010 3" xfId="2653"/>
    <cellStyle name="_Costs not in AURORA 2006GRC w gas price updated_Rebuttal Power Costs_Electric Rev Req Model (2009 GRC) Revised 01-18-2010 3 2" xfId="17002"/>
    <cellStyle name="_Costs not in AURORA 2006GRC w gas price updated_Rebuttal Power Costs_Electric Rev Req Model (2009 GRC) Revised 01-18-2010 4" xfId="17003"/>
    <cellStyle name="_Costs not in AURORA 2006GRC w gas price updated_Rebuttal Power Costs_Electric Rev Req Model (2009 GRC) Revised 01-18-2010_DEM-WP(C) ENERG10C--ctn Mid-C_042010 2010GRC" xfId="11492"/>
    <cellStyle name="_Costs not in AURORA 2006GRC w gas price updated_Rebuttal Power Costs_Final Order Electric EXHIBIT A-1" xfId="2654"/>
    <cellStyle name="_Costs not in AURORA 2006GRC w gas price updated_Rebuttal Power Costs_Final Order Electric EXHIBIT A-1 2" xfId="2655"/>
    <cellStyle name="_Costs not in AURORA 2006GRC w gas price updated_Rebuttal Power Costs_Final Order Electric EXHIBIT A-1 2 2" xfId="2656"/>
    <cellStyle name="_Costs not in AURORA 2006GRC w gas price updated_Rebuttal Power Costs_Final Order Electric EXHIBIT A-1 2 2 2" xfId="17004"/>
    <cellStyle name="_Costs not in AURORA 2006GRC w gas price updated_Rebuttal Power Costs_Final Order Electric EXHIBIT A-1 2 3" xfId="17005"/>
    <cellStyle name="_Costs not in AURORA 2006GRC w gas price updated_Rebuttal Power Costs_Final Order Electric EXHIBIT A-1 3" xfId="2657"/>
    <cellStyle name="_Costs not in AURORA 2006GRC w gas price updated_Rebuttal Power Costs_Final Order Electric EXHIBIT A-1 3 2" xfId="17006"/>
    <cellStyle name="_Costs not in AURORA 2006GRC w gas price updated_Rebuttal Power Costs_Final Order Electric EXHIBIT A-1 4" xfId="17007"/>
    <cellStyle name="_Costs not in AURORA 2006GRC w gas price updated_TENASKA REGULATORY ASSET" xfId="2658"/>
    <cellStyle name="_Costs not in AURORA 2006GRC w gas price updated_TENASKA REGULATORY ASSET 2" xfId="2659"/>
    <cellStyle name="_Costs not in AURORA 2006GRC w gas price updated_TENASKA REGULATORY ASSET 2 2" xfId="2660"/>
    <cellStyle name="_Costs not in AURORA 2006GRC w gas price updated_TENASKA REGULATORY ASSET 2 2 2" xfId="17008"/>
    <cellStyle name="_Costs not in AURORA 2006GRC w gas price updated_TENASKA REGULATORY ASSET 2 3" xfId="17009"/>
    <cellStyle name="_Costs not in AURORA 2006GRC w gas price updated_TENASKA REGULATORY ASSET 3" xfId="2661"/>
    <cellStyle name="_Costs not in AURORA 2006GRC w gas price updated_TENASKA REGULATORY ASSET 3 2" xfId="17010"/>
    <cellStyle name="_Costs not in AURORA 2006GRC w gas price updated_TENASKA REGULATORY ASSET 4" xfId="17011"/>
    <cellStyle name="_Costs not in AURORA 2007 Rate Case" xfId="107"/>
    <cellStyle name="_Costs not in AURORA 2007 Rate Case 2" xfId="2662"/>
    <cellStyle name="_Costs not in AURORA 2007 Rate Case 2 2" xfId="2663"/>
    <cellStyle name="_Costs not in AURORA 2007 Rate Case 2 2 2" xfId="2664"/>
    <cellStyle name="_Costs not in AURORA 2007 Rate Case 2 2 2 2" xfId="17012"/>
    <cellStyle name="_Costs not in AURORA 2007 Rate Case 2 2 3" xfId="17013"/>
    <cellStyle name="_Costs not in AURORA 2007 Rate Case 2 3" xfId="2665"/>
    <cellStyle name="_Costs not in AURORA 2007 Rate Case 2 3 2" xfId="17014"/>
    <cellStyle name="_Costs not in AURORA 2007 Rate Case 2 4" xfId="17015"/>
    <cellStyle name="_Costs not in AURORA 2007 Rate Case 3" xfId="2666"/>
    <cellStyle name="_Costs not in AURORA 2007 Rate Case 3 2" xfId="2667"/>
    <cellStyle name="_Costs not in AURORA 2007 Rate Case 3 2 2" xfId="17016"/>
    <cellStyle name="_Costs not in AURORA 2007 Rate Case 3 3" xfId="17017"/>
    <cellStyle name="_Costs not in AURORA 2007 Rate Case 4" xfId="2668"/>
    <cellStyle name="_Costs not in AURORA 2007 Rate Case 4 2" xfId="2669"/>
    <cellStyle name="_Costs not in AURORA 2007 Rate Case 4 2 2" xfId="17018"/>
    <cellStyle name="_Costs not in AURORA 2007 Rate Case 4 3" xfId="17019"/>
    <cellStyle name="_Costs not in AURORA 2007 Rate Case 5" xfId="2670"/>
    <cellStyle name="_Costs not in AURORA 2007 Rate Case 5 2" xfId="17020"/>
    <cellStyle name="_Costs not in AURORA 2007 Rate Case 5 2 2" xfId="17021"/>
    <cellStyle name="_Costs not in AURORA 2007 Rate Case 5 3" xfId="17022"/>
    <cellStyle name="_Costs not in AURORA 2007 Rate Case 6" xfId="11493"/>
    <cellStyle name="_Costs not in AURORA 2007 Rate Case 6 2" xfId="11494"/>
    <cellStyle name="_Costs not in AURORA 2007 Rate Case 7" xfId="11495"/>
    <cellStyle name="_Costs not in AURORA 2007 Rate Case 7 2" xfId="11496"/>
    <cellStyle name="_Costs not in AURORA 2007 Rate Case 8" xfId="17023"/>
    <cellStyle name="_Costs not in AURORA 2007 Rate Case 8 2" xfId="17024"/>
    <cellStyle name="_Costs not in AURORA 2007 Rate Case 9" xfId="17025"/>
    <cellStyle name="_Costs not in AURORA 2007 Rate Case 9 2" xfId="17026"/>
    <cellStyle name="_Costs not in AURORA 2007 Rate Case_(C) WHE Proforma with ITC cash grant 10 Yr Amort_for deferral_102809" xfId="2671"/>
    <cellStyle name="_Costs not in AURORA 2007 Rate Case_(C) WHE Proforma with ITC cash grant 10 Yr Amort_for deferral_102809 2" xfId="2672"/>
    <cellStyle name="_Costs not in AURORA 2007 Rate Case_(C) WHE Proforma with ITC cash grant 10 Yr Amort_for deferral_102809 2 2" xfId="2673"/>
    <cellStyle name="_Costs not in AURORA 2007 Rate Case_(C) WHE Proforma with ITC cash grant 10 Yr Amort_for deferral_102809 2 2 2" xfId="17027"/>
    <cellStyle name="_Costs not in AURORA 2007 Rate Case_(C) WHE Proforma with ITC cash grant 10 Yr Amort_for deferral_102809 2 3" xfId="17028"/>
    <cellStyle name="_Costs not in AURORA 2007 Rate Case_(C) WHE Proforma with ITC cash grant 10 Yr Amort_for deferral_102809 3" xfId="2674"/>
    <cellStyle name="_Costs not in AURORA 2007 Rate Case_(C) WHE Proforma with ITC cash grant 10 Yr Amort_for deferral_102809 3 2" xfId="17029"/>
    <cellStyle name="_Costs not in AURORA 2007 Rate Case_(C) WHE Proforma with ITC cash grant 10 Yr Amort_for deferral_102809 4" xfId="17030"/>
    <cellStyle name="_Costs not in AURORA 2007 Rate Case_(C) WHE Proforma with ITC cash grant 10 Yr Amort_for deferral_102809_16.07E Wild Horse Wind Expansionwrkingfile" xfId="2675"/>
    <cellStyle name="_Costs not in AURORA 2007 Rate Case_(C) WHE Proforma with ITC cash grant 10 Yr Amort_for deferral_102809_16.07E Wild Horse Wind Expansionwrkingfile 2" xfId="2676"/>
    <cellStyle name="_Costs not in AURORA 2007 Rate Case_(C) WHE Proforma with ITC cash grant 10 Yr Amort_for deferral_102809_16.07E Wild Horse Wind Expansionwrkingfile 2 2" xfId="2677"/>
    <cellStyle name="_Costs not in AURORA 2007 Rate Case_(C) WHE Proforma with ITC cash grant 10 Yr Amort_for deferral_102809_16.07E Wild Horse Wind Expansionwrkingfile 2 2 2" xfId="17031"/>
    <cellStyle name="_Costs not in AURORA 2007 Rate Case_(C) WHE Proforma with ITC cash grant 10 Yr Amort_for deferral_102809_16.07E Wild Horse Wind Expansionwrkingfile 2 3" xfId="17032"/>
    <cellStyle name="_Costs not in AURORA 2007 Rate Case_(C) WHE Proforma with ITC cash grant 10 Yr Amort_for deferral_102809_16.07E Wild Horse Wind Expansionwrkingfile 3" xfId="2678"/>
    <cellStyle name="_Costs not in AURORA 2007 Rate Case_(C) WHE Proforma with ITC cash grant 10 Yr Amort_for deferral_102809_16.07E Wild Horse Wind Expansionwrkingfile 3 2" xfId="17033"/>
    <cellStyle name="_Costs not in AURORA 2007 Rate Case_(C) WHE Proforma with ITC cash grant 10 Yr Amort_for deferral_102809_16.07E Wild Horse Wind Expansionwrkingfile 4" xfId="17034"/>
    <cellStyle name="_Costs not in AURORA 2007 Rate Case_(C) WHE Proforma with ITC cash grant 10 Yr Amort_for deferral_102809_16.07E Wild Horse Wind Expansionwrkingfile SF" xfId="2679"/>
    <cellStyle name="_Costs not in AURORA 2007 Rate Case_(C) WHE Proforma with ITC cash grant 10 Yr Amort_for deferral_102809_16.07E Wild Horse Wind Expansionwrkingfile SF 2" xfId="2680"/>
    <cellStyle name="_Costs not in AURORA 2007 Rate Case_(C) WHE Proforma with ITC cash grant 10 Yr Amort_for deferral_102809_16.07E Wild Horse Wind Expansionwrkingfile SF 2 2" xfId="2681"/>
    <cellStyle name="_Costs not in AURORA 2007 Rate Case_(C) WHE Proforma with ITC cash grant 10 Yr Amort_for deferral_102809_16.07E Wild Horse Wind Expansionwrkingfile SF 2 2 2" xfId="17035"/>
    <cellStyle name="_Costs not in AURORA 2007 Rate Case_(C) WHE Proforma with ITC cash grant 10 Yr Amort_for deferral_102809_16.07E Wild Horse Wind Expansionwrkingfile SF 2 3" xfId="17036"/>
    <cellStyle name="_Costs not in AURORA 2007 Rate Case_(C) WHE Proforma with ITC cash grant 10 Yr Amort_for deferral_102809_16.07E Wild Horse Wind Expansionwrkingfile SF 3" xfId="2682"/>
    <cellStyle name="_Costs not in AURORA 2007 Rate Case_(C) WHE Proforma with ITC cash grant 10 Yr Amort_for deferral_102809_16.07E Wild Horse Wind Expansionwrkingfile SF 3 2" xfId="17037"/>
    <cellStyle name="_Costs not in AURORA 2007 Rate Case_(C) WHE Proforma with ITC cash grant 10 Yr Amort_for deferral_102809_16.07E Wild Horse Wind Expansionwrkingfile SF 4" xfId="17038"/>
    <cellStyle name="_Costs not in AURORA 2007 Rate Case_(C) WHE Proforma with ITC cash grant 10 Yr Amort_for deferral_102809_16.07E Wild Horse Wind Expansionwrkingfile SF_DEM-WP(C) ENERG10C--ctn Mid-C_042010 2010GRC" xfId="11497"/>
    <cellStyle name="_Costs not in AURORA 2007 Rate Case_(C) WHE Proforma with ITC cash grant 10 Yr Amort_for deferral_102809_16.07E Wild Horse Wind Expansionwrkingfile_DEM-WP(C) ENERG10C--ctn Mid-C_042010 2010GRC" xfId="11498"/>
    <cellStyle name="_Costs not in AURORA 2007 Rate Case_(C) WHE Proforma with ITC cash grant 10 Yr Amort_for deferral_102809_16.37E Wild Horse Expansion DeferralRevwrkingfile SF" xfId="2683"/>
    <cellStyle name="_Costs not in AURORA 2007 Rate Case_(C) WHE Proforma with ITC cash grant 10 Yr Amort_for deferral_102809_16.37E Wild Horse Expansion DeferralRevwrkingfile SF 2" xfId="2684"/>
    <cellStyle name="_Costs not in AURORA 2007 Rate Case_(C) WHE Proforma with ITC cash grant 10 Yr Amort_for deferral_102809_16.37E Wild Horse Expansion DeferralRevwrkingfile SF 2 2" xfId="2685"/>
    <cellStyle name="_Costs not in AURORA 2007 Rate Case_(C) WHE Proforma with ITC cash grant 10 Yr Amort_for deferral_102809_16.37E Wild Horse Expansion DeferralRevwrkingfile SF 2 2 2" xfId="17039"/>
    <cellStyle name="_Costs not in AURORA 2007 Rate Case_(C) WHE Proforma with ITC cash grant 10 Yr Amort_for deferral_102809_16.37E Wild Horse Expansion DeferralRevwrkingfile SF 2 3" xfId="17040"/>
    <cellStyle name="_Costs not in AURORA 2007 Rate Case_(C) WHE Proforma with ITC cash grant 10 Yr Amort_for deferral_102809_16.37E Wild Horse Expansion DeferralRevwrkingfile SF 3" xfId="2686"/>
    <cellStyle name="_Costs not in AURORA 2007 Rate Case_(C) WHE Proforma with ITC cash grant 10 Yr Amort_for deferral_102809_16.37E Wild Horse Expansion DeferralRevwrkingfile SF 3 2" xfId="17041"/>
    <cellStyle name="_Costs not in AURORA 2007 Rate Case_(C) WHE Proforma with ITC cash grant 10 Yr Amort_for deferral_102809_16.37E Wild Horse Expansion DeferralRevwrkingfile SF 4" xfId="17042"/>
    <cellStyle name="_Costs not in AURORA 2007 Rate Case_(C) WHE Proforma with ITC cash grant 10 Yr Amort_for deferral_102809_16.37E Wild Horse Expansion DeferralRevwrkingfile SF_DEM-WP(C) ENERG10C--ctn Mid-C_042010 2010GRC" xfId="11499"/>
    <cellStyle name="_Costs not in AURORA 2007 Rate Case_(C) WHE Proforma with ITC cash grant 10 Yr Amort_for deferral_102809_DEM-WP(C) ENERG10C--ctn Mid-C_042010 2010GRC" xfId="11500"/>
    <cellStyle name="_Costs not in AURORA 2007 Rate Case_(C) WHE Proforma with ITC cash grant 10 Yr Amort_for rebuttal_120709" xfId="2687"/>
    <cellStyle name="_Costs not in AURORA 2007 Rate Case_(C) WHE Proforma with ITC cash grant 10 Yr Amort_for rebuttal_120709 2" xfId="2688"/>
    <cellStyle name="_Costs not in AURORA 2007 Rate Case_(C) WHE Proforma with ITC cash grant 10 Yr Amort_for rebuttal_120709 2 2" xfId="2689"/>
    <cellStyle name="_Costs not in AURORA 2007 Rate Case_(C) WHE Proforma with ITC cash grant 10 Yr Amort_for rebuttal_120709 2 2 2" xfId="17043"/>
    <cellStyle name="_Costs not in AURORA 2007 Rate Case_(C) WHE Proforma with ITC cash grant 10 Yr Amort_for rebuttal_120709 2 3" xfId="17044"/>
    <cellStyle name="_Costs not in AURORA 2007 Rate Case_(C) WHE Proforma with ITC cash grant 10 Yr Amort_for rebuttal_120709 3" xfId="2690"/>
    <cellStyle name="_Costs not in AURORA 2007 Rate Case_(C) WHE Proforma with ITC cash grant 10 Yr Amort_for rebuttal_120709 3 2" xfId="17045"/>
    <cellStyle name="_Costs not in AURORA 2007 Rate Case_(C) WHE Proforma with ITC cash grant 10 Yr Amort_for rebuttal_120709 4" xfId="17046"/>
    <cellStyle name="_Costs not in AURORA 2007 Rate Case_(C) WHE Proforma with ITC cash grant 10 Yr Amort_for rebuttal_120709_DEM-WP(C) ENERG10C--ctn Mid-C_042010 2010GRC" xfId="11501"/>
    <cellStyle name="_Costs not in AURORA 2007 Rate Case_04.07E Wild Horse Wind Expansion" xfId="2691"/>
    <cellStyle name="_Costs not in AURORA 2007 Rate Case_04.07E Wild Horse Wind Expansion 2" xfId="2692"/>
    <cellStyle name="_Costs not in AURORA 2007 Rate Case_04.07E Wild Horse Wind Expansion 2 2" xfId="2693"/>
    <cellStyle name="_Costs not in AURORA 2007 Rate Case_04.07E Wild Horse Wind Expansion 2 2 2" xfId="17047"/>
    <cellStyle name="_Costs not in AURORA 2007 Rate Case_04.07E Wild Horse Wind Expansion 2 3" xfId="17048"/>
    <cellStyle name="_Costs not in AURORA 2007 Rate Case_04.07E Wild Horse Wind Expansion 3" xfId="2694"/>
    <cellStyle name="_Costs not in AURORA 2007 Rate Case_04.07E Wild Horse Wind Expansion 3 2" xfId="17049"/>
    <cellStyle name="_Costs not in AURORA 2007 Rate Case_04.07E Wild Horse Wind Expansion 4" xfId="17050"/>
    <cellStyle name="_Costs not in AURORA 2007 Rate Case_04.07E Wild Horse Wind Expansion_16.07E Wild Horse Wind Expansionwrkingfile" xfId="2695"/>
    <cellStyle name="_Costs not in AURORA 2007 Rate Case_04.07E Wild Horse Wind Expansion_16.07E Wild Horse Wind Expansionwrkingfile 2" xfId="2696"/>
    <cellStyle name="_Costs not in AURORA 2007 Rate Case_04.07E Wild Horse Wind Expansion_16.07E Wild Horse Wind Expansionwrkingfile 2 2" xfId="2697"/>
    <cellStyle name="_Costs not in AURORA 2007 Rate Case_04.07E Wild Horse Wind Expansion_16.07E Wild Horse Wind Expansionwrkingfile 2 2 2" xfId="17051"/>
    <cellStyle name="_Costs not in AURORA 2007 Rate Case_04.07E Wild Horse Wind Expansion_16.07E Wild Horse Wind Expansionwrkingfile 2 3" xfId="17052"/>
    <cellStyle name="_Costs not in AURORA 2007 Rate Case_04.07E Wild Horse Wind Expansion_16.07E Wild Horse Wind Expansionwrkingfile 3" xfId="2698"/>
    <cellStyle name="_Costs not in AURORA 2007 Rate Case_04.07E Wild Horse Wind Expansion_16.07E Wild Horse Wind Expansionwrkingfile 3 2" xfId="17053"/>
    <cellStyle name="_Costs not in AURORA 2007 Rate Case_04.07E Wild Horse Wind Expansion_16.07E Wild Horse Wind Expansionwrkingfile 4" xfId="17054"/>
    <cellStyle name="_Costs not in AURORA 2007 Rate Case_04.07E Wild Horse Wind Expansion_16.07E Wild Horse Wind Expansionwrkingfile SF" xfId="2699"/>
    <cellStyle name="_Costs not in AURORA 2007 Rate Case_04.07E Wild Horse Wind Expansion_16.07E Wild Horse Wind Expansionwrkingfile SF 2" xfId="2700"/>
    <cellStyle name="_Costs not in AURORA 2007 Rate Case_04.07E Wild Horse Wind Expansion_16.07E Wild Horse Wind Expansionwrkingfile SF 2 2" xfId="2701"/>
    <cellStyle name="_Costs not in AURORA 2007 Rate Case_04.07E Wild Horse Wind Expansion_16.07E Wild Horse Wind Expansionwrkingfile SF 2 2 2" xfId="17055"/>
    <cellStyle name="_Costs not in AURORA 2007 Rate Case_04.07E Wild Horse Wind Expansion_16.07E Wild Horse Wind Expansionwrkingfile SF 2 3" xfId="17056"/>
    <cellStyle name="_Costs not in AURORA 2007 Rate Case_04.07E Wild Horse Wind Expansion_16.07E Wild Horse Wind Expansionwrkingfile SF 3" xfId="2702"/>
    <cellStyle name="_Costs not in AURORA 2007 Rate Case_04.07E Wild Horse Wind Expansion_16.07E Wild Horse Wind Expansionwrkingfile SF 3 2" xfId="17057"/>
    <cellStyle name="_Costs not in AURORA 2007 Rate Case_04.07E Wild Horse Wind Expansion_16.07E Wild Horse Wind Expansionwrkingfile SF 4" xfId="17058"/>
    <cellStyle name="_Costs not in AURORA 2007 Rate Case_04.07E Wild Horse Wind Expansion_16.07E Wild Horse Wind Expansionwrkingfile SF_DEM-WP(C) ENERG10C--ctn Mid-C_042010 2010GRC" xfId="11502"/>
    <cellStyle name="_Costs not in AURORA 2007 Rate Case_04.07E Wild Horse Wind Expansion_16.07E Wild Horse Wind Expansionwrkingfile_DEM-WP(C) ENERG10C--ctn Mid-C_042010 2010GRC" xfId="11503"/>
    <cellStyle name="_Costs not in AURORA 2007 Rate Case_04.07E Wild Horse Wind Expansion_16.37E Wild Horse Expansion DeferralRevwrkingfile SF" xfId="2703"/>
    <cellStyle name="_Costs not in AURORA 2007 Rate Case_04.07E Wild Horse Wind Expansion_16.37E Wild Horse Expansion DeferralRevwrkingfile SF 2" xfId="2704"/>
    <cellStyle name="_Costs not in AURORA 2007 Rate Case_04.07E Wild Horse Wind Expansion_16.37E Wild Horse Expansion DeferralRevwrkingfile SF 2 2" xfId="2705"/>
    <cellStyle name="_Costs not in AURORA 2007 Rate Case_04.07E Wild Horse Wind Expansion_16.37E Wild Horse Expansion DeferralRevwrkingfile SF 2 2 2" xfId="17059"/>
    <cellStyle name="_Costs not in AURORA 2007 Rate Case_04.07E Wild Horse Wind Expansion_16.37E Wild Horse Expansion DeferralRevwrkingfile SF 2 3" xfId="17060"/>
    <cellStyle name="_Costs not in AURORA 2007 Rate Case_04.07E Wild Horse Wind Expansion_16.37E Wild Horse Expansion DeferralRevwrkingfile SF 3" xfId="2706"/>
    <cellStyle name="_Costs not in AURORA 2007 Rate Case_04.07E Wild Horse Wind Expansion_16.37E Wild Horse Expansion DeferralRevwrkingfile SF 3 2" xfId="17061"/>
    <cellStyle name="_Costs not in AURORA 2007 Rate Case_04.07E Wild Horse Wind Expansion_16.37E Wild Horse Expansion DeferralRevwrkingfile SF 4" xfId="17062"/>
    <cellStyle name="_Costs not in AURORA 2007 Rate Case_04.07E Wild Horse Wind Expansion_16.37E Wild Horse Expansion DeferralRevwrkingfile SF_DEM-WP(C) ENERG10C--ctn Mid-C_042010 2010GRC" xfId="11504"/>
    <cellStyle name="_Costs not in AURORA 2007 Rate Case_04.07E Wild Horse Wind Expansion_DEM-WP(C) ENERG10C--ctn Mid-C_042010 2010GRC" xfId="11505"/>
    <cellStyle name="_Costs not in AURORA 2007 Rate Case_16.07E Wild Horse Wind Expansionwrkingfile" xfId="2707"/>
    <cellStyle name="_Costs not in AURORA 2007 Rate Case_16.07E Wild Horse Wind Expansionwrkingfile 2" xfId="2708"/>
    <cellStyle name="_Costs not in AURORA 2007 Rate Case_16.07E Wild Horse Wind Expansionwrkingfile 2 2" xfId="2709"/>
    <cellStyle name="_Costs not in AURORA 2007 Rate Case_16.07E Wild Horse Wind Expansionwrkingfile 2 2 2" xfId="17063"/>
    <cellStyle name="_Costs not in AURORA 2007 Rate Case_16.07E Wild Horse Wind Expansionwrkingfile 2 3" xfId="17064"/>
    <cellStyle name="_Costs not in AURORA 2007 Rate Case_16.07E Wild Horse Wind Expansionwrkingfile 3" xfId="2710"/>
    <cellStyle name="_Costs not in AURORA 2007 Rate Case_16.07E Wild Horse Wind Expansionwrkingfile 3 2" xfId="17065"/>
    <cellStyle name="_Costs not in AURORA 2007 Rate Case_16.07E Wild Horse Wind Expansionwrkingfile 4" xfId="17066"/>
    <cellStyle name="_Costs not in AURORA 2007 Rate Case_16.07E Wild Horse Wind Expansionwrkingfile SF" xfId="2711"/>
    <cellStyle name="_Costs not in AURORA 2007 Rate Case_16.07E Wild Horse Wind Expansionwrkingfile SF 2" xfId="2712"/>
    <cellStyle name="_Costs not in AURORA 2007 Rate Case_16.07E Wild Horse Wind Expansionwrkingfile SF 2 2" xfId="2713"/>
    <cellStyle name="_Costs not in AURORA 2007 Rate Case_16.07E Wild Horse Wind Expansionwrkingfile SF 2 2 2" xfId="17067"/>
    <cellStyle name="_Costs not in AURORA 2007 Rate Case_16.07E Wild Horse Wind Expansionwrkingfile SF 2 3" xfId="17068"/>
    <cellStyle name="_Costs not in AURORA 2007 Rate Case_16.07E Wild Horse Wind Expansionwrkingfile SF 3" xfId="2714"/>
    <cellStyle name="_Costs not in AURORA 2007 Rate Case_16.07E Wild Horse Wind Expansionwrkingfile SF 3 2" xfId="17069"/>
    <cellStyle name="_Costs not in AURORA 2007 Rate Case_16.07E Wild Horse Wind Expansionwrkingfile SF 4" xfId="17070"/>
    <cellStyle name="_Costs not in AURORA 2007 Rate Case_16.07E Wild Horse Wind Expansionwrkingfile SF_DEM-WP(C) ENERG10C--ctn Mid-C_042010 2010GRC" xfId="11506"/>
    <cellStyle name="_Costs not in AURORA 2007 Rate Case_16.07E Wild Horse Wind Expansionwrkingfile_DEM-WP(C) ENERG10C--ctn Mid-C_042010 2010GRC" xfId="11507"/>
    <cellStyle name="_Costs not in AURORA 2007 Rate Case_16.37E Wild Horse Expansion DeferralRevwrkingfile SF" xfId="2715"/>
    <cellStyle name="_Costs not in AURORA 2007 Rate Case_16.37E Wild Horse Expansion DeferralRevwrkingfile SF 2" xfId="2716"/>
    <cellStyle name="_Costs not in AURORA 2007 Rate Case_16.37E Wild Horse Expansion DeferralRevwrkingfile SF 2 2" xfId="2717"/>
    <cellStyle name="_Costs not in AURORA 2007 Rate Case_16.37E Wild Horse Expansion DeferralRevwrkingfile SF 2 2 2" xfId="17071"/>
    <cellStyle name="_Costs not in AURORA 2007 Rate Case_16.37E Wild Horse Expansion DeferralRevwrkingfile SF 2 3" xfId="17072"/>
    <cellStyle name="_Costs not in AURORA 2007 Rate Case_16.37E Wild Horse Expansion DeferralRevwrkingfile SF 3" xfId="2718"/>
    <cellStyle name="_Costs not in AURORA 2007 Rate Case_16.37E Wild Horse Expansion DeferralRevwrkingfile SF 3 2" xfId="17073"/>
    <cellStyle name="_Costs not in AURORA 2007 Rate Case_16.37E Wild Horse Expansion DeferralRevwrkingfile SF 4" xfId="17074"/>
    <cellStyle name="_Costs not in AURORA 2007 Rate Case_16.37E Wild Horse Expansion DeferralRevwrkingfile SF_DEM-WP(C) ENERG10C--ctn Mid-C_042010 2010GRC" xfId="11508"/>
    <cellStyle name="_Costs not in AURORA 2007 Rate Case_2009 Compliance Filing PCA Exhibits for GRC" xfId="2719"/>
    <cellStyle name="_Costs not in AURORA 2007 Rate Case_2009 Compliance Filing PCA Exhibits for GRC 2" xfId="17075"/>
    <cellStyle name="_Costs not in AURORA 2007 Rate Case_2009 GRC Compl Filing - Exhibit D" xfId="2720"/>
    <cellStyle name="_Costs not in AURORA 2007 Rate Case_2009 GRC Compl Filing - Exhibit D 2" xfId="2721"/>
    <cellStyle name="_Costs not in AURORA 2007 Rate Case_2009 GRC Compl Filing - Exhibit D 2 2" xfId="17076"/>
    <cellStyle name="_Costs not in AURORA 2007 Rate Case_2009 GRC Compl Filing - Exhibit D 3" xfId="17077"/>
    <cellStyle name="_Costs not in AURORA 2007 Rate Case_2009 GRC Compl Filing - Exhibit D_DEM-WP(C) ENERG10C--ctn Mid-C_042010 2010GRC" xfId="11509"/>
    <cellStyle name="_Costs not in AURORA 2007 Rate Case_3.01 Income Statement" xfId="2722"/>
    <cellStyle name="_Costs not in AURORA 2007 Rate Case_4 31 Regulatory Assets and Liabilities  7 06- Exhibit D" xfId="2723"/>
    <cellStyle name="_Costs not in AURORA 2007 Rate Case_4 31 Regulatory Assets and Liabilities  7 06- Exhibit D 2" xfId="2724"/>
    <cellStyle name="_Costs not in AURORA 2007 Rate Case_4 31 Regulatory Assets and Liabilities  7 06- Exhibit D 2 2" xfId="2725"/>
    <cellStyle name="_Costs not in AURORA 2007 Rate Case_4 31 Regulatory Assets and Liabilities  7 06- Exhibit D 2 2 2" xfId="17078"/>
    <cellStyle name="_Costs not in AURORA 2007 Rate Case_4 31 Regulatory Assets and Liabilities  7 06- Exhibit D 2 3" xfId="17079"/>
    <cellStyle name="_Costs not in AURORA 2007 Rate Case_4 31 Regulatory Assets and Liabilities  7 06- Exhibit D 3" xfId="2726"/>
    <cellStyle name="_Costs not in AURORA 2007 Rate Case_4 31 Regulatory Assets and Liabilities  7 06- Exhibit D 3 2" xfId="17080"/>
    <cellStyle name="_Costs not in AURORA 2007 Rate Case_4 31 Regulatory Assets and Liabilities  7 06- Exhibit D 4" xfId="17081"/>
    <cellStyle name="_Costs not in AURORA 2007 Rate Case_4 31 Regulatory Assets and Liabilities  7 06- Exhibit D_DEM-WP(C) ENERG10C--ctn Mid-C_042010 2010GRC" xfId="11510"/>
    <cellStyle name="_Costs not in AURORA 2007 Rate Case_4 31 Regulatory Assets and Liabilities  7 06- Exhibit D_NIM Summary" xfId="2727"/>
    <cellStyle name="_Costs not in AURORA 2007 Rate Case_4 31 Regulatory Assets and Liabilities  7 06- Exhibit D_NIM Summary 2" xfId="2728"/>
    <cellStyle name="_Costs not in AURORA 2007 Rate Case_4 31 Regulatory Assets and Liabilities  7 06- Exhibit D_NIM Summary 2 2" xfId="17082"/>
    <cellStyle name="_Costs not in AURORA 2007 Rate Case_4 31 Regulatory Assets and Liabilities  7 06- Exhibit D_NIM Summary 3" xfId="17083"/>
    <cellStyle name="_Costs not in AURORA 2007 Rate Case_4 31 Regulatory Assets and Liabilities  7 06- Exhibit D_NIM Summary_DEM-WP(C) ENERG10C--ctn Mid-C_042010 2010GRC" xfId="11511"/>
    <cellStyle name="_Costs not in AURORA 2007 Rate Case_4 31E Reg Asset  Liab and EXH D" xfId="11512"/>
    <cellStyle name="_Costs not in AURORA 2007 Rate Case_4 31E Reg Asset  Liab and EXH D _ Aug 10 Filing (2)" xfId="11513"/>
    <cellStyle name="_Costs not in AURORA 2007 Rate Case_4 31E Reg Asset  Liab and EXH D _ Aug 10 Filing (2) 2" xfId="17084"/>
    <cellStyle name="_Costs not in AURORA 2007 Rate Case_4 31E Reg Asset  Liab and EXH D 10" xfId="17085"/>
    <cellStyle name="_Costs not in AURORA 2007 Rate Case_4 31E Reg Asset  Liab and EXH D 11" xfId="17086"/>
    <cellStyle name="_Costs not in AURORA 2007 Rate Case_4 31E Reg Asset  Liab and EXH D 12" xfId="17087"/>
    <cellStyle name="_Costs not in AURORA 2007 Rate Case_4 31E Reg Asset  Liab and EXH D 13" xfId="17088"/>
    <cellStyle name="_Costs not in AURORA 2007 Rate Case_4 31E Reg Asset  Liab and EXH D 14" xfId="17089"/>
    <cellStyle name="_Costs not in AURORA 2007 Rate Case_4 31E Reg Asset  Liab and EXH D 15" xfId="17090"/>
    <cellStyle name="_Costs not in AURORA 2007 Rate Case_4 31E Reg Asset  Liab and EXH D 16" xfId="17091"/>
    <cellStyle name="_Costs not in AURORA 2007 Rate Case_4 31E Reg Asset  Liab and EXH D 17" xfId="17092"/>
    <cellStyle name="_Costs not in AURORA 2007 Rate Case_4 31E Reg Asset  Liab and EXH D 18" xfId="17093"/>
    <cellStyle name="_Costs not in AURORA 2007 Rate Case_4 31E Reg Asset  Liab and EXH D 19" xfId="17094"/>
    <cellStyle name="_Costs not in AURORA 2007 Rate Case_4 31E Reg Asset  Liab and EXH D 2" xfId="17095"/>
    <cellStyle name="_Costs not in AURORA 2007 Rate Case_4 31E Reg Asset  Liab and EXH D 20" xfId="17096"/>
    <cellStyle name="_Costs not in AURORA 2007 Rate Case_4 31E Reg Asset  Liab and EXH D 21" xfId="17097"/>
    <cellStyle name="_Costs not in AURORA 2007 Rate Case_4 31E Reg Asset  Liab and EXH D 22" xfId="17098"/>
    <cellStyle name="_Costs not in AURORA 2007 Rate Case_4 31E Reg Asset  Liab and EXH D 23" xfId="17099"/>
    <cellStyle name="_Costs not in AURORA 2007 Rate Case_4 31E Reg Asset  Liab and EXH D 24" xfId="17100"/>
    <cellStyle name="_Costs not in AURORA 2007 Rate Case_4 31E Reg Asset  Liab and EXH D 25" xfId="17101"/>
    <cellStyle name="_Costs not in AURORA 2007 Rate Case_4 31E Reg Asset  Liab and EXH D 26" xfId="17102"/>
    <cellStyle name="_Costs not in AURORA 2007 Rate Case_4 31E Reg Asset  Liab and EXH D 27" xfId="17103"/>
    <cellStyle name="_Costs not in AURORA 2007 Rate Case_4 31E Reg Asset  Liab and EXH D 28" xfId="17104"/>
    <cellStyle name="_Costs not in AURORA 2007 Rate Case_4 31E Reg Asset  Liab and EXH D 29" xfId="17105"/>
    <cellStyle name="_Costs not in AURORA 2007 Rate Case_4 31E Reg Asset  Liab and EXH D 3" xfId="17106"/>
    <cellStyle name="_Costs not in AURORA 2007 Rate Case_4 31E Reg Asset  Liab and EXH D 30" xfId="17107"/>
    <cellStyle name="_Costs not in AURORA 2007 Rate Case_4 31E Reg Asset  Liab and EXH D 31" xfId="17108"/>
    <cellStyle name="_Costs not in AURORA 2007 Rate Case_4 31E Reg Asset  Liab and EXH D 32" xfId="17109"/>
    <cellStyle name="_Costs not in AURORA 2007 Rate Case_4 31E Reg Asset  Liab and EXH D 33" xfId="17110"/>
    <cellStyle name="_Costs not in AURORA 2007 Rate Case_4 31E Reg Asset  Liab and EXH D 34" xfId="17111"/>
    <cellStyle name="_Costs not in AURORA 2007 Rate Case_4 31E Reg Asset  Liab and EXH D 35" xfId="17112"/>
    <cellStyle name="_Costs not in AURORA 2007 Rate Case_4 31E Reg Asset  Liab and EXH D 36" xfId="17113"/>
    <cellStyle name="_Costs not in AURORA 2007 Rate Case_4 31E Reg Asset  Liab and EXH D 4" xfId="17114"/>
    <cellStyle name="_Costs not in AURORA 2007 Rate Case_4 31E Reg Asset  Liab and EXH D 5" xfId="17115"/>
    <cellStyle name="_Costs not in AURORA 2007 Rate Case_4 31E Reg Asset  Liab and EXH D 6" xfId="17116"/>
    <cellStyle name="_Costs not in AURORA 2007 Rate Case_4 31E Reg Asset  Liab and EXH D 7" xfId="17117"/>
    <cellStyle name="_Costs not in AURORA 2007 Rate Case_4 31E Reg Asset  Liab and EXH D 8" xfId="17118"/>
    <cellStyle name="_Costs not in AURORA 2007 Rate Case_4 31E Reg Asset  Liab and EXH D 9" xfId="17119"/>
    <cellStyle name="_Costs not in AURORA 2007 Rate Case_4 32 Regulatory Assets and Liabilities  7 06- Exhibit D" xfId="2729"/>
    <cellStyle name="_Costs not in AURORA 2007 Rate Case_4 32 Regulatory Assets and Liabilities  7 06- Exhibit D 2" xfId="2730"/>
    <cellStyle name="_Costs not in AURORA 2007 Rate Case_4 32 Regulatory Assets and Liabilities  7 06- Exhibit D 2 2" xfId="2731"/>
    <cellStyle name="_Costs not in AURORA 2007 Rate Case_4 32 Regulatory Assets and Liabilities  7 06- Exhibit D 2 2 2" xfId="17120"/>
    <cellStyle name="_Costs not in AURORA 2007 Rate Case_4 32 Regulatory Assets and Liabilities  7 06- Exhibit D 2 3" xfId="17121"/>
    <cellStyle name="_Costs not in AURORA 2007 Rate Case_4 32 Regulatory Assets and Liabilities  7 06- Exhibit D 3" xfId="2732"/>
    <cellStyle name="_Costs not in AURORA 2007 Rate Case_4 32 Regulatory Assets and Liabilities  7 06- Exhibit D 3 2" xfId="17122"/>
    <cellStyle name="_Costs not in AURORA 2007 Rate Case_4 32 Regulatory Assets and Liabilities  7 06- Exhibit D 4" xfId="17123"/>
    <cellStyle name="_Costs not in AURORA 2007 Rate Case_4 32 Regulatory Assets and Liabilities  7 06- Exhibit D_DEM-WP(C) ENERG10C--ctn Mid-C_042010 2010GRC" xfId="11514"/>
    <cellStyle name="_Costs not in AURORA 2007 Rate Case_4 32 Regulatory Assets and Liabilities  7 06- Exhibit D_NIM Summary" xfId="2733"/>
    <cellStyle name="_Costs not in AURORA 2007 Rate Case_4 32 Regulatory Assets and Liabilities  7 06- Exhibit D_NIM Summary 2" xfId="2734"/>
    <cellStyle name="_Costs not in AURORA 2007 Rate Case_4 32 Regulatory Assets and Liabilities  7 06- Exhibit D_NIM Summary 2 2" xfId="17124"/>
    <cellStyle name="_Costs not in AURORA 2007 Rate Case_4 32 Regulatory Assets and Liabilities  7 06- Exhibit D_NIM Summary 3" xfId="17125"/>
    <cellStyle name="_Costs not in AURORA 2007 Rate Case_4 32 Regulatory Assets and Liabilities  7 06- Exhibit D_NIM Summary_DEM-WP(C) ENERG10C--ctn Mid-C_042010 2010GRC" xfId="11515"/>
    <cellStyle name="_Costs not in AURORA 2007 Rate Case_AURORA Total New" xfId="2735"/>
    <cellStyle name="_Costs not in AURORA 2007 Rate Case_AURORA Total New 2" xfId="2736"/>
    <cellStyle name="_Costs not in AURORA 2007 Rate Case_AURORA Total New 2 2" xfId="17126"/>
    <cellStyle name="_Costs not in AURORA 2007 Rate Case_AURORA Total New 3" xfId="17127"/>
    <cellStyle name="_Costs not in AURORA 2007 Rate Case_Book1" xfId="17128"/>
    <cellStyle name="_Costs not in AURORA 2007 Rate Case_Book2" xfId="2737"/>
    <cellStyle name="_Costs not in AURORA 2007 Rate Case_Book2 2" xfId="2738"/>
    <cellStyle name="_Costs not in AURORA 2007 Rate Case_Book2 2 2" xfId="2739"/>
    <cellStyle name="_Costs not in AURORA 2007 Rate Case_Book2 2 2 2" xfId="17129"/>
    <cellStyle name="_Costs not in AURORA 2007 Rate Case_Book2 2 3" xfId="17130"/>
    <cellStyle name="_Costs not in AURORA 2007 Rate Case_Book2 3" xfId="2740"/>
    <cellStyle name="_Costs not in AURORA 2007 Rate Case_Book2 3 2" xfId="17131"/>
    <cellStyle name="_Costs not in AURORA 2007 Rate Case_Book2 4" xfId="17132"/>
    <cellStyle name="_Costs not in AURORA 2007 Rate Case_Book2_Adj Bench DR 3 for Initial Briefs (Electric)" xfId="2741"/>
    <cellStyle name="_Costs not in AURORA 2007 Rate Case_Book2_Adj Bench DR 3 for Initial Briefs (Electric) 2" xfId="2742"/>
    <cellStyle name="_Costs not in AURORA 2007 Rate Case_Book2_Adj Bench DR 3 for Initial Briefs (Electric) 2 2" xfId="2743"/>
    <cellStyle name="_Costs not in AURORA 2007 Rate Case_Book2_Adj Bench DR 3 for Initial Briefs (Electric) 2 2 2" xfId="17133"/>
    <cellStyle name="_Costs not in AURORA 2007 Rate Case_Book2_Adj Bench DR 3 for Initial Briefs (Electric) 2 3" xfId="17134"/>
    <cellStyle name="_Costs not in AURORA 2007 Rate Case_Book2_Adj Bench DR 3 for Initial Briefs (Electric) 3" xfId="2744"/>
    <cellStyle name="_Costs not in AURORA 2007 Rate Case_Book2_Adj Bench DR 3 for Initial Briefs (Electric) 3 2" xfId="17135"/>
    <cellStyle name="_Costs not in AURORA 2007 Rate Case_Book2_Adj Bench DR 3 for Initial Briefs (Electric) 4" xfId="17136"/>
    <cellStyle name="_Costs not in AURORA 2007 Rate Case_Book2_Adj Bench DR 3 for Initial Briefs (Electric)_DEM-WP(C) ENERG10C--ctn Mid-C_042010 2010GRC" xfId="11516"/>
    <cellStyle name="_Costs not in AURORA 2007 Rate Case_Book2_DEM-WP(C) ENERG10C--ctn Mid-C_042010 2010GRC" xfId="11517"/>
    <cellStyle name="_Costs not in AURORA 2007 Rate Case_Book2_Electric Rev Req Model (2009 GRC) Rebuttal" xfId="2745"/>
    <cellStyle name="_Costs not in AURORA 2007 Rate Case_Book2_Electric Rev Req Model (2009 GRC) Rebuttal 2" xfId="2746"/>
    <cellStyle name="_Costs not in AURORA 2007 Rate Case_Book2_Electric Rev Req Model (2009 GRC) Rebuttal 2 2" xfId="2747"/>
    <cellStyle name="_Costs not in AURORA 2007 Rate Case_Book2_Electric Rev Req Model (2009 GRC) Rebuttal 2 2 2" xfId="17137"/>
    <cellStyle name="_Costs not in AURORA 2007 Rate Case_Book2_Electric Rev Req Model (2009 GRC) Rebuttal 2 3" xfId="17138"/>
    <cellStyle name="_Costs not in AURORA 2007 Rate Case_Book2_Electric Rev Req Model (2009 GRC) Rebuttal 3" xfId="2748"/>
    <cellStyle name="_Costs not in AURORA 2007 Rate Case_Book2_Electric Rev Req Model (2009 GRC) Rebuttal 3 2" xfId="17139"/>
    <cellStyle name="_Costs not in AURORA 2007 Rate Case_Book2_Electric Rev Req Model (2009 GRC) Rebuttal 4" xfId="17140"/>
    <cellStyle name="_Costs not in AURORA 2007 Rate Case_Book2_Electric Rev Req Model (2009 GRC) Rebuttal REmoval of New  WH Solar AdjustMI" xfId="2749"/>
    <cellStyle name="_Costs not in AURORA 2007 Rate Case_Book2_Electric Rev Req Model (2009 GRC) Rebuttal REmoval of New  WH Solar AdjustMI 2" xfId="2750"/>
    <cellStyle name="_Costs not in AURORA 2007 Rate Case_Book2_Electric Rev Req Model (2009 GRC) Rebuttal REmoval of New  WH Solar AdjustMI 2 2" xfId="2751"/>
    <cellStyle name="_Costs not in AURORA 2007 Rate Case_Book2_Electric Rev Req Model (2009 GRC) Rebuttal REmoval of New  WH Solar AdjustMI 2 2 2" xfId="17141"/>
    <cellStyle name="_Costs not in AURORA 2007 Rate Case_Book2_Electric Rev Req Model (2009 GRC) Rebuttal REmoval of New  WH Solar AdjustMI 2 3" xfId="17142"/>
    <cellStyle name="_Costs not in AURORA 2007 Rate Case_Book2_Electric Rev Req Model (2009 GRC) Rebuttal REmoval of New  WH Solar AdjustMI 3" xfId="2752"/>
    <cellStyle name="_Costs not in AURORA 2007 Rate Case_Book2_Electric Rev Req Model (2009 GRC) Rebuttal REmoval of New  WH Solar AdjustMI 3 2" xfId="17143"/>
    <cellStyle name="_Costs not in AURORA 2007 Rate Case_Book2_Electric Rev Req Model (2009 GRC) Rebuttal REmoval of New  WH Solar AdjustMI 4" xfId="17144"/>
    <cellStyle name="_Costs not in AURORA 2007 Rate Case_Book2_Electric Rev Req Model (2009 GRC) Rebuttal REmoval of New  WH Solar AdjustMI_DEM-WP(C) ENERG10C--ctn Mid-C_042010 2010GRC" xfId="11518"/>
    <cellStyle name="_Costs not in AURORA 2007 Rate Case_Book2_Electric Rev Req Model (2009 GRC) Revised 01-18-2010" xfId="2753"/>
    <cellStyle name="_Costs not in AURORA 2007 Rate Case_Book2_Electric Rev Req Model (2009 GRC) Revised 01-18-2010 2" xfId="2754"/>
    <cellStyle name="_Costs not in AURORA 2007 Rate Case_Book2_Electric Rev Req Model (2009 GRC) Revised 01-18-2010 2 2" xfId="2755"/>
    <cellStyle name="_Costs not in AURORA 2007 Rate Case_Book2_Electric Rev Req Model (2009 GRC) Revised 01-18-2010 2 2 2" xfId="17145"/>
    <cellStyle name="_Costs not in AURORA 2007 Rate Case_Book2_Electric Rev Req Model (2009 GRC) Revised 01-18-2010 2 3" xfId="17146"/>
    <cellStyle name="_Costs not in AURORA 2007 Rate Case_Book2_Electric Rev Req Model (2009 GRC) Revised 01-18-2010 3" xfId="2756"/>
    <cellStyle name="_Costs not in AURORA 2007 Rate Case_Book2_Electric Rev Req Model (2009 GRC) Revised 01-18-2010 3 2" xfId="17147"/>
    <cellStyle name="_Costs not in AURORA 2007 Rate Case_Book2_Electric Rev Req Model (2009 GRC) Revised 01-18-2010 4" xfId="17148"/>
    <cellStyle name="_Costs not in AURORA 2007 Rate Case_Book2_Electric Rev Req Model (2009 GRC) Revised 01-18-2010_DEM-WP(C) ENERG10C--ctn Mid-C_042010 2010GRC" xfId="11519"/>
    <cellStyle name="_Costs not in AURORA 2007 Rate Case_Book2_Final Order Electric EXHIBIT A-1" xfId="2757"/>
    <cellStyle name="_Costs not in AURORA 2007 Rate Case_Book2_Final Order Electric EXHIBIT A-1 2" xfId="2758"/>
    <cellStyle name="_Costs not in AURORA 2007 Rate Case_Book2_Final Order Electric EXHIBIT A-1 2 2" xfId="2759"/>
    <cellStyle name="_Costs not in AURORA 2007 Rate Case_Book2_Final Order Electric EXHIBIT A-1 2 2 2" xfId="17149"/>
    <cellStyle name="_Costs not in AURORA 2007 Rate Case_Book2_Final Order Electric EXHIBIT A-1 2 3" xfId="17150"/>
    <cellStyle name="_Costs not in AURORA 2007 Rate Case_Book2_Final Order Electric EXHIBIT A-1 3" xfId="2760"/>
    <cellStyle name="_Costs not in AURORA 2007 Rate Case_Book2_Final Order Electric EXHIBIT A-1 3 2" xfId="17151"/>
    <cellStyle name="_Costs not in AURORA 2007 Rate Case_Book2_Final Order Electric EXHIBIT A-1 4" xfId="17152"/>
    <cellStyle name="_Costs not in AURORA 2007 Rate Case_Book4" xfId="2761"/>
    <cellStyle name="_Costs not in AURORA 2007 Rate Case_Book4 2" xfId="2762"/>
    <cellStyle name="_Costs not in AURORA 2007 Rate Case_Book4 2 2" xfId="2763"/>
    <cellStyle name="_Costs not in AURORA 2007 Rate Case_Book4 2 2 2" xfId="17153"/>
    <cellStyle name="_Costs not in AURORA 2007 Rate Case_Book4 2 3" xfId="17154"/>
    <cellStyle name="_Costs not in AURORA 2007 Rate Case_Book4 3" xfId="2764"/>
    <cellStyle name="_Costs not in AURORA 2007 Rate Case_Book4 3 2" xfId="17155"/>
    <cellStyle name="_Costs not in AURORA 2007 Rate Case_Book4 4" xfId="17156"/>
    <cellStyle name="_Costs not in AURORA 2007 Rate Case_Book4_DEM-WP(C) ENERG10C--ctn Mid-C_042010 2010GRC" xfId="11520"/>
    <cellStyle name="_Costs not in AURORA 2007 Rate Case_Book9" xfId="2765"/>
    <cellStyle name="_Costs not in AURORA 2007 Rate Case_Book9 2" xfId="2766"/>
    <cellStyle name="_Costs not in AURORA 2007 Rate Case_Book9 2 2" xfId="2767"/>
    <cellStyle name="_Costs not in AURORA 2007 Rate Case_Book9 2 2 2" xfId="17157"/>
    <cellStyle name="_Costs not in AURORA 2007 Rate Case_Book9 2 3" xfId="17158"/>
    <cellStyle name="_Costs not in AURORA 2007 Rate Case_Book9 3" xfId="2768"/>
    <cellStyle name="_Costs not in AURORA 2007 Rate Case_Book9 3 2" xfId="17159"/>
    <cellStyle name="_Costs not in AURORA 2007 Rate Case_Book9 4" xfId="17160"/>
    <cellStyle name="_Costs not in AURORA 2007 Rate Case_Book9_DEM-WP(C) ENERG10C--ctn Mid-C_042010 2010GRC" xfId="11521"/>
    <cellStyle name="_Costs not in AURORA 2007 Rate Case_Chelan PUD Power Costs (8-10)" xfId="2769"/>
    <cellStyle name="_Costs not in AURORA 2007 Rate Case_Chelan PUD Power Costs (8-10) 2" xfId="17161"/>
    <cellStyle name="_Costs not in AURORA 2007 Rate Case_DEM-WP(C) Chelan Power Costs" xfId="11522"/>
    <cellStyle name="_Costs not in AURORA 2007 Rate Case_DEM-WP(C) Chelan Power Costs 2" xfId="17162"/>
    <cellStyle name="_Costs not in AURORA 2007 Rate Case_DEM-WP(C) ENERG10C--ctn Mid-C_042010 2010GRC" xfId="11523"/>
    <cellStyle name="_Costs not in AURORA 2007 Rate Case_DEM-WP(C) Gas Transport 2010GRC" xfId="11524"/>
    <cellStyle name="_Costs not in AURORA 2007 Rate Case_DEM-WP(C) Gas Transport 2010GRC 2" xfId="17163"/>
    <cellStyle name="_Costs not in AURORA 2007 Rate Case_Electric COS Inputs" xfId="108"/>
    <cellStyle name="_Costs not in AURORA 2007 Rate Case_Electric COS Inputs 2" xfId="2770"/>
    <cellStyle name="_Costs not in AURORA 2007 Rate Case_Electric COS Inputs 2 2" xfId="2771"/>
    <cellStyle name="_Costs not in AURORA 2007 Rate Case_Electric COS Inputs 2 2 2" xfId="2772"/>
    <cellStyle name="_Costs not in AURORA 2007 Rate Case_Electric COS Inputs 2 2 2 2" xfId="17164"/>
    <cellStyle name="_Costs not in AURORA 2007 Rate Case_Electric COS Inputs 2 2 3" xfId="17165"/>
    <cellStyle name="_Costs not in AURORA 2007 Rate Case_Electric COS Inputs 2 3" xfId="2773"/>
    <cellStyle name="_Costs not in AURORA 2007 Rate Case_Electric COS Inputs 2 3 2" xfId="2774"/>
    <cellStyle name="_Costs not in AURORA 2007 Rate Case_Electric COS Inputs 2 3 2 2" xfId="17166"/>
    <cellStyle name="_Costs not in AURORA 2007 Rate Case_Electric COS Inputs 2 3 3" xfId="17167"/>
    <cellStyle name="_Costs not in AURORA 2007 Rate Case_Electric COS Inputs 2 4" xfId="2775"/>
    <cellStyle name="_Costs not in AURORA 2007 Rate Case_Electric COS Inputs 2 4 2" xfId="2776"/>
    <cellStyle name="_Costs not in AURORA 2007 Rate Case_Electric COS Inputs 2 4 2 2" xfId="17168"/>
    <cellStyle name="_Costs not in AURORA 2007 Rate Case_Electric COS Inputs 2 4 3" xfId="17169"/>
    <cellStyle name="_Costs not in AURORA 2007 Rate Case_Electric COS Inputs 2 5" xfId="17170"/>
    <cellStyle name="_Costs not in AURORA 2007 Rate Case_Electric COS Inputs 3" xfId="2777"/>
    <cellStyle name="_Costs not in AURORA 2007 Rate Case_Electric COS Inputs 3 2" xfId="2778"/>
    <cellStyle name="_Costs not in AURORA 2007 Rate Case_Electric COS Inputs 3 2 2" xfId="17171"/>
    <cellStyle name="_Costs not in AURORA 2007 Rate Case_Electric COS Inputs 3 3" xfId="17172"/>
    <cellStyle name="_Costs not in AURORA 2007 Rate Case_Electric COS Inputs 4" xfId="2779"/>
    <cellStyle name="_Costs not in AURORA 2007 Rate Case_Electric COS Inputs 4 2" xfId="2780"/>
    <cellStyle name="_Costs not in AURORA 2007 Rate Case_Electric COS Inputs 4 2 2" xfId="17173"/>
    <cellStyle name="_Costs not in AURORA 2007 Rate Case_Electric COS Inputs 4 3" xfId="17174"/>
    <cellStyle name="_Costs not in AURORA 2007 Rate Case_Electric COS Inputs 5" xfId="2781"/>
    <cellStyle name="_Costs not in AURORA 2007 Rate Case_Electric COS Inputs 5 2" xfId="17175"/>
    <cellStyle name="_Costs not in AURORA 2007 Rate Case_Electric COS Inputs 6" xfId="2782"/>
    <cellStyle name="_Costs not in AURORA 2007 Rate Case_Electric COS Inputs_Low Income 2010 RevRequirement" xfId="2783"/>
    <cellStyle name="_Costs not in AURORA 2007 Rate Case_Electric COS Inputs_Low Income 2010 RevRequirement (2)" xfId="2784"/>
    <cellStyle name="_Costs not in AURORA 2007 Rate Case_Electric COS Inputs_Oct2010toSep2011LwIncLead" xfId="2785"/>
    <cellStyle name="_Costs not in AURORA 2007 Rate Case_Exh A-1 resulting from UE-112050 effective Jan 1 2012" xfId="17176"/>
    <cellStyle name="_Costs not in AURORA 2007 Rate Case_Exh G - Klamath Peaker PPA fr C Locke 2-12" xfId="17177"/>
    <cellStyle name="_Costs not in AURORA 2007 Rate Case_Exhibit A-1 effective 4-1-11 fr S Free 12-11" xfId="17178"/>
    <cellStyle name="_Costs not in AURORA 2007 Rate Case_LSRWEP LGIA like Acctg Petition Aug 2010" xfId="11525"/>
    <cellStyle name="_Costs not in AURORA 2007 Rate Case_LSRWEP LGIA like Acctg Petition Aug 2010 2" xfId="17179"/>
    <cellStyle name="_Costs not in AURORA 2007 Rate Case_Mint Farm Generation BPA" xfId="17180"/>
    <cellStyle name="_Costs not in AURORA 2007 Rate Case_NIM Summary" xfId="2786"/>
    <cellStyle name="_Costs not in AURORA 2007 Rate Case_NIM Summary 09GRC" xfId="2787"/>
    <cellStyle name="_Costs not in AURORA 2007 Rate Case_NIM Summary 09GRC 2" xfId="2788"/>
    <cellStyle name="_Costs not in AURORA 2007 Rate Case_NIM Summary 09GRC 2 2" xfId="17181"/>
    <cellStyle name="_Costs not in AURORA 2007 Rate Case_NIM Summary 09GRC 3" xfId="17182"/>
    <cellStyle name="_Costs not in AURORA 2007 Rate Case_NIM Summary 09GRC_DEM-WP(C) ENERG10C--ctn Mid-C_042010 2010GRC" xfId="11526"/>
    <cellStyle name="_Costs not in AURORA 2007 Rate Case_NIM Summary 10" xfId="17183"/>
    <cellStyle name="_Costs not in AURORA 2007 Rate Case_NIM Summary 11" xfId="17184"/>
    <cellStyle name="_Costs not in AURORA 2007 Rate Case_NIM Summary 12" xfId="17185"/>
    <cellStyle name="_Costs not in AURORA 2007 Rate Case_NIM Summary 13" xfId="17186"/>
    <cellStyle name="_Costs not in AURORA 2007 Rate Case_NIM Summary 14" xfId="17187"/>
    <cellStyle name="_Costs not in AURORA 2007 Rate Case_NIM Summary 15" xfId="17188"/>
    <cellStyle name="_Costs not in AURORA 2007 Rate Case_NIM Summary 16" xfId="17189"/>
    <cellStyle name="_Costs not in AURORA 2007 Rate Case_NIM Summary 17" xfId="17190"/>
    <cellStyle name="_Costs not in AURORA 2007 Rate Case_NIM Summary 18" xfId="17191"/>
    <cellStyle name="_Costs not in AURORA 2007 Rate Case_NIM Summary 19" xfId="17192"/>
    <cellStyle name="_Costs not in AURORA 2007 Rate Case_NIM Summary 2" xfId="2789"/>
    <cellStyle name="_Costs not in AURORA 2007 Rate Case_NIM Summary 2 2" xfId="17193"/>
    <cellStyle name="_Costs not in AURORA 2007 Rate Case_NIM Summary 20" xfId="17194"/>
    <cellStyle name="_Costs not in AURORA 2007 Rate Case_NIM Summary 21" xfId="17195"/>
    <cellStyle name="_Costs not in AURORA 2007 Rate Case_NIM Summary 22" xfId="17196"/>
    <cellStyle name="_Costs not in AURORA 2007 Rate Case_NIM Summary 23" xfId="17197"/>
    <cellStyle name="_Costs not in AURORA 2007 Rate Case_NIM Summary 24" xfId="17198"/>
    <cellStyle name="_Costs not in AURORA 2007 Rate Case_NIM Summary 25" xfId="17199"/>
    <cellStyle name="_Costs not in AURORA 2007 Rate Case_NIM Summary 26" xfId="17200"/>
    <cellStyle name="_Costs not in AURORA 2007 Rate Case_NIM Summary 27" xfId="17201"/>
    <cellStyle name="_Costs not in AURORA 2007 Rate Case_NIM Summary 28" xfId="17202"/>
    <cellStyle name="_Costs not in AURORA 2007 Rate Case_NIM Summary 29" xfId="17203"/>
    <cellStyle name="_Costs not in AURORA 2007 Rate Case_NIM Summary 3" xfId="2790"/>
    <cellStyle name="_Costs not in AURORA 2007 Rate Case_NIM Summary 3 2" xfId="17204"/>
    <cellStyle name="_Costs not in AURORA 2007 Rate Case_NIM Summary 30" xfId="17205"/>
    <cellStyle name="_Costs not in AURORA 2007 Rate Case_NIM Summary 31" xfId="17206"/>
    <cellStyle name="_Costs not in AURORA 2007 Rate Case_NIM Summary 32" xfId="17207"/>
    <cellStyle name="_Costs not in AURORA 2007 Rate Case_NIM Summary 33" xfId="17208"/>
    <cellStyle name="_Costs not in AURORA 2007 Rate Case_NIM Summary 34" xfId="17209"/>
    <cellStyle name="_Costs not in AURORA 2007 Rate Case_NIM Summary 35" xfId="17210"/>
    <cellStyle name="_Costs not in AURORA 2007 Rate Case_NIM Summary 36" xfId="17211"/>
    <cellStyle name="_Costs not in AURORA 2007 Rate Case_NIM Summary 37" xfId="17212"/>
    <cellStyle name="_Costs not in AURORA 2007 Rate Case_NIM Summary 38" xfId="17213"/>
    <cellStyle name="_Costs not in AURORA 2007 Rate Case_NIM Summary 39" xfId="17214"/>
    <cellStyle name="_Costs not in AURORA 2007 Rate Case_NIM Summary 4" xfId="2791"/>
    <cellStyle name="_Costs not in AURORA 2007 Rate Case_NIM Summary 4 2" xfId="17215"/>
    <cellStyle name="_Costs not in AURORA 2007 Rate Case_NIM Summary 40" xfId="17216"/>
    <cellStyle name="_Costs not in AURORA 2007 Rate Case_NIM Summary 41" xfId="17217"/>
    <cellStyle name="_Costs not in AURORA 2007 Rate Case_NIM Summary 42" xfId="17218"/>
    <cellStyle name="_Costs not in AURORA 2007 Rate Case_NIM Summary 43" xfId="17219"/>
    <cellStyle name="_Costs not in AURORA 2007 Rate Case_NIM Summary 44" xfId="17220"/>
    <cellStyle name="_Costs not in AURORA 2007 Rate Case_NIM Summary 45" xfId="17221"/>
    <cellStyle name="_Costs not in AURORA 2007 Rate Case_NIM Summary 46" xfId="17222"/>
    <cellStyle name="_Costs not in AURORA 2007 Rate Case_NIM Summary 47" xfId="17223"/>
    <cellStyle name="_Costs not in AURORA 2007 Rate Case_NIM Summary 48" xfId="17224"/>
    <cellStyle name="_Costs not in AURORA 2007 Rate Case_NIM Summary 49" xfId="17225"/>
    <cellStyle name="_Costs not in AURORA 2007 Rate Case_NIM Summary 5" xfId="2792"/>
    <cellStyle name="_Costs not in AURORA 2007 Rate Case_NIM Summary 5 2" xfId="17226"/>
    <cellStyle name="_Costs not in AURORA 2007 Rate Case_NIM Summary 50" xfId="17227"/>
    <cellStyle name="_Costs not in AURORA 2007 Rate Case_NIM Summary 51" xfId="17228"/>
    <cellStyle name="_Costs not in AURORA 2007 Rate Case_NIM Summary 6" xfId="2793"/>
    <cellStyle name="_Costs not in AURORA 2007 Rate Case_NIM Summary 6 2" xfId="17229"/>
    <cellStyle name="_Costs not in AURORA 2007 Rate Case_NIM Summary 7" xfId="2794"/>
    <cellStyle name="_Costs not in AURORA 2007 Rate Case_NIM Summary 7 2" xfId="17230"/>
    <cellStyle name="_Costs not in AURORA 2007 Rate Case_NIM Summary 8" xfId="2795"/>
    <cellStyle name="_Costs not in AURORA 2007 Rate Case_NIM Summary 8 2" xfId="17231"/>
    <cellStyle name="_Costs not in AURORA 2007 Rate Case_NIM Summary 9" xfId="2796"/>
    <cellStyle name="_Costs not in AURORA 2007 Rate Case_NIM Summary 9 2" xfId="17232"/>
    <cellStyle name="_Costs not in AURORA 2007 Rate Case_NIM Summary_DEM-WP(C) ENERG10C--ctn Mid-C_042010 2010GRC" xfId="11527"/>
    <cellStyle name="_Costs not in AURORA 2007 Rate Case_PCA 10 -  Exhibit D Dec 2011" xfId="17233"/>
    <cellStyle name="_Costs not in AURORA 2007 Rate Case_PCA 10 -  Exhibit D from A Kellogg Jan 2011" xfId="2797"/>
    <cellStyle name="_Costs not in AURORA 2007 Rate Case_PCA 10 -  Exhibit D from A Kellogg July 2011" xfId="2798"/>
    <cellStyle name="_Costs not in AURORA 2007 Rate Case_PCA 10 -  Exhibit D from S Free Rcv'd 12-11" xfId="2799"/>
    <cellStyle name="_Costs not in AURORA 2007 Rate Case_PCA 11 -  Exhibit D Jan 2012 fr A Kellogg" xfId="17234"/>
    <cellStyle name="_Costs not in AURORA 2007 Rate Case_PCA 11 -  Exhibit D Jan 2012 WF" xfId="17235"/>
    <cellStyle name="_Costs not in AURORA 2007 Rate Case_PCA 9 -  Exhibit D April 2010" xfId="2800"/>
    <cellStyle name="_Costs not in AURORA 2007 Rate Case_PCA 9 -  Exhibit D April 2010 (3)" xfId="2801"/>
    <cellStyle name="_Costs not in AURORA 2007 Rate Case_PCA 9 -  Exhibit D April 2010 (3) 2" xfId="2802"/>
    <cellStyle name="_Costs not in AURORA 2007 Rate Case_PCA 9 -  Exhibit D April 2010 (3) 2 2" xfId="17236"/>
    <cellStyle name="_Costs not in AURORA 2007 Rate Case_PCA 9 -  Exhibit D April 2010 (3) 3" xfId="17237"/>
    <cellStyle name="_Costs not in AURORA 2007 Rate Case_PCA 9 -  Exhibit D April 2010 (3)_DEM-WP(C) ENERG10C--ctn Mid-C_042010 2010GRC" xfId="11528"/>
    <cellStyle name="_Costs not in AURORA 2007 Rate Case_PCA 9 -  Exhibit D April 2010 2" xfId="17238"/>
    <cellStyle name="_Costs not in AURORA 2007 Rate Case_PCA 9 -  Exhibit D April 2010 3" xfId="17239"/>
    <cellStyle name="_Costs not in AURORA 2007 Rate Case_PCA 9 -  Exhibit D April 2010 4" xfId="17240"/>
    <cellStyle name="_Costs not in AURORA 2007 Rate Case_PCA 9 -  Exhibit D April 2010 5" xfId="17241"/>
    <cellStyle name="_Costs not in AURORA 2007 Rate Case_PCA 9 -  Exhibit D April 2010 6" xfId="17242"/>
    <cellStyle name="_Costs not in AURORA 2007 Rate Case_PCA 9 -  Exhibit D Nov 2010" xfId="2803"/>
    <cellStyle name="_Costs not in AURORA 2007 Rate Case_PCA 9 -  Exhibit D Nov 2010 2" xfId="17243"/>
    <cellStyle name="_Costs not in AURORA 2007 Rate Case_PCA 9 - Exhibit D at August 2010" xfId="2804"/>
    <cellStyle name="_Costs not in AURORA 2007 Rate Case_PCA 9 - Exhibit D at August 2010 2" xfId="17244"/>
    <cellStyle name="_Costs not in AURORA 2007 Rate Case_PCA 9 - Exhibit D June 2010 GRC" xfId="2805"/>
    <cellStyle name="_Costs not in AURORA 2007 Rate Case_PCA 9 - Exhibit D June 2010 GRC 2" xfId="17245"/>
    <cellStyle name="_Costs not in AURORA 2007 Rate Case_Power Costs - Comparison bx Rbtl-Staff-Jt-PC" xfId="2806"/>
    <cellStyle name="_Costs not in AURORA 2007 Rate Case_Power Costs - Comparison bx Rbtl-Staff-Jt-PC 2" xfId="2807"/>
    <cellStyle name="_Costs not in AURORA 2007 Rate Case_Power Costs - Comparison bx Rbtl-Staff-Jt-PC 2 2" xfId="2808"/>
    <cellStyle name="_Costs not in AURORA 2007 Rate Case_Power Costs - Comparison bx Rbtl-Staff-Jt-PC 2 2 2" xfId="17246"/>
    <cellStyle name="_Costs not in AURORA 2007 Rate Case_Power Costs - Comparison bx Rbtl-Staff-Jt-PC 2 3" xfId="17247"/>
    <cellStyle name="_Costs not in AURORA 2007 Rate Case_Power Costs - Comparison bx Rbtl-Staff-Jt-PC 3" xfId="2809"/>
    <cellStyle name="_Costs not in AURORA 2007 Rate Case_Power Costs - Comparison bx Rbtl-Staff-Jt-PC 3 2" xfId="17248"/>
    <cellStyle name="_Costs not in AURORA 2007 Rate Case_Power Costs - Comparison bx Rbtl-Staff-Jt-PC 4" xfId="17249"/>
    <cellStyle name="_Costs not in AURORA 2007 Rate Case_Power Costs - Comparison bx Rbtl-Staff-Jt-PC_Adj Bench DR 3 for Initial Briefs (Electric)" xfId="2810"/>
    <cellStyle name="_Costs not in AURORA 2007 Rate Case_Power Costs - Comparison bx Rbtl-Staff-Jt-PC_Adj Bench DR 3 for Initial Briefs (Electric) 2" xfId="2811"/>
    <cellStyle name="_Costs not in AURORA 2007 Rate Case_Power Costs - Comparison bx Rbtl-Staff-Jt-PC_Adj Bench DR 3 for Initial Briefs (Electric) 2 2" xfId="2812"/>
    <cellStyle name="_Costs not in AURORA 2007 Rate Case_Power Costs - Comparison bx Rbtl-Staff-Jt-PC_Adj Bench DR 3 for Initial Briefs (Electric) 2 2 2" xfId="17250"/>
    <cellStyle name="_Costs not in AURORA 2007 Rate Case_Power Costs - Comparison bx Rbtl-Staff-Jt-PC_Adj Bench DR 3 for Initial Briefs (Electric) 2 3" xfId="17251"/>
    <cellStyle name="_Costs not in AURORA 2007 Rate Case_Power Costs - Comparison bx Rbtl-Staff-Jt-PC_Adj Bench DR 3 for Initial Briefs (Electric) 3" xfId="2813"/>
    <cellStyle name="_Costs not in AURORA 2007 Rate Case_Power Costs - Comparison bx Rbtl-Staff-Jt-PC_Adj Bench DR 3 for Initial Briefs (Electric) 3 2" xfId="17252"/>
    <cellStyle name="_Costs not in AURORA 2007 Rate Case_Power Costs - Comparison bx Rbtl-Staff-Jt-PC_Adj Bench DR 3 for Initial Briefs (Electric) 4" xfId="17253"/>
    <cellStyle name="_Costs not in AURORA 2007 Rate Case_Power Costs - Comparison bx Rbtl-Staff-Jt-PC_Adj Bench DR 3 for Initial Briefs (Electric)_DEM-WP(C) ENERG10C--ctn Mid-C_042010 2010GRC" xfId="11529"/>
    <cellStyle name="_Costs not in AURORA 2007 Rate Case_Power Costs - Comparison bx Rbtl-Staff-Jt-PC_DEM-WP(C) ENERG10C--ctn Mid-C_042010 2010GRC" xfId="11530"/>
    <cellStyle name="_Costs not in AURORA 2007 Rate Case_Power Costs - Comparison bx Rbtl-Staff-Jt-PC_Electric Rev Req Model (2009 GRC) Rebuttal" xfId="2814"/>
    <cellStyle name="_Costs not in AURORA 2007 Rate Case_Power Costs - Comparison bx Rbtl-Staff-Jt-PC_Electric Rev Req Model (2009 GRC) Rebuttal 2" xfId="2815"/>
    <cellStyle name="_Costs not in AURORA 2007 Rate Case_Power Costs - Comparison bx Rbtl-Staff-Jt-PC_Electric Rev Req Model (2009 GRC) Rebuttal 2 2" xfId="2816"/>
    <cellStyle name="_Costs not in AURORA 2007 Rate Case_Power Costs - Comparison bx Rbtl-Staff-Jt-PC_Electric Rev Req Model (2009 GRC) Rebuttal 2 2 2" xfId="17254"/>
    <cellStyle name="_Costs not in AURORA 2007 Rate Case_Power Costs - Comparison bx Rbtl-Staff-Jt-PC_Electric Rev Req Model (2009 GRC) Rebuttal 2 3" xfId="17255"/>
    <cellStyle name="_Costs not in AURORA 2007 Rate Case_Power Costs - Comparison bx Rbtl-Staff-Jt-PC_Electric Rev Req Model (2009 GRC) Rebuttal 3" xfId="2817"/>
    <cellStyle name="_Costs not in AURORA 2007 Rate Case_Power Costs - Comparison bx Rbtl-Staff-Jt-PC_Electric Rev Req Model (2009 GRC) Rebuttal 3 2" xfId="17256"/>
    <cellStyle name="_Costs not in AURORA 2007 Rate Case_Power Costs - Comparison bx Rbtl-Staff-Jt-PC_Electric Rev Req Model (2009 GRC) Rebuttal 4" xfId="17257"/>
    <cellStyle name="_Costs not in AURORA 2007 Rate Case_Power Costs - Comparison bx Rbtl-Staff-Jt-PC_Electric Rev Req Model (2009 GRC) Rebuttal REmoval of New  WH Solar AdjustMI" xfId="2818"/>
    <cellStyle name="_Costs not in AURORA 2007 Rate Case_Power Costs - Comparison bx Rbtl-Staff-Jt-PC_Electric Rev Req Model (2009 GRC) Rebuttal REmoval of New  WH Solar AdjustMI 2" xfId="2819"/>
    <cellStyle name="_Costs not in AURORA 2007 Rate Case_Power Costs - Comparison bx Rbtl-Staff-Jt-PC_Electric Rev Req Model (2009 GRC) Rebuttal REmoval of New  WH Solar AdjustMI 2 2" xfId="2820"/>
    <cellStyle name="_Costs not in AURORA 2007 Rate Case_Power Costs - Comparison bx Rbtl-Staff-Jt-PC_Electric Rev Req Model (2009 GRC) Rebuttal REmoval of New  WH Solar AdjustMI 2 2 2" xfId="17258"/>
    <cellStyle name="_Costs not in AURORA 2007 Rate Case_Power Costs - Comparison bx Rbtl-Staff-Jt-PC_Electric Rev Req Model (2009 GRC) Rebuttal REmoval of New  WH Solar AdjustMI 2 3" xfId="17259"/>
    <cellStyle name="_Costs not in AURORA 2007 Rate Case_Power Costs - Comparison bx Rbtl-Staff-Jt-PC_Electric Rev Req Model (2009 GRC) Rebuttal REmoval of New  WH Solar AdjustMI 3" xfId="2821"/>
    <cellStyle name="_Costs not in AURORA 2007 Rate Case_Power Costs - Comparison bx Rbtl-Staff-Jt-PC_Electric Rev Req Model (2009 GRC) Rebuttal REmoval of New  WH Solar AdjustMI 3 2" xfId="17260"/>
    <cellStyle name="_Costs not in AURORA 2007 Rate Case_Power Costs - Comparison bx Rbtl-Staff-Jt-PC_Electric Rev Req Model (2009 GRC) Rebuttal REmoval of New  WH Solar AdjustMI 4" xfId="17261"/>
    <cellStyle name="_Costs not in AURORA 2007 Rate Case_Power Costs - Comparison bx Rbtl-Staff-Jt-PC_Electric Rev Req Model (2009 GRC) Rebuttal REmoval of New  WH Solar AdjustMI_DEM-WP(C) ENERG10C--ctn Mid-C_042010 2010GRC" xfId="11531"/>
    <cellStyle name="_Costs not in AURORA 2007 Rate Case_Power Costs - Comparison bx Rbtl-Staff-Jt-PC_Electric Rev Req Model (2009 GRC) Revised 01-18-2010" xfId="2822"/>
    <cellStyle name="_Costs not in AURORA 2007 Rate Case_Power Costs - Comparison bx Rbtl-Staff-Jt-PC_Electric Rev Req Model (2009 GRC) Revised 01-18-2010 2" xfId="2823"/>
    <cellStyle name="_Costs not in AURORA 2007 Rate Case_Power Costs - Comparison bx Rbtl-Staff-Jt-PC_Electric Rev Req Model (2009 GRC) Revised 01-18-2010 2 2" xfId="2824"/>
    <cellStyle name="_Costs not in AURORA 2007 Rate Case_Power Costs - Comparison bx Rbtl-Staff-Jt-PC_Electric Rev Req Model (2009 GRC) Revised 01-18-2010 2 2 2" xfId="17262"/>
    <cellStyle name="_Costs not in AURORA 2007 Rate Case_Power Costs - Comparison bx Rbtl-Staff-Jt-PC_Electric Rev Req Model (2009 GRC) Revised 01-18-2010 2 3" xfId="17263"/>
    <cellStyle name="_Costs not in AURORA 2007 Rate Case_Power Costs - Comparison bx Rbtl-Staff-Jt-PC_Electric Rev Req Model (2009 GRC) Revised 01-18-2010 3" xfId="2825"/>
    <cellStyle name="_Costs not in AURORA 2007 Rate Case_Power Costs - Comparison bx Rbtl-Staff-Jt-PC_Electric Rev Req Model (2009 GRC) Revised 01-18-2010 3 2" xfId="17264"/>
    <cellStyle name="_Costs not in AURORA 2007 Rate Case_Power Costs - Comparison bx Rbtl-Staff-Jt-PC_Electric Rev Req Model (2009 GRC) Revised 01-18-2010 4" xfId="17265"/>
    <cellStyle name="_Costs not in AURORA 2007 Rate Case_Power Costs - Comparison bx Rbtl-Staff-Jt-PC_Electric Rev Req Model (2009 GRC) Revised 01-18-2010_DEM-WP(C) ENERG10C--ctn Mid-C_042010 2010GRC" xfId="11532"/>
    <cellStyle name="_Costs not in AURORA 2007 Rate Case_Power Costs - Comparison bx Rbtl-Staff-Jt-PC_Final Order Electric EXHIBIT A-1" xfId="2826"/>
    <cellStyle name="_Costs not in AURORA 2007 Rate Case_Power Costs - Comparison bx Rbtl-Staff-Jt-PC_Final Order Electric EXHIBIT A-1 2" xfId="2827"/>
    <cellStyle name="_Costs not in AURORA 2007 Rate Case_Power Costs - Comparison bx Rbtl-Staff-Jt-PC_Final Order Electric EXHIBIT A-1 2 2" xfId="2828"/>
    <cellStyle name="_Costs not in AURORA 2007 Rate Case_Power Costs - Comparison bx Rbtl-Staff-Jt-PC_Final Order Electric EXHIBIT A-1 2 2 2" xfId="17266"/>
    <cellStyle name="_Costs not in AURORA 2007 Rate Case_Power Costs - Comparison bx Rbtl-Staff-Jt-PC_Final Order Electric EXHIBIT A-1 2 3" xfId="17267"/>
    <cellStyle name="_Costs not in AURORA 2007 Rate Case_Power Costs - Comparison bx Rbtl-Staff-Jt-PC_Final Order Electric EXHIBIT A-1 3" xfId="2829"/>
    <cellStyle name="_Costs not in AURORA 2007 Rate Case_Power Costs - Comparison bx Rbtl-Staff-Jt-PC_Final Order Electric EXHIBIT A-1 3 2" xfId="17268"/>
    <cellStyle name="_Costs not in AURORA 2007 Rate Case_Power Costs - Comparison bx Rbtl-Staff-Jt-PC_Final Order Electric EXHIBIT A-1 4" xfId="17269"/>
    <cellStyle name="_Costs not in AURORA 2007 Rate Case_Production Adj 4.37" xfId="109"/>
    <cellStyle name="_Costs not in AURORA 2007 Rate Case_Production Adj 4.37 2" xfId="2830"/>
    <cellStyle name="_Costs not in AURORA 2007 Rate Case_Production Adj 4.37 2 2" xfId="2831"/>
    <cellStyle name="_Costs not in AURORA 2007 Rate Case_Production Adj 4.37 2 2 2" xfId="17270"/>
    <cellStyle name="_Costs not in AURORA 2007 Rate Case_Production Adj 4.37 2 3" xfId="17271"/>
    <cellStyle name="_Costs not in AURORA 2007 Rate Case_Production Adj 4.37 3" xfId="2832"/>
    <cellStyle name="_Costs not in AURORA 2007 Rate Case_Production Adj 4.37 3 2" xfId="17272"/>
    <cellStyle name="_Costs not in AURORA 2007 Rate Case_Production Adj 4.37 4" xfId="17273"/>
    <cellStyle name="_Costs not in AURORA 2007 Rate Case_Purchased Power Adj 4.03" xfId="110"/>
    <cellStyle name="_Costs not in AURORA 2007 Rate Case_Purchased Power Adj 4.03 2" xfId="2833"/>
    <cellStyle name="_Costs not in AURORA 2007 Rate Case_Purchased Power Adj 4.03 2 2" xfId="2834"/>
    <cellStyle name="_Costs not in AURORA 2007 Rate Case_Purchased Power Adj 4.03 2 2 2" xfId="17274"/>
    <cellStyle name="_Costs not in AURORA 2007 Rate Case_Purchased Power Adj 4.03 2 3" xfId="17275"/>
    <cellStyle name="_Costs not in AURORA 2007 Rate Case_Purchased Power Adj 4.03 3" xfId="2835"/>
    <cellStyle name="_Costs not in AURORA 2007 Rate Case_Purchased Power Adj 4.03 3 2" xfId="17276"/>
    <cellStyle name="_Costs not in AURORA 2007 Rate Case_Purchased Power Adj 4.03 4" xfId="17277"/>
    <cellStyle name="_Costs not in AURORA 2007 Rate Case_Rebuttal Power Costs" xfId="2836"/>
    <cellStyle name="_Costs not in AURORA 2007 Rate Case_Rebuttal Power Costs 2" xfId="2837"/>
    <cellStyle name="_Costs not in AURORA 2007 Rate Case_Rebuttal Power Costs 2 2" xfId="2838"/>
    <cellStyle name="_Costs not in AURORA 2007 Rate Case_Rebuttal Power Costs 2 2 2" xfId="17278"/>
    <cellStyle name="_Costs not in AURORA 2007 Rate Case_Rebuttal Power Costs 2 3" xfId="17279"/>
    <cellStyle name="_Costs not in AURORA 2007 Rate Case_Rebuttal Power Costs 3" xfId="2839"/>
    <cellStyle name="_Costs not in AURORA 2007 Rate Case_Rebuttal Power Costs 3 2" xfId="17280"/>
    <cellStyle name="_Costs not in AURORA 2007 Rate Case_Rebuttal Power Costs 4" xfId="17281"/>
    <cellStyle name="_Costs not in AURORA 2007 Rate Case_Rebuttal Power Costs_Adj Bench DR 3 for Initial Briefs (Electric)" xfId="2840"/>
    <cellStyle name="_Costs not in AURORA 2007 Rate Case_Rebuttal Power Costs_Adj Bench DR 3 for Initial Briefs (Electric) 2" xfId="2841"/>
    <cellStyle name="_Costs not in AURORA 2007 Rate Case_Rebuttal Power Costs_Adj Bench DR 3 for Initial Briefs (Electric) 2 2" xfId="2842"/>
    <cellStyle name="_Costs not in AURORA 2007 Rate Case_Rebuttal Power Costs_Adj Bench DR 3 for Initial Briefs (Electric) 2 2 2" xfId="17282"/>
    <cellStyle name="_Costs not in AURORA 2007 Rate Case_Rebuttal Power Costs_Adj Bench DR 3 for Initial Briefs (Electric) 2 3" xfId="17283"/>
    <cellStyle name="_Costs not in AURORA 2007 Rate Case_Rebuttal Power Costs_Adj Bench DR 3 for Initial Briefs (Electric) 3" xfId="2843"/>
    <cellStyle name="_Costs not in AURORA 2007 Rate Case_Rebuttal Power Costs_Adj Bench DR 3 for Initial Briefs (Electric) 3 2" xfId="17284"/>
    <cellStyle name="_Costs not in AURORA 2007 Rate Case_Rebuttal Power Costs_Adj Bench DR 3 for Initial Briefs (Electric) 4" xfId="17285"/>
    <cellStyle name="_Costs not in AURORA 2007 Rate Case_Rebuttal Power Costs_Adj Bench DR 3 for Initial Briefs (Electric)_DEM-WP(C) ENERG10C--ctn Mid-C_042010 2010GRC" xfId="11533"/>
    <cellStyle name="_Costs not in AURORA 2007 Rate Case_Rebuttal Power Costs_DEM-WP(C) ENERG10C--ctn Mid-C_042010 2010GRC" xfId="11534"/>
    <cellStyle name="_Costs not in AURORA 2007 Rate Case_Rebuttal Power Costs_Electric Rev Req Model (2009 GRC) Rebuttal" xfId="2844"/>
    <cellStyle name="_Costs not in AURORA 2007 Rate Case_Rebuttal Power Costs_Electric Rev Req Model (2009 GRC) Rebuttal 2" xfId="2845"/>
    <cellStyle name="_Costs not in AURORA 2007 Rate Case_Rebuttal Power Costs_Electric Rev Req Model (2009 GRC) Rebuttal 2 2" xfId="2846"/>
    <cellStyle name="_Costs not in AURORA 2007 Rate Case_Rebuttal Power Costs_Electric Rev Req Model (2009 GRC) Rebuttal 2 2 2" xfId="17286"/>
    <cellStyle name="_Costs not in AURORA 2007 Rate Case_Rebuttal Power Costs_Electric Rev Req Model (2009 GRC) Rebuttal 2 3" xfId="17287"/>
    <cellStyle name="_Costs not in AURORA 2007 Rate Case_Rebuttal Power Costs_Electric Rev Req Model (2009 GRC) Rebuttal 3" xfId="2847"/>
    <cellStyle name="_Costs not in AURORA 2007 Rate Case_Rebuttal Power Costs_Electric Rev Req Model (2009 GRC) Rebuttal 3 2" xfId="17288"/>
    <cellStyle name="_Costs not in AURORA 2007 Rate Case_Rebuttal Power Costs_Electric Rev Req Model (2009 GRC) Rebuttal 4" xfId="17289"/>
    <cellStyle name="_Costs not in AURORA 2007 Rate Case_Rebuttal Power Costs_Electric Rev Req Model (2009 GRC) Rebuttal REmoval of New  WH Solar AdjustMI" xfId="2848"/>
    <cellStyle name="_Costs not in AURORA 2007 Rate Case_Rebuttal Power Costs_Electric Rev Req Model (2009 GRC) Rebuttal REmoval of New  WH Solar AdjustMI 2" xfId="2849"/>
    <cellStyle name="_Costs not in AURORA 2007 Rate Case_Rebuttal Power Costs_Electric Rev Req Model (2009 GRC) Rebuttal REmoval of New  WH Solar AdjustMI 2 2" xfId="2850"/>
    <cellStyle name="_Costs not in AURORA 2007 Rate Case_Rebuttal Power Costs_Electric Rev Req Model (2009 GRC) Rebuttal REmoval of New  WH Solar AdjustMI 2 2 2" xfId="17290"/>
    <cellStyle name="_Costs not in AURORA 2007 Rate Case_Rebuttal Power Costs_Electric Rev Req Model (2009 GRC) Rebuttal REmoval of New  WH Solar AdjustMI 2 3" xfId="17291"/>
    <cellStyle name="_Costs not in AURORA 2007 Rate Case_Rebuttal Power Costs_Electric Rev Req Model (2009 GRC) Rebuttal REmoval of New  WH Solar AdjustMI 3" xfId="2851"/>
    <cellStyle name="_Costs not in AURORA 2007 Rate Case_Rebuttal Power Costs_Electric Rev Req Model (2009 GRC) Rebuttal REmoval of New  WH Solar AdjustMI 3 2" xfId="17292"/>
    <cellStyle name="_Costs not in AURORA 2007 Rate Case_Rebuttal Power Costs_Electric Rev Req Model (2009 GRC) Rebuttal REmoval of New  WH Solar AdjustMI 4" xfId="17293"/>
    <cellStyle name="_Costs not in AURORA 2007 Rate Case_Rebuttal Power Costs_Electric Rev Req Model (2009 GRC) Rebuttal REmoval of New  WH Solar AdjustMI_DEM-WP(C) ENERG10C--ctn Mid-C_042010 2010GRC" xfId="11535"/>
    <cellStyle name="_Costs not in AURORA 2007 Rate Case_Rebuttal Power Costs_Electric Rev Req Model (2009 GRC) Revised 01-18-2010" xfId="2852"/>
    <cellStyle name="_Costs not in AURORA 2007 Rate Case_Rebuttal Power Costs_Electric Rev Req Model (2009 GRC) Revised 01-18-2010 2" xfId="2853"/>
    <cellStyle name="_Costs not in AURORA 2007 Rate Case_Rebuttal Power Costs_Electric Rev Req Model (2009 GRC) Revised 01-18-2010 2 2" xfId="2854"/>
    <cellStyle name="_Costs not in AURORA 2007 Rate Case_Rebuttal Power Costs_Electric Rev Req Model (2009 GRC) Revised 01-18-2010 2 2 2" xfId="17294"/>
    <cellStyle name="_Costs not in AURORA 2007 Rate Case_Rebuttal Power Costs_Electric Rev Req Model (2009 GRC) Revised 01-18-2010 2 3" xfId="17295"/>
    <cellStyle name="_Costs not in AURORA 2007 Rate Case_Rebuttal Power Costs_Electric Rev Req Model (2009 GRC) Revised 01-18-2010 3" xfId="2855"/>
    <cellStyle name="_Costs not in AURORA 2007 Rate Case_Rebuttal Power Costs_Electric Rev Req Model (2009 GRC) Revised 01-18-2010 3 2" xfId="17296"/>
    <cellStyle name="_Costs not in AURORA 2007 Rate Case_Rebuttal Power Costs_Electric Rev Req Model (2009 GRC) Revised 01-18-2010 4" xfId="17297"/>
    <cellStyle name="_Costs not in AURORA 2007 Rate Case_Rebuttal Power Costs_Electric Rev Req Model (2009 GRC) Revised 01-18-2010_DEM-WP(C) ENERG10C--ctn Mid-C_042010 2010GRC" xfId="11536"/>
    <cellStyle name="_Costs not in AURORA 2007 Rate Case_Rebuttal Power Costs_Final Order Electric EXHIBIT A-1" xfId="2856"/>
    <cellStyle name="_Costs not in AURORA 2007 Rate Case_Rebuttal Power Costs_Final Order Electric EXHIBIT A-1 2" xfId="2857"/>
    <cellStyle name="_Costs not in AURORA 2007 Rate Case_Rebuttal Power Costs_Final Order Electric EXHIBIT A-1 2 2" xfId="2858"/>
    <cellStyle name="_Costs not in AURORA 2007 Rate Case_Rebuttal Power Costs_Final Order Electric EXHIBIT A-1 2 2 2" xfId="17298"/>
    <cellStyle name="_Costs not in AURORA 2007 Rate Case_Rebuttal Power Costs_Final Order Electric EXHIBIT A-1 2 3" xfId="17299"/>
    <cellStyle name="_Costs not in AURORA 2007 Rate Case_Rebuttal Power Costs_Final Order Electric EXHIBIT A-1 3" xfId="2859"/>
    <cellStyle name="_Costs not in AURORA 2007 Rate Case_Rebuttal Power Costs_Final Order Electric EXHIBIT A-1 3 2" xfId="17300"/>
    <cellStyle name="_Costs not in AURORA 2007 Rate Case_Rebuttal Power Costs_Final Order Electric EXHIBIT A-1 4" xfId="17301"/>
    <cellStyle name="_Costs not in AURORA 2007 Rate Case_ROR 5.02" xfId="111"/>
    <cellStyle name="_Costs not in AURORA 2007 Rate Case_ROR 5.02 2" xfId="2860"/>
    <cellStyle name="_Costs not in AURORA 2007 Rate Case_ROR 5.02 2 2" xfId="2861"/>
    <cellStyle name="_Costs not in AURORA 2007 Rate Case_ROR 5.02 2 2 2" xfId="17302"/>
    <cellStyle name="_Costs not in AURORA 2007 Rate Case_ROR 5.02 2 3" xfId="17303"/>
    <cellStyle name="_Costs not in AURORA 2007 Rate Case_ROR 5.02 3" xfId="2862"/>
    <cellStyle name="_Costs not in AURORA 2007 Rate Case_ROR 5.02 3 2" xfId="17304"/>
    <cellStyle name="_Costs not in AURORA 2007 Rate Case_ROR 5.02 4" xfId="17305"/>
    <cellStyle name="_Costs not in AURORA 2007 Rate Case_Transmission Workbook for May BOD" xfId="2863"/>
    <cellStyle name="_Costs not in AURORA 2007 Rate Case_Transmission Workbook for May BOD 2" xfId="2864"/>
    <cellStyle name="_Costs not in AURORA 2007 Rate Case_Transmission Workbook for May BOD 2 2" xfId="17306"/>
    <cellStyle name="_Costs not in AURORA 2007 Rate Case_Transmission Workbook for May BOD 3" xfId="17307"/>
    <cellStyle name="_Costs not in AURORA 2007 Rate Case_Transmission Workbook for May BOD_DEM-WP(C) ENERG10C--ctn Mid-C_042010 2010GRC" xfId="11537"/>
    <cellStyle name="_Costs not in AURORA 2007 Rate Case_Wind Integration 10GRC" xfId="2865"/>
    <cellStyle name="_Costs not in AURORA 2007 Rate Case_Wind Integration 10GRC 2" xfId="2866"/>
    <cellStyle name="_Costs not in AURORA 2007 Rate Case_Wind Integration 10GRC 2 2" xfId="17308"/>
    <cellStyle name="_Costs not in AURORA 2007 Rate Case_Wind Integration 10GRC 3" xfId="17309"/>
    <cellStyle name="_Costs not in AURORA 2007 Rate Case_Wind Integration 10GRC_DEM-WP(C) ENERG10C--ctn Mid-C_042010 2010GRC" xfId="11538"/>
    <cellStyle name="_Costs not in KWI3000 '06Budget" xfId="112"/>
    <cellStyle name="_Costs not in KWI3000 '06Budget 10" xfId="17310"/>
    <cellStyle name="_Costs not in KWI3000 '06Budget 10 2" xfId="17311"/>
    <cellStyle name="_Costs not in KWI3000 '06Budget 2" xfId="2867"/>
    <cellStyle name="_Costs not in KWI3000 '06Budget 2 2" xfId="2868"/>
    <cellStyle name="_Costs not in KWI3000 '06Budget 2 2 2" xfId="2869"/>
    <cellStyle name="_Costs not in KWI3000 '06Budget 2 2 2 2" xfId="17312"/>
    <cellStyle name="_Costs not in KWI3000 '06Budget 2 2 3" xfId="17313"/>
    <cellStyle name="_Costs not in KWI3000 '06Budget 2 3" xfId="2870"/>
    <cellStyle name="_Costs not in KWI3000 '06Budget 2 3 2" xfId="17314"/>
    <cellStyle name="_Costs not in KWI3000 '06Budget 2 4" xfId="17315"/>
    <cellStyle name="_Costs not in KWI3000 '06Budget 3" xfId="2871"/>
    <cellStyle name="_Costs not in KWI3000 '06Budget 3 2" xfId="2872"/>
    <cellStyle name="_Costs not in KWI3000 '06Budget 3 2 2" xfId="2873"/>
    <cellStyle name="_Costs not in KWI3000 '06Budget 3 2 2 2" xfId="17316"/>
    <cellStyle name="_Costs not in KWI3000 '06Budget 3 2 3" xfId="17317"/>
    <cellStyle name="_Costs not in KWI3000 '06Budget 3 3" xfId="2874"/>
    <cellStyle name="_Costs not in KWI3000 '06Budget 3 3 2" xfId="2875"/>
    <cellStyle name="_Costs not in KWI3000 '06Budget 3 3 2 2" xfId="17318"/>
    <cellStyle name="_Costs not in KWI3000 '06Budget 3 3 3" xfId="17319"/>
    <cellStyle name="_Costs not in KWI3000 '06Budget 3 4" xfId="2876"/>
    <cellStyle name="_Costs not in KWI3000 '06Budget 3 4 2" xfId="2877"/>
    <cellStyle name="_Costs not in KWI3000 '06Budget 3 4 2 2" xfId="17320"/>
    <cellStyle name="_Costs not in KWI3000 '06Budget 3 4 3" xfId="17321"/>
    <cellStyle name="_Costs not in KWI3000 '06Budget 3 5" xfId="17322"/>
    <cellStyle name="_Costs not in KWI3000 '06Budget 4" xfId="2878"/>
    <cellStyle name="_Costs not in KWI3000 '06Budget 4 2" xfId="2879"/>
    <cellStyle name="_Costs not in KWI3000 '06Budget 4 2 2" xfId="17323"/>
    <cellStyle name="_Costs not in KWI3000 '06Budget 4 3" xfId="17324"/>
    <cellStyle name="_Costs not in KWI3000 '06Budget 5" xfId="2880"/>
    <cellStyle name="_Costs not in KWI3000 '06Budget 5 2" xfId="11539"/>
    <cellStyle name="_Costs not in KWI3000 '06Budget 5 2 2" xfId="17325"/>
    <cellStyle name="_Costs not in KWI3000 '06Budget 5 2 3" xfId="17326"/>
    <cellStyle name="_Costs not in KWI3000 '06Budget 5 3" xfId="17327"/>
    <cellStyle name="_Costs not in KWI3000 '06Budget 5 3 2" xfId="17328"/>
    <cellStyle name="_Costs not in KWI3000 '06Budget 6" xfId="2881"/>
    <cellStyle name="_Costs not in KWI3000 '06Budget 6 2" xfId="17329"/>
    <cellStyle name="_Costs not in KWI3000 '06Budget 6 2 2" xfId="17330"/>
    <cellStyle name="_Costs not in KWI3000 '06Budget 6 3" xfId="17331"/>
    <cellStyle name="_Costs not in KWI3000 '06Budget 7" xfId="2882"/>
    <cellStyle name="_Costs not in KWI3000 '06Budget 7 2" xfId="11540"/>
    <cellStyle name="_Costs not in KWI3000 '06Budget 8" xfId="11541"/>
    <cellStyle name="_Costs not in KWI3000 '06Budget 8 2" xfId="11542"/>
    <cellStyle name="_Costs not in KWI3000 '06Budget 9" xfId="17332"/>
    <cellStyle name="_Costs not in KWI3000 '06Budget 9 2" xfId="17333"/>
    <cellStyle name="_Costs not in KWI3000 '06Budget_(C) WHE Proforma with ITC cash grant 10 Yr Amort_for deferral_102809" xfId="2883"/>
    <cellStyle name="_Costs not in KWI3000 '06Budget_(C) WHE Proforma with ITC cash grant 10 Yr Amort_for deferral_102809 2" xfId="2884"/>
    <cellStyle name="_Costs not in KWI3000 '06Budget_(C) WHE Proforma with ITC cash grant 10 Yr Amort_for deferral_102809 2 2" xfId="2885"/>
    <cellStyle name="_Costs not in KWI3000 '06Budget_(C) WHE Proforma with ITC cash grant 10 Yr Amort_for deferral_102809 2 2 2" xfId="17334"/>
    <cellStyle name="_Costs not in KWI3000 '06Budget_(C) WHE Proforma with ITC cash grant 10 Yr Amort_for deferral_102809 2 3" xfId="17335"/>
    <cellStyle name="_Costs not in KWI3000 '06Budget_(C) WHE Proforma with ITC cash grant 10 Yr Amort_for deferral_102809 3" xfId="2886"/>
    <cellStyle name="_Costs not in KWI3000 '06Budget_(C) WHE Proforma with ITC cash grant 10 Yr Amort_for deferral_102809 3 2" xfId="17336"/>
    <cellStyle name="_Costs not in KWI3000 '06Budget_(C) WHE Proforma with ITC cash grant 10 Yr Amort_for deferral_102809 4" xfId="17337"/>
    <cellStyle name="_Costs not in KWI3000 '06Budget_(C) WHE Proforma with ITC cash grant 10 Yr Amort_for deferral_102809_16.07E Wild Horse Wind Expansionwrkingfile" xfId="2887"/>
    <cellStyle name="_Costs not in KWI3000 '06Budget_(C) WHE Proforma with ITC cash grant 10 Yr Amort_for deferral_102809_16.07E Wild Horse Wind Expansionwrkingfile 2" xfId="2888"/>
    <cellStyle name="_Costs not in KWI3000 '06Budget_(C) WHE Proforma with ITC cash grant 10 Yr Amort_for deferral_102809_16.07E Wild Horse Wind Expansionwrkingfile 2 2" xfId="2889"/>
    <cellStyle name="_Costs not in KWI3000 '06Budget_(C) WHE Proforma with ITC cash grant 10 Yr Amort_for deferral_102809_16.07E Wild Horse Wind Expansionwrkingfile 2 2 2" xfId="17338"/>
    <cellStyle name="_Costs not in KWI3000 '06Budget_(C) WHE Proforma with ITC cash grant 10 Yr Amort_for deferral_102809_16.07E Wild Horse Wind Expansionwrkingfile 2 3" xfId="17339"/>
    <cellStyle name="_Costs not in KWI3000 '06Budget_(C) WHE Proforma with ITC cash grant 10 Yr Amort_for deferral_102809_16.07E Wild Horse Wind Expansionwrkingfile 3" xfId="2890"/>
    <cellStyle name="_Costs not in KWI3000 '06Budget_(C) WHE Proforma with ITC cash grant 10 Yr Amort_for deferral_102809_16.07E Wild Horse Wind Expansionwrkingfile 3 2" xfId="17340"/>
    <cellStyle name="_Costs not in KWI3000 '06Budget_(C) WHE Proforma with ITC cash grant 10 Yr Amort_for deferral_102809_16.07E Wild Horse Wind Expansionwrkingfile 4" xfId="17341"/>
    <cellStyle name="_Costs not in KWI3000 '06Budget_(C) WHE Proforma with ITC cash grant 10 Yr Amort_for deferral_102809_16.07E Wild Horse Wind Expansionwrkingfile SF" xfId="2891"/>
    <cellStyle name="_Costs not in KWI3000 '06Budget_(C) WHE Proforma with ITC cash grant 10 Yr Amort_for deferral_102809_16.07E Wild Horse Wind Expansionwrkingfile SF 2" xfId="2892"/>
    <cellStyle name="_Costs not in KWI3000 '06Budget_(C) WHE Proforma with ITC cash grant 10 Yr Amort_for deferral_102809_16.07E Wild Horse Wind Expansionwrkingfile SF 2 2" xfId="2893"/>
    <cellStyle name="_Costs not in KWI3000 '06Budget_(C) WHE Proforma with ITC cash grant 10 Yr Amort_for deferral_102809_16.07E Wild Horse Wind Expansionwrkingfile SF 2 2 2" xfId="17342"/>
    <cellStyle name="_Costs not in KWI3000 '06Budget_(C) WHE Proforma with ITC cash grant 10 Yr Amort_for deferral_102809_16.07E Wild Horse Wind Expansionwrkingfile SF 2 3" xfId="17343"/>
    <cellStyle name="_Costs not in KWI3000 '06Budget_(C) WHE Proforma with ITC cash grant 10 Yr Amort_for deferral_102809_16.07E Wild Horse Wind Expansionwrkingfile SF 3" xfId="2894"/>
    <cellStyle name="_Costs not in KWI3000 '06Budget_(C) WHE Proforma with ITC cash grant 10 Yr Amort_for deferral_102809_16.07E Wild Horse Wind Expansionwrkingfile SF 3 2" xfId="17344"/>
    <cellStyle name="_Costs not in KWI3000 '06Budget_(C) WHE Proforma with ITC cash grant 10 Yr Amort_for deferral_102809_16.07E Wild Horse Wind Expansionwrkingfile SF 4" xfId="17345"/>
    <cellStyle name="_Costs not in KWI3000 '06Budget_(C) WHE Proforma with ITC cash grant 10 Yr Amort_for deferral_102809_16.07E Wild Horse Wind Expansionwrkingfile SF_DEM-WP(C) ENERG10C--ctn Mid-C_042010 2010GRC" xfId="11543"/>
    <cellStyle name="_Costs not in KWI3000 '06Budget_(C) WHE Proforma with ITC cash grant 10 Yr Amort_for deferral_102809_16.07E Wild Horse Wind Expansionwrkingfile_DEM-WP(C) ENERG10C--ctn Mid-C_042010 2010GRC" xfId="11544"/>
    <cellStyle name="_Costs not in KWI3000 '06Budget_(C) WHE Proforma with ITC cash grant 10 Yr Amort_for deferral_102809_16.37E Wild Horse Expansion DeferralRevwrkingfile SF" xfId="2895"/>
    <cellStyle name="_Costs not in KWI3000 '06Budget_(C) WHE Proforma with ITC cash grant 10 Yr Amort_for deferral_102809_16.37E Wild Horse Expansion DeferralRevwrkingfile SF 2" xfId="2896"/>
    <cellStyle name="_Costs not in KWI3000 '06Budget_(C) WHE Proforma with ITC cash grant 10 Yr Amort_for deferral_102809_16.37E Wild Horse Expansion DeferralRevwrkingfile SF 2 2" xfId="2897"/>
    <cellStyle name="_Costs not in KWI3000 '06Budget_(C) WHE Proforma with ITC cash grant 10 Yr Amort_for deferral_102809_16.37E Wild Horse Expansion DeferralRevwrkingfile SF 2 2 2" xfId="17346"/>
    <cellStyle name="_Costs not in KWI3000 '06Budget_(C) WHE Proforma with ITC cash grant 10 Yr Amort_for deferral_102809_16.37E Wild Horse Expansion DeferralRevwrkingfile SF 2 3" xfId="17347"/>
    <cellStyle name="_Costs not in KWI3000 '06Budget_(C) WHE Proforma with ITC cash grant 10 Yr Amort_for deferral_102809_16.37E Wild Horse Expansion DeferralRevwrkingfile SF 3" xfId="2898"/>
    <cellStyle name="_Costs not in KWI3000 '06Budget_(C) WHE Proforma with ITC cash grant 10 Yr Amort_for deferral_102809_16.37E Wild Horse Expansion DeferralRevwrkingfile SF 3 2" xfId="17348"/>
    <cellStyle name="_Costs not in KWI3000 '06Budget_(C) WHE Proforma with ITC cash grant 10 Yr Amort_for deferral_102809_16.37E Wild Horse Expansion DeferralRevwrkingfile SF 4" xfId="17349"/>
    <cellStyle name="_Costs not in KWI3000 '06Budget_(C) WHE Proforma with ITC cash grant 10 Yr Amort_for deferral_102809_16.37E Wild Horse Expansion DeferralRevwrkingfile SF_DEM-WP(C) ENERG10C--ctn Mid-C_042010 2010GRC" xfId="11545"/>
    <cellStyle name="_Costs not in KWI3000 '06Budget_(C) WHE Proforma with ITC cash grant 10 Yr Amort_for deferral_102809_DEM-WP(C) ENERG10C--ctn Mid-C_042010 2010GRC" xfId="11546"/>
    <cellStyle name="_Costs not in KWI3000 '06Budget_(C) WHE Proforma with ITC cash grant 10 Yr Amort_for rebuttal_120709" xfId="2899"/>
    <cellStyle name="_Costs not in KWI3000 '06Budget_(C) WHE Proforma with ITC cash grant 10 Yr Amort_for rebuttal_120709 2" xfId="2900"/>
    <cellStyle name="_Costs not in KWI3000 '06Budget_(C) WHE Proforma with ITC cash grant 10 Yr Amort_for rebuttal_120709 2 2" xfId="2901"/>
    <cellStyle name="_Costs not in KWI3000 '06Budget_(C) WHE Proforma with ITC cash grant 10 Yr Amort_for rebuttal_120709 2 2 2" xfId="17350"/>
    <cellStyle name="_Costs not in KWI3000 '06Budget_(C) WHE Proforma with ITC cash grant 10 Yr Amort_for rebuttal_120709 2 3" xfId="17351"/>
    <cellStyle name="_Costs not in KWI3000 '06Budget_(C) WHE Proforma with ITC cash grant 10 Yr Amort_for rebuttal_120709 3" xfId="2902"/>
    <cellStyle name="_Costs not in KWI3000 '06Budget_(C) WHE Proforma with ITC cash grant 10 Yr Amort_for rebuttal_120709 3 2" xfId="17352"/>
    <cellStyle name="_Costs not in KWI3000 '06Budget_(C) WHE Proforma with ITC cash grant 10 Yr Amort_for rebuttal_120709 4" xfId="17353"/>
    <cellStyle name="_Costs not in KWI3000 '06Budget_(C) WHE Proforma with ITC cash grant 10 Yr Amort_for rebuttal_120709_DEM-WP(C) ENERG10C--ctn Mid-C_042010 2010GRC" xfId="11547"/>
    <cellStyle name="_Costs not in KWI3000 '06Budget_04.07E Wild Horse Wind Expansion" xfId="2903"/>
    <cellStyle name="_Costs not in KWI3000 '06Budget_04.07E Wild Horse Wind Expansion 2" xfId="2904"/>
    <cellStyle name="_Costs not in KWI3000 '06Budget_04.07E Wild Horse Wind Expansion 2 2" xfId="2905"/>
    <cellStyle name="_Costs not in KWI3000 '06Budget_04.07E Wild Horse Wind Expansion 2 2 2" xfId="17354"/>
    <cellStyle name="_Costs not in KWI3000 '06Budget_04.07E Wild Horse Wind Expansion 2 3" xfId="17355"/>
    <cellStyle name="_Costs not in KWI3000 '06Budget_04.07E Wild Horse Wind Expansion 3" xfId="2906"/>
    <cellStyle name="_Costs not in KWI3000 '06Budget_04.07E Wild Horse Wind Expansion 3 2" xfId="17356"/>
    <cellStyle name="_Costs not in KWI3000 '06Budget_04.07E Wild Horse Wind Expansion 4" xfId="17357"/>
    <cellStyle name="_Costs not in KWI3000 '06Budget_04.07E Wild Horse Wind Expansion_16.07E Wild Horse Wind Expansionwrkingfile" xfId="2907"/>
    <cellStyle name="_Costs not in KWI3000 '06Budget_04.07E Wild Horse Wind Expansion_16.07E Wild Horse Wind Expansionwrkingfile 2" xfId="2908"/>
    <cellStyle name="_Costs not in KWI3000 '06Budget_04.07E Wild Horse Wind Expansion_16.07E Wild Horse Wind Expansionwrkingfile 2 2" xfId="2909"/>
    <cellStyle name="_Costs not in KWI3000 '06Budget_04.07E Wild Horse Wind Expansion_16.07E Wild Horse Wind Expansionwrkingfile 2 2 2" xfId="17358"/>
    <cellStyle name="_Costs not in KWI3000 '06Budget_04.07E Wild Horse Wind Expansion_16.07E Wild Horse Wind Expansionwrkingfile 2 3" xfId="17359"/>
    <cellStyle name="_Costs not in KWI3000 '06Budget_04.07E Wild Horse Wind Expansion_16.07E Wild Horse Wind Expansionwrkingfile 3" xfId="2910"/>
    <cellStyle name="_Costs not in KWI3000 '06Budget_04.07E Wild Horse Wind Expansion_16.07E Wild Horse Wind Expansionwrkingfile 3 2" xfId="17360"/>
    <cellStyle name="_Costs not in KWI3000 '06Budget_04.07E Wild Horse Wind Expansion_16.07E Wild Horse Wind Expansionwrkingfile 4" xfId="17361"/>
    <cellStyle name="_Costs not in KWI3000 '06Budget_04.07E Wild Horse Wind Expansion_16.07E Wild Horse Wind Expansionwrkingfile SF" xfId="2911"/>
    <cellStyle name="_Costs not in KWI3000 '06Budget_04.07E Wild Horse Wind Expansion_16.07E Wild Horse Wind Expansionwrkingfile SF 2" xfId="2912"/>
    <cellStyle name="_Costs not in KWI3000 '06Budget_04.07E Wild Horse Wind Expansion_16.07E Wild Horse Wind Expansionwrkingfile SF 2 2" xfId="2913"/>
    <cellStyle name="_Costs not in KWI3000 '06Budget_04.07E Wild Horse Wind Expansion_16.07E Wild Horse Wind Expansionwrkingfile SF 2 2 2" xfId="17362"/>
    <cellStyle name="_Costs not in KWI3000 '06Budget_04.07E Wild Horse Wind Expansion_16.07E Wild Horse Wind Expansionwrkingfile SF 2 3" xfId="17363"/>
    <cellStyle name="_Costs not in KWI3000 '06Budget_04.07E Wild Horse Wind Expansion_16.07E Wild Horse Wind Expansionwrkingfile SF 3" xfId="2914"/>
    <cellStyle name="_Costs not in KWI3000 '06Budget_04.07E Wild Horse Wind Expansion_16.07E Wild Horse Wind Expansionwrkingfile SF 3 2" xfId="17364"/>
    <cellStyle name="_Costs not in KWI3000 '06Budget_04.07E Wild Horse Wind Expansion_16.07E Wild Horse Wind Expansionwrkingfile SF 4" xfId="17365"/>
    <cellStyle name="_Costs not in KWI3000 '06Budget_04.07E Wild Horse Wind Expansion_16.07E Wild Horse Wind Expansionwrkingfile SF_DEM-WP(C) ENERG10C--ctn Mid-C_042010 2010GRC" xfId="11548"/>
    <cellStyle name="_Costs not in KWI3000 '06Budget_04.07E Wild Horse Wind Expansion_16.07E Wild Horse Wind Expansionwrkingfile_DEM-WP(C) ENERG10C--ctn Mid-C_042010 2010GRC" xfId="11549"/>
    <cellStyle name="_Costs not in KWI3000 '06Budget_04.07E Wild Horse Wind Expansion_16.37E Wild Horse Expansion DeferralRevwrkingfile SF" xfId="2915"/>
    <cellStyle name="_Costs not in KWI3000 '06Budget_04.07E Wild Horse Wind Expansion_16.37E Wild Horse Expansion DeferralRevwrkingfile SF 2" xfId="2916"/>
    <cellStyle name="_Costs not in KWI3000 '06Budget_04.07E Wild Horse Wind Expansion_16.37E Wild Horse Expansion DeferralRevwrkingfile SF 2 2" xfId="2917"/>
    <cellStyle name="_Costs not in KWI3000 '06Budget_04.07E Wild Horse Wind Expansion_16.37E Wild Horse Expansion DeferralRevwrkingfile SF 2 2 2" xfId="17366"/>
    <cellStyle name="_Costs not in KWI3000 '06Budget_04.07E Wild Horse Wind Expansion_16.37E Wild Horse Expansion DeferralRevwrkingfile SF 2 3" xfId="17367"/>
    <cellStyle name="_Costs not in KWI3000 '06Budget_04.07E Wild Horse Wind Expansion_16.37E Wild Horse Expansion DeferralRevwrkingfile SF 3" xfId="2918"/>
    <cellStyle name="_Costs not in KWI3000 '06Budget_04.07E Wild Horse Wind Expansion_16.37E Wild Horse Expansion DeferralRevwrkingfile SF 3 2" xfId="17368"/>
    <cellStyle name="_Costs not in KWI3000 '06Budget_04.07E Wild Horse Wind Expansion_16.37E Wild Horse Expansion DeferralRevwrkingfile SF 4" xfId="17369"/>
    <cellStyle name="_Costs not in KWI3000 '06Budget_04.07E Wild Horse Wind Expansion_16.37E Wild Horse Expansion DeferralRevwrkingfile SF_DEM-WP(C) ENERG10C--ctn Mid-C_042010 2010GRC" xfId="11550"/>
    <cellStyle name="_Costs not in KWI3000 '06Budget_04.07E Wild Horse Wind Expansion_DEM-WP(C) ENERG10C--ctn Mid-C_042010 2010GRC" xfId="11551"/>
    <cellStyle name="_Costs not in KWI3000 '06Budget_16.07E Wild Horse Wind Expansionwrkingfile" xfId="2919"/>
    <cellStyle name="_Costs not in KWI3000 '06Budget_16.07E Wild Horse Wind Expansionwrkingfile 2" xfId="2920"/>
    <cellStyle name="_Costs not in KWI3000 '06Budget_16.07E Wild Horse Wind Expansionwrkingfile 2 2" xfId="2921"/>
    <cellStyle name="_Costs not in KWI3000 '06Budget_16.07E Wild Horse Wind Expansionwrkingfile 2 2 2" xfId="17370"/>
    <cellStyle name="_Costs not in KWI3000 '06Budget_16.07E Wild Horse Wind Expansionwrkingfile 2 3" xfId="17371"/>
    <cellStyle name="_Costs not in KWI3000 '06Budget_16.07E Wild Horse Wind Expansionwrkingfile 3" xfId="2922"/>
    <cellStyle name="_Costs not in KWI3000 '06Budget_16.07E Wild Horse Wind Expansionwrkingfile 3 2" xfId="17372"/>
    <cellStyle name="_Costs not in KWI3000 '06Budget_16.07E Wild Horse Wind Expansionwrkingfile 4" xfId="17373"/>
    <cellStyle name="_Costs not in KWI3000 '06Budget_16.07E Wild Horse Wind Expansionwrkingfile SF" xfId="2923"/>
    <cellStyle name="_Costs not in KWI3000 '06Budget_16.07E Wild Horse Wind Expansionwrkingfile SF 2" xfId="2924"/>
    <cellStyle name="_Costs not in KWI3000 '06Budget_16.07E Wild Horse Wind Expansionwrkingfile SF 2 2" xfId="2925"/>
    <cellStyle name="_Costs not in KWI3000 '06Budget_16.07E Wild Horse Wind Expansionwrkingfile SF 2 2 2" xfId="17374"/>
    <cellStyle name="_Costs not in KWI3000 '06Budget_16.07E Wild Horse Wind Expansionwrkingfile SF 2 3" xfId="17375"/>
    <cellStyle name="_Costs not in KWI3000 '06Budget_16.07E Wild Horse Wind Expansionwrkingfile SF 3" xfId="2926"/>
    <cellStyle name="_Costs not in KWI3000 '06Budget_16.07E Wild Horse Wind Expansionwrkingfile SF 3 2" xfId="17376"/>
    <cellStyle name="_Costs not in KWI3000 '06Budget_16.07E Wild Horse Wind Expansionwrkingfile SF 4" xfId="17377"/>
    <cellStyle name="_Costs not in KWI3000 '06Budget_16.07E Wild Horse Wind Expansionwrkingfile SF_DEM-WP(C) ENERG10C--ctn Mid-C_042010 2010GRC" xfId="11552"/>
    <cellStyle name="_Costs not in KWI3000 '06Budget_16.07E Wild Horse Wind Expansionwrkingfile_DEM-WP(C) ENERG10C--ctn Mid-C_042010 2010GRC" xfId="11553"/>
    <cellStyle name="_Costs not in KWI3000 '06Budget_16.37E Wild Horse Expansion DeferralRevwrkingfile SF" xfId="2927"/>
    <cellStyle name="_Costs not in KWI3000 '06Budget_16.37E Wild Horse Expansion DeferralRevwrkingfile SF 2" xfId="2928"/>
    <cellStyle name="_Costs not in KWI3000 '06Budget_16.37E Wild Horse Expansion DeferralRevwrkingfile SF 2 2" xfId="2929"/>
    <cellStyle name="_Costs not in KWI3000 '06Budget_16.37E Wild Horse Expansion DeferralRevwrkingfile SF 2 2 2" xfId="17378"/>
    <cellStyle name="_Costs not in KWI3000 '06Budget_16.37E Wild Horse Expansion DeferralRevwrkingfile SF 2 3" xfId="17379"/>
    <cellStyle name="_Costs not in KWI3000 '06Budget_16.37E Wild Horse Expansion DeferralRevwrkingfile SF 3" xfId="2930"/>
    <cellStyle name="_Costs not in KWI3000 '06Budget_16.37E Wild Horse Expansion DeferralRevwrkingfile SF 3 2" xfId="17380"/>
    <cellStyle name="_Costs not in KWI3000 '06Budget_16.37E Wild Horse Expansion DeferralRevwrkingfile SF 4" xfId="17381"/>
    <cellStyle name="_Costs not in KWI3000 '06Budget_16.37E Wild Horse Expansion DeferralRevwrkingfile SF_DEM-WP(C) ENERG10C--ctn Mid-C_042010 2010GRC" xfId="11554"/>
    <cellStyle name="_Costs not in KWI3000 '06Budget_2009 Compliance Filing PCA Exhibits for GRC" xfId="2931"/>
    <cellStyle name="_Costs not in KWI3000 '06Budget_2009 Compliance Filing PCA Exhibits for GRC 2" xfId="17382"/>
    <cellStyle name="_Costs not in KWI3000 '06Budget_2009 GRC Compl Filing - Exhibit D" xfId="2932"/>
    <cellStyle name="_Costs not in KWI3000 '06Budget_2009 GRC Compl Filing - Exhibit D 2" xfId="2933"/>
    <cellStyle name="_Costs not in KWI3000 '06Budget_2009 GRC Compl Filing - Exhibit D 2 2" xfId="17383"/>
    <cellStyle name="_Costs not in KWI3000 '06Budget_2009 GRC Compl Filing - Exhibit D 3" xfId="17384"/>
    <cellStyle name="_Costs not in KWI3000 '06Budget_2009 GRC Compl Filing - Exhibit D_DEM-WP(C) ENERG10C--ctn Mid-C_042010 2010GRC" xfId="11555"/>
    <cellStyle name="_Costs not in KWI3000 '06Budget_2010 PTC's July1_Dec31 2010 " xfId="113"/>
    <cellStyle name="_Costs not in KWI3000 '06Budget_2010 PTC's Sept10_Aug11 (Version 4)" xfId="114"/>
    <cellStyle name="_Costs not in KWI3000 '06Budget_3.01 Income Statement" xfId="2934"/>
    <cellStyle name="_Costs not in KWI3000 '06Budget_4 31 Regulatory Assets and Liabilities  7 06- Exhibit D" xfId="2935"/>
    <cellStyle name="_Costs not in KWI3000 '06Budget_4 31 Regulatory Assets and Liabilities  7 06- Exhibit D 2" xfId="2936"/>
    <cellStyle name="_Costs not in KWI3000 '06Budget_4 31 Regulatory Assets and Liabilities  7 06- Exhibit D 2 2" xfId="2937"/>
    <cellStyle name="_Costs not in KWI3000 '06Budget_4 31 Regulatory Assets and Liabilities  7 06- Exhibit D 2 2 2" xfId="17385"/>
    <cellStyle name="_Costs not in KWI3000 '06Budget_4 31 Regulatory Assets and Liabilities  7 06- Exhibit D 3" xfId="2938"/>
    <cellStyle name="_Costs not in KWI3000 '06Budget_4 31 Regulatory Assets and Liabilities  7 06- Exhibit D 3 2" xfId="17386"/>
    <cellStyle name="_Costs not in KWI3000 '06Budget_4 31 Regulatory Assets and Liabilities  7 06- Exhibit D_DEM-WP(C) ENERG10C--ctn Mid-C_042010 2010GRC" xfId="11556"/>
    <cellStyle name="_Costs not in KWI3000 '06Budget_4 31 Regulatory Assets and Liabilities  7 06- Exhibit D_NIM Summary" xfId="2939"/>
    <cellStyle name="_Costs not in KWI3000 '06Budget_4 31 Regulatory Assets and Liabilities  7 06- Exhibit D_NIM Summary 2" xfId="2940"/>
    <cellStyle name="_Costs not in KWI3000 '06Budget_4 31 Regulatory Assets and Liabilities  7 06- Exhibit D_NIM Summary 2 2" xfId="17387"/>
    <cellStyle name="_Costs not in KWI3000 '06Budget_4 31 Regulatory Assets and Liabilities  7 06- Exhibit D_NIM Summary 3" xfId="17388"/>
    <cellStyle name="_Costs not in KWI3000 '06Budget_4 31 Regulatory Assets and Liabilities  7 06- Exhibit D_NIM Summary_DEM-WP(C) ENERG10C--ctn Mid-C_042010 2010GRC" xfId="11557"/>
    <cellStyle name="_Costs not in KWI3000 '06Budget_4 31 Regulatory Assets and Liabilities  7 06- Exhibit D_NIM+O&amp;M" xfId="11558"/>
    <cellStyle name="_Costs not in KWI3000 '06Budget_4 31 Regulatory Assets and Liabilities  7 06- Exhibit D_NIM+O&amp;M 2" xfId="17389"/>
    <cellStyle name="_Costs not in KWI3000 '06Budget_4 31 Regulatory Assets and Liabilities  7 06- Exhibit D_NIM+O&amp;M Monthly" xfId="11559"/>
    <cellStyle name="_Costs not in KWI3000 '06Budget_4 31 Regulatory Assets and Liabilities  7 06- Exhibit D_NIM+O&amp;M Monthly 2" xfId="17390"/>
    <cellStyle name="_Costs not in KWI3000 '06Budget_4 31E Reg Asset  Liab and EXH D" xfId="11560"/>
    <cellStyle name="_Costs not in KWI3000 '06Budget_4 31E Reg Asset  Liab and EXH D _ Aug 10 Filing (2)" xfId="11561"/>
    <cellStyle name="_Costs not in KWI3000 '06Budget_4 31E Reg Asset  Liab and EXH D _ Aug 10 Filing (2) 2" xfId="17391"/>
    <cellStyle name="_Costs not in KWI3000 '06Budget_4 31E Reg Asset  Liab and EXH D 10" xfId="17392"/>
    <cellStyle name="_Costs not in KWI3000 '06Budget_4 31E Reg Asset  Liab and EXH D 11" xfId="17393"/>
    <cellStyle name="_Costs not in KWI3000 '06Budget_4 31E Reg Asset  Liab and EXH D 12" xfId="17394"/>
    <cellStyle name="_Costs not in KWI3000 '06Budget_4 31E Reg Asset  Liab and EXH D 13" xfId="17395"/>
    <cellStyle name="_Costs not in KWI3000 '06Budget_4 31E Reg Asset  Liab and EXH D 14" xfId="17396"/>
    <cellStyle name="_Costs not in KWI3000 '06Budget_4 31E Reg Asset  Liab and EXH D 15" xfId="17397"/>
    <cellStyle name="_Costs not in KWI3000 '06Budget_4 31E Reg Asset  Liab and EXH D 16" xfId="17398"/>
    <cellStyle name="_Costs not in KWI3000 '06Budget_4 31E Reg Asset  Liab and EXH D 17" xfId="17399"/>
    <cellStyle name="_Costs not in KWI3000 '06Budget_4 31E Reg Asset  Liab and EXH D 18" xfId="17400"/>
    <cellStyle name="_Costs not in KWI3000 '06Budget_4 31E Reg Asset  Liab and EXH D 19" xfId="17401"/>
    <cellStyle name="_Costs not in KWI3000 '06Budget_4 31E Reg Asset  Liab and EXH D 2" xfId="17402"/>
    <cellStyle name="_Costs not in KWI3000 '06Budget_4 31E Reg Asset  Liab and EXH D 20" xfId="17403"/>
    <cellStyle name="_Costs not in KWI3000 '06Budget_4 31E Reg Asset  Liab and EXH D 21" xfId="17404"/>
    <cellStyle name="_Costs not in KWI3000 '06Budget_4 31E Reg Asset  Liab and EXH D 22" xfId="17405"/>
    <cellStyle name="_Costs not in KWI3000 '06Budget_4 31E Reg Asset  Liab and EXH D 23" xfId="17406"/>
    <cellStyle name="_Costs not in KWI3000 '06Budget_4 31E Reg Asset  Liab and EXH D 24" xfId="17407"/>
    <cellStyle name="_Costs not in KWI3000 '06Budget_4 31E Reg Asset  Liab and EXH D 25" xfId="17408"/>
    <cellStyle name="_Costs not in KWI3000 '06Budget_4 31E Reg Asset  Liab and EXH D 26" xfId="17409"/>
    <cellStyle name="_Costs not in KWI3000 '06Budget_4 31E Reg Asset  Liab and EXH D 27" xfId="17410"/>
    <cellStyle name="_Costs not in KWI3000 '06Budget_4 31E Reg Asset  Liab and EXH D 28" xfId="17411"/>
    <cellStyle name="_Costs not in KWI3000 '06Budget_4 31E Reg Asset  Liab and EXH D 29" xfId="17412"/>
    <cellStyle name="_Costs not in KWI3000 '06Budget_4 31E Reg Asset  Liab and EXH D 3" xfId="17413"/>
    <cellStyle name="_Costs not in KWI3000 '06Budget_4 31E Reg Asset  Liab and EXH D 30" xfId="17414"/>
    <cellStyle name="_Costs not in KWI3000 '06Budget_4 31E Reg Asset  Liab and EXH D 31" xfId="17415"/>
    <cellStyle name="_Costs not in KWI3000 '06Budget_4 31E Reg Asset  Liab and EXH D 32" xfId="17416"/>
    <cellStyle name="_Costs not in KWI3000 '06Budget_4 31E Reg Asset  Liab and EXH D 33" xfId="17417"/>
    <cellStyle name="_Costs not in KWI3000 '06Budget_4 31E Reg Asset  Liab and EXH D 34" xfId="17418"/>
    <cellStyle name="_Costs not in KWI3000 '06Budget_4 31E Reg Asset  Liab and EXH D 35" xfId="17419"/>
    <cellStyle name="_Costs not in KWI3000 '06Budget_4 31E Reg Asset  Liab and EXH D 36" xfId="17420"/>
    <cellStyle name="_Costs not in KWI3000 '06Budget_4 31E Reg Asset  Liab and EXH D 4" xfId="17421"/>
    <cellStyle name="_Costs not in KWI3000 '06Budget_4 31E Reg Asset  Liab and EXH D 5" xfId="17422"/>
    <cellStyle name="_Costs not in KWI3000 '06Budget_4 31E Reg Asset  Liab and EXH D 6" xfId="17423"/>
    <cellStyle name="_Costs not in KWI3000 '06Budget_4 31E Reg Asset  Liab and EXH D 7" xfId="17424"/>
    <cellStyle name="_Costs not in KWI3000 '06Budget_4 31E Reg Asset  Liab and EXH D 8" xfId="17425"/>
    <cellStyle name="_Costs not in KWI3000 '06Budget_4 31E Reg Asset  Liab and EXH D 9" xfId="17426"/>
    <cellStyle name="_Costs not in KWI3000 '06Budget_4 32 Regulatory Assets and Liabilities  7 06- Exhibit D" xfId="2941"/>
    <cellStyle name="_Costs not in KWI3000 '06Budget_4 32 Regulatory Assets and Liabilities  7 06- Exhibit D 2" xfId="2942"/>
    <cellStyle name="_Costs not in KWI3000 '06Budget_4 32 Regulatory Assets and Liabilities  7 06- Exhibit D 2 2" xfId="2943"/>
    <cellStyle name="_Costs not in KWI3000 '06Budget_4 32 Regulatory Assets and Liabilities  7 06- Exhibit D 2 2 2" xfId="17427"/>
    <cellStyle name="_Costs not in KWI3000 '06Budget_4 32 Regulatory Assets and Liabilities  7 06- Exhibit D 3" xfId="2944"/>
    <cellStyle name="_Costs not in KWI3000 '06Budget_4 32 Regulatory Assets and Liabilities  7 06- Exhibit D 3 2" xfId="17428"/>
    <cellStyle name="_Costs not in KWI3000 '06Budget_4 32 Regulatory Assets and Liabilities  7 06- Exhibit D_DEM-WP(C) ENERG10C--ctn Mid-C_042010 2010GRC" xfId="11562"/>
    <cellStyle name="_Costs not in KWI3000 '06Budget_4 32 Regulatory Assets and Liabilities  7 06- Exhibit D_NIM Summary" xfId="2945"/>
    <cellStyle name="_Costs not in KWI3000 '06Budget_4 32 Regulatory Assets and Liabilities  7 06- Exhibit D_NIM Summary 2" xfId="2946"/>
    <cellStyle name="_Costs not in KWI3000 '06Budget_4 32 Regulatory Assets and Liabilities  7 06- Exhibit D_NIM Summary 2 2" xfId="17429"/>
    <cellStyle name="_Costs not in KWI3000 '06Budget_4 32 Regulatory Assets and Liabilities  7 06- Exhibit D_NIM Summary 3" xfId="17430"/>
    <cellStyle name="_Costs not in KWI3000 '06Budget_4 32 Regulatory Assets and Liabilities  7 06- Exhibit D_NIM Summary_DEM-WP(C) ENERG10C--ctn Mid-C_042010 2010GRC" xfId="11563"/>
    <cellStyle name="_Costs not in KWI3000 '06Budget_4 32 Regulatory Assets and Liabilities  7 06- Exhibit D_NIM+O&amp;M" xfId="11564"/>
    <cellStyle name="_Costs not in KWI3000 '06Budget_4 32 Regulatory Assets and Liabilities  7 06- Exhibit D_NIM+O&amp;M 2" xfId="17431"/>
    <cellStyle name="_Costs not in KWI3000 '06Budget_4 32 Regulatory Assets and Liabilities  7 06- Exhibit D_NIM+O&amp;M Monthly" xfId="11565"/>
    <cellStyle name="_Costs not in KWI3000 '06Budget_4 32 Regulatory Assets and Liabilities  7 06- Exhibit D_NIM+O&amp;M Monthly 2" xfId="17432"/>
    <cellStyle name="_Costs not in KWI3000 '06Budget_ACCOUNTS" xfId="2947"/>
    <cellStyle name="_Costs not in KWI3000 '06Budget_Att B to RECs proceeds proposal" xfId="115"/>
    <cellStyle name="_Costs not in KWI3000 '06Budget_AURORA Total New" xfId="2948"/>
    <cellStyle name="_Costs not in KWI3000 '06Budget_AURORA Total New 2" xfId="2949"/>
    <cellStyle name="_Costs not in KWI3000 '06Budget_AURORA Total New 2 2" xfId="17433"/>
    <cellStyle name="_Costs not in KWI3000 '06Budget_AURORA Total New 3" xfId="17434"/>
    <cellStyle name="_Costs not in KWI3000 '06Budget_Backup for Attachment B 2010-09-09" xfId="116"/>
    <cellStyle name="_Costs not in KWI3000 '06Budget_Bench Request - Attachment B" xfId="117"/>
    <cellStyle name="_Costs not in KWI3000 '06Budget_Book1" xfId="17435"/>
    <cellStyle name="_Costs not in KWI3000 '06Budget_Book2" xfId="2950"/>
    <cellStyle name="_Costs not in KWI3000 '06Budget_Book2 2" xfId="2951"/>
    <cellStyle name="_Costs not in KWI3000 '06Budget_Book2 2 2" xfId="2952"/>
    <cellStyle name="_Costs not in KWI3000 '06Budget_Book2 2 2 2" xfId="17436"/>
    <cellStyle name="_Costs not in KWI3000 '06Budget_Book2 2 3" xfId="17437"/>
    <cellStyle name="_Costs not in KWI3000 '06Budget_Book2 3" xfId="2953"/>
    <cellStyle name="_Costs not in KWI3000 '06Budget_Book2 3 2" xfId="17438"/>
    <cellStyle name="_Costs not in KWI3000 '06Budget_Book2 4" xfId="17439"/>
    <cellStyle name="_Costs not in KWI3000 '06Budget_Book2_Adj Bench DR 3 for Initial Briefs (Electric)" xfId="2954"/>
    <cellStyle name="_Costs not in KWI3000 '06Budget_Book2_Adj Bench DR 3 for Initial Briefs (Electric) 2" xfId="2955"/>
    <cellStyle name="_Costs not in KWI3000 '06Budget_Book2_Adj Bench DR 3 for Initial Briefs (Electric) 2 2" xfId="2956"/>
    <cellStyle name="_Costs not in KWI3000 '06Budget_Book2_Adj Bench DR 3 for Initial Briefs (Electric) 2 2 2" xfId="17440"/>
    <cellStyle name="_Costs not in KWI3000 '06Budget_Book2_Adj Bench DR 3 for Initial Briefs (Electric) 2 3" xfId="17441"/>
    <cellStyle name="_Costs not in KWI3000 '06Budget_Book2_Adj Bench DR 3 for Initial Briefs (Electric) 3" xfId="2957"/>
    <cellStyle name="_Costs not in KWI3000 '06Budget_Book2_Adj Bench DR 3 for Initial Briefs (Electric) 3 2" xfId="17442"/>
    <cellStyle name="_Costs not in KWI3000 '06Budget_Book2_Adj Bench DR 3 for Initial Briefs (Electric) 4" xfId="17443"/>
    <cellStyle name="_Costs not in KWI3000 '06Budget_Book2_Adj Bench DR 3 for Initial Briefs (Electric)_DEM-WP(C) ENERG10C--ctn Mid-C_042010 2010GRC" xfId="11566"/>
    <cellStyle name="_Costs not in KWI3000 '06Budget_Book2_DEM-WP(C) ENERG10C--ctn Mid-C_042010 2010GRC" xfId="11567"/>
    <cellStyle name="_Costs not in KWI3000 '06Budget_Book2_Electric Rev Req Model (2009 GRC) Rebuttal" xfId="2958"/>
    <cellStyle name="_Costs not in KWI3000 '06Budget_Book2_Electric Rev Req Model (2009 GRC) Rebuttal 2" xfId="2959"/>
    <cellStyle name="_Costs not in KWI3000 '06Budget_Book2_Electric Rev Req Model (2009 GRC) Rebuttal 2 2" xfId="2960"/>
    <cellStyle name="_Costs not in KWI3000 '06Budget_Book2_Electric Rev Req Model (2009 GRC) Rebuttal 2 2 2" xfId="17444"/>
    <cellStyle name="_Costs not in KWI3000 '06Budget_Book2_Electric Rev Req Model (2009 GRC) Rebuttal 2 3" xfId="17445"/>
    <cellStyle name="_Costs not in KWI3000 '06Budget_Book2_Electric Rev Req Model (2009 GRC) Rebuttal 3" xfId="2961"/>
    <cellStyle name="_Costs not in KWI3000 '06Budget_Book2_Electric Rev Req Model (2009 GRC) Rebuttal 3 2" xfId="17446"/>
    <cellStyle name="_Costs not in KWI3000 '06Budget_Book2_Electric Rev Req Model (2009 GRC) Rebuttal 4" xfId="17447"/>
    <cellStyle name="_Costs not in KWI3000 '06Budget_Book2_Electric Rev Req Model (2009 GRC) Rebuttal REmoval of New  WH Solar AdjustMI" xfId="2962"/>
    <cellStyle name="_Costs not in KWI3000 '06Budget_Book2_Electric Rev Req Model (2009 GRC) Rebuttal REmoval of New  WH Solar AdjustMI 2" xfId="2963"/>
    <cellStyle name="_Costs not in KWI3000 '06Budget_Book2_Electric Rev Req Model (2009 GRC) Rebuttal REmoval of New  WH Solar AdjustMI 2 2" xfId="2964"/>
    <cellStyle name="_Costs not in KWI3000 '06Budget_Book2_Electric Rev Req Model (2009 GRC) Rebuttal REmoval of New  WH Solar AdjustMI 2 2 2" xfId="17448"/>
    <cellStyle name="_Costs not in KWI3000 '06Budget_Book2_Electric Rev Req Model (2009 GRC) Rebuttal REmoval of New  WH Solar AdjustMI 2 3" xfId="17449"/>
    <cellStyle name="_Costs not in KWI3000 '06Budget_Book2_Electric Rev Req Model (2009 GRC) Rebuttal REmoval of New  WH Solar AdjustMI 3" xfId="2965"/>
    <cellStyle name="_Costs not in KWI3000 '06Budget_Book2_Electric Rev Req Model (2009 GRC) Rebuttal REmoval of New  WH Solar AdjustMI 3 2" xfId="17450"/>
    <cellStyle name="_Costs not in KWI3000 '06Budget_Book2_Electric Rev Req Model (2009 GRC) Rebuttal REmoval of New  WH Solar AdjustMI 4" xfId="17451"/>
    <cellStyle name="_Costs not in KWI3000 '06Budget_Book2_Electric Rev Req Model (2009 GRC) Rebuttal REmoval of New  WH Solar AdjustMI_DEM-WP(C) ENERG10C--ctn Mid-C_042010 2010GRC" xfId="11568"/>
    <cellStyle name="_Costs not in KWI3000 '06Budget_Book2_Electric Rev Req Model (2009 GRC) Revised 01-18-2010" xfId="2966"/>
    <cellStyle name="_Costs not in KWI3000 '06Budget_Book2_Electric Rev Req Model (2009 GRC) Revised 01-18-2010 2" xfId="2967"/>
    <cellStyle name="_Costs not in KWI3000 '06Budget_Book2_Electric Rev Req Model (2009 GRC) Revised 01-18-2010 2 2" xfId="2968"/>
    <cellStyle name="_Costs not in KWI3000 '06Budget_Book2_Electric Rev Req Model (2009 GRC) Revised 01-18-2010 2 2 2" xfId="17452"/>
    <cellStyle name="_Costs not in KWI3000 '06Budget_Book2_Electric Rev Req Model (2009 GRC) Revised 01-18-2010 2 3" xfId="17453"/>
    <cellStyle name="_Costs not in KWI3000 '06Budget_Book2_Electric Rev Req Model (2009 GRC) Revised 01-18-2010 3" xfId="2969"/>
    <cellStyle name="_Costs not in KWI3000 '06Budget_Book2_Electric Rev Req Model (2009 GRC) Revised 01-18-2010 3 2" xfId="17454"/>
    <cellStyle name="_Costs not in KWI3000 '06Budget_Book2_Electric Rev Req Model (2009 GRC) Revised 01-18-2010 4" xfId="17455"/>
    <cellStyle name="_Costs not in KWI3000 '06Budget_Book2_Electric Rev Req Model (2009 GRC) Revised 01-18-2010_DEM-WP(C) ENERG10C--ctn Mid-C_042010 2010GRC" xfId="11569"/>
    <cellStyle name="_Costs not in KWI3000 '06Budget_Book2_Final Order Electric EXHIBIT A-1" xfId="2970"/>
    <cellStyle name="_Costs not in KWI3000 '06Budget_Book2_Final Order Electric EXHIBIT A-1 2" xfId="2971"/>
    <cellStyle name="_Costs not in KWI3000 '06Budget_Book2_Final Order Electric EXHIBIT A-1 2 2" xfId="2972"/>
    <cellStyle name="_Costs not in KWI3000 '06Budget_Book2_Final Order Electric EXHIBIT A-1 2 2 2" xfId="17456"/>
    <cellStyle name="_Costs not in KWI3000 '06Budget_Book2_Final Order Electric EXHIBIT A-1 2 3" xfId="17457"/>
    <cellStyle name="_Costs not in KWI3000 '06Budget_Book2_Final Order Electric EXHIBIT A-1 3" xfId="2973"/>
    <cellStyle name="_Costs not in KWI3000 '06Budget_Book2_Final Order Electric EXHIBIT A-1 3 2" xfId="17458"/>
    <cellStyle name="_Costs not in KWI3000 '06Budget_Book2_Final Order Electric EXHIBIT A-1 4" xfId="17459"/>
    <cellStyle name="_Costs not in KWI3000 '06Budget_Book4" xfId="2974"/>
    <cellStyle name="_Costs not in KWI3000 '06Budget_Book4 2" xfId="2975"/>
    <cellStyle name="_Costs not in KWI3000 '06Budget_Book4 2 2" xfId="2976"/>
    <cellStyle name="_Costs not in KWI3000 '06Budget_Book4 2 2 2" xfId="17460"/>
    <cellStyle name="_Costs not in KWI3000 '06Budget_Book4 2 3" xfId="17461"/>
    <cellStyle name="_Costs not in KWI3000 '06Budget_Book4 3" xfId="2977"/>
    <cellStyle name="_Costs not in KWI3000 '06Budget_Book4 3 2" xfId="17462"/>
    <cellStyle name="_Costs not in KWI3000 '06Budget_Book4 4" xfId="17463"/>
    <cellStyle name="_Costs not in KWI3000 '06Budget_Book4_DEM-WP(C) ENERG10C--ctn Mid-C_042010 2010GRC" xfId="11570"/>
    <cellStyle name="_Costs not in KWI3000 '06Budget_Book9" xfId="2978"/>
    <cellStyle name="_Costs not in KWI3000 '06Budget_Book9 2" xfId="2979"/>
    <cellStyle name="_Costs not in KWI3000 '06Budget_Book9 2 2" xfId="2980"/>
    <cellStyle name="_Costs not in KWI3000 '06Budget_Book9 2 2 2" xfId="17464"/>
    <cellStyle name="_Costs not in KWI3000 '06Budget_Book9 2 3" xfId="17465"/>
    <cellStyle name="_Costs not in KWI3000 '06Budget_Book9 3" xfId="2981"/>
    <cellStyle name="_Costs not in KWI3000 '06Budget_Book9 3 2" xfId="17466"/>
    <cellStyle name="_Costs not in KWI3000 '06Budget_Book9 4" xfId="17467"/>
    <cellStyle name="_Costs not in KWI3000 '06Budget_Book9_DEM-WP(C) ENERG10C--ctn Mid-C_042010 2010GRC" xfId="11571"/>
    <cellStyle name="_Costs not in KWI3000 '06Budget_Check the Interest Calculation" xfId="118"/>
    <cellStyle name="_Costs not in KWI3000 '06Budget_Check the Interest Calculation_Scenario 1 REC vs PTC Offset" xfId="119"/>
    <cellStyle name="_Costs not in KWI3000 '06Budget_Check the Interest Calculation_Scenario 3" xfId="120"/>
    <cellStyle name="_Costs not in KWI3000 '06Budget_Chelan PUD Power Costs (8-10)" xfId="2982"/>
    <cellStyle name="_Costs not in KWI3000 '06Budget_Chelan PUD Power Costs (8-10) 2" xfId="17468"/>
    <cellStyle name="_Costs not in KWI3000 '06Budget_DEM-WP(C) Chelan Power Costs" xfId="11572"/>
    <cellStyle name="_Costs not in KWI3000 '06Budget_DEM-WP(C) Chelan Power Costs 2" xfId="17469"/>
    <cellStyle name="_Costs not in KWI3000 '06Budget_DEM-WP(C) ENERG10C--ctn Mid-C_042010 2010GRC" xfId="11573"/>
    <cellStyle name="_Costs not in KWI3000 '06Budget_DEM-WP(C) Gas Transport 2010GRC" xfId="11574"/>
    <cellStyle name="_Costs not in KWI3000 '06Budget_DEM-WP(C) Gas Transport 2010GRC 2" xfId="17470"/>
    <cellStyle name="_Costs not in KWI3000 '06Budget_DWH-08 (Rate Spread &amp; Design Workpapers)" xfId="17471"/>
    <cellStyle name="_Costs not in KWI3000 '06Budget_Exh A-1 resulting from UE-112050 effective Jan 1 2012" xfId="17472"/>
    <cellStyle name="_Costs not in KWI3000 '06Budget_Exh G - Klamath Peaker PPA fr C Locke 2-12" xfId="17473"/>
    <cellStyle name="_Costs not in KWI3000 '06Budget_Exhibit A-1 effective 4-1-11 fr S Free 12-11" xfId="17474"/>
    <cellStyle name="_Costs not in KWI3000 '06Budget_Exhibit D fr R Gho 12-31-08" xfId="2983"/>
    <cellStyle name="_Costs not in KWI3000 '06Budget_Exhibit D fr R Gho 12-31-08 2" xfId="2984"/>
    <cellStyle name="_Costs not in KWI3000 '06Budget_Exhibit D fr R Gho 12-31-08 2 2" xfId="17475"/>
    <cellStyle name="_Costs not in KWI3000 '06Budget_Exhibit D fr R Gho 12-31-08 3" xfId="17476"/>
    <cellStyle name="_Costs not in KWI3000 '06Budget_Exhibit D fr R Gho 12-31-08 v2" xfId="2985"/>
    <cellStyle name="_Costs not in KWI3000 '06Budget_Exhibit D fr R Gho 12-31-08 v2 2" xfId="2986"/>
    <cellStyle name="_Costs not in KWI3000 '06Budget_Exhibit D fr R Gho 12-31-08 v2 2 2" xfId="17477"/>
    <cellStyle name="_Costs not in KWI3000 '06Budget_Exhibit D fr R Gho 12-31-08 v2 3" xfId="17478"/>
    <cellStyle name="_Costs not in KWI3000 '06Budget_Exhibit D fr R Gho 12-31-08 v2_DEM-WP(C) ENERG10C--ctn Mid-C_042010 2010GRC" xfId="11575"/>
    <cellStyle name="_Costs not in KWI3000 '06Budget_Exhibit D fr R Gho 12-31-08 v2_NIM Summary" xfId="2987"/>
    <cellStyle name="_Costs not in KWI3000 '06Budget_Exhibit D fr R Gho 12-31-08 v2_NIM Summary 2" xfId="2988"/>
    <cellStyle name="_Costs not in KWI3000 '06Budget_Exhibit D fr R Gho 12-31-08 v2_NIM Summary 2 2" xfId="17479"/>
    <cellStyle name="_Costs not in KWI3000 '06Budget_Exhibit D fr R Gho 12-31-08 v2_NIM Summary 3" xfId="17480"/>
    <cellStyle name="_Costs not in KWI3000 '06Budget_Exhibit D fr R Gho 12-31-08 v2_NIM Summary_DEM-WP(C) ENERG10C--ctn Mid-C_042010 2010GRC" xfId="11576"/>
    <cellStyle name="_Costs not in KWI3000 '06Budget_Exhibit D fr R Gho 12-31-08_DEM-WP(C) ENERG10C--ctn Mid-C_042010 2010GRC" xfId="11577"/>
    <cellStyle name="_Costs not in KWI3000 '06Budget_Exhibit D fr R Gho 12-31-08_NIM Summary" xfId="2989"/>
    <cellStyle name="_Costs not in KWI3000 '06Budget_Exhibit D fr R Gho 12-31-08_NIM Summary 2" xfId="2990"/>
    <cellStyle name="_Costs not in KWI3000 '06Budget_Exhibit D fr R Gho 12-31-08_NIM Summary 2 2" xfId="17481"/>
    <cellStyle name="_Costs not in KWI3000 '06Budget_Exhibit D fr R Gho 12-31-08_NIM Summary 3" xfId="17482"/>
    <cellStyle name="_Costs not in KWI3000 '06Budget_Exhibit D fr R Gho 12-31-08_NIM Summary_DEM-WP(C) ENERG10C--ctn Mid-C_042010 2010GRC" xfId="11578"/>
    <cellStyle name="_Costs not in KWI3000 '06Budget_Final 2008 PTC Rate Design Workpapers 10.27.08" xfId="17483"/>
    <cellStyle name="_Costs not in KWI3000 '06Budget_Final 2009 Electric Low Income Workpapers" xfId="17484"/>
    <cellStyle name="_Costs not in KWI3000 '06Budget_Gas Rev Req Model (2010 GRC)" xfId="2991"/>
    <cellStyle name="_Costs not in KWI3000 '06Budget_Hopkins Ridge Prepaid Tran - Interest Earned RY 12ME Feb  '11" xfId="2992"/>
    <cellStyle name="_Costs not in KWI3000 '06Budget_Hopkins Ridge Prepaid Tran - Interest Earned RY 12ME Feb  '11 2" xfId="2993"/>
    <cellStyle name="_Costs not in KWI3000 '06Budget_Hopkins Ridge Prepaid Tran - Interest Earned RY 12ME Feb  '11 2 2" xfId="17485"/>
    <cellStyle name="_Costs not in KWI3000 '06Budget_Hopkins Ridge Prepaid Tran - Interest Earned RY 12ME Feb  '11 3" xfId="17486"/>
    <cellStyle name="_Costs not in KWI3000 '06Budget_Hopkins Ridge Prepaid Tran - Interest Earned RY 12ME Feb  '11_DEM-WP(C) ENERG10C--ctn Mid-C_042010 2010GRC" xfId="11579"/>
    <cellStyle name="_Costs not in KWI3000 '06Budget_Hopkins Ridge Prepaid Tran - Interest Earned RY 12ME Feb  '11_NIM Summary" xfId="2994"/>
    <cellStyle name="_Costs not in KWI3000 '06Budget_Hopkins Ridge Prepaid Tran - Interest Earned RY 12ME Feb  '11_NIM Summary 2" xfId="2995"/>
    <cellStyle name="_Costs not in KWI3000 '06Budget_Hopkins Ridge Prepaid Tran - Interest Earned RY 12ME Feb  '11_NIM Summary 2 2" xfId="17487"/>
    <cellStyle name="_Costs not in KWI3000 '06Budget_Hopkins Ridge Prepaid Tran - Interest Earned RY 12ME Feb  '11_NIM Summary 3" xfId="17488"/>
    <cellStyle name="_Costs not in KWI3000 '06Budget_Hopkins Ridge Prepaid Tran - Interest Earned RY 12ME Feb  '11_NIM Summary_DEM-WP(C) ENERG10C--ctn Mid-C_042010 2010GRC" xfId="11580"/>
    <cellStyle name="_Costs not in KWI3000 '06Budget_Hopkins Ridge Prepaid Tran - Interest Earned RY 12ME Feb  '11_Transmission Workbook for May BOD" xfId="2996"/>
    <cellStyle name="_Costs not in KWI3000 '06Budget_Hopkins Ridge Prepaid Tran - Interest Earned RY 12ME Feb  '11_Transmission Workbook for May BOD 2" xfId="2997"/>
    <cellStyle name="_Costs not in KWI3000 '06Budget_Hopkins Ridge Prepaid Tran - Interest Earned RY 12ME Feb  '11_Transmission Workbook for May BOD 2 2" xfId="17489"/>
    <cellStyle name="_Costs not in KWI3000 '06Budget_Hopkins Ridge Prepaid Tran - Interest Earned RY 12ME Feb  '11_Transmission Workbook for May BOD 3" xfId="17490"/>
    <cellStyle name="_Costs not in KWI3000 '06Budget_Hopkins Ridge Prepaid Tran - Interest Earned RY 12ME Feb  '11_Transmission Workbook for May BOD_DEM-WP(C) ENERG10C--ctn Mid-C_042010 2010GRC" xfId="11581"/>
    <cellStyle name="_Costs not in KWI3000 '06Budget_INPUTS" xfId="121"/>
    <cellStyle name="_Costs not in KWI3000 '06Budget_INPUTS 2" xfId="2998"/>
    <cellStyle name="_Costs not in KWI3000 '06Budget_INPUTS 2 2" xfId="2999"/>
    <cellStyle name="_Costs not in KWI3000 '06Budget_INPUTS 2 2 2" xfId="17491"/>
    <cellStyle name="_Costs not in KWI3000 '06Budget_INPUTS 2 3" xfId="17492"/>
    <cellStyle name="_Costs not in KWI3000 '06Budget_INPUTS 3" xfId="3000"/>
    <cellStyle name="_Costs not in KWI3000 '06Budget_INPUTS 3 2" xfId="17493"/>
    <cellStyle name="_Costs not in KWI3000 '06Budget_INPUTS 4" xfId="17494"/>
    <cellStyle name="_Costs not in KWI3000 '06Budget_Laid Off Employees + CEO" xfId="11582"/>
    <cellStyle name="_Costs not in KWI3000 '06Budget_Low Income 2010 RevRequirement" xfId="3001"/>
    <cellStyle name="_Costs not in KWI3000 '06Budget_Low Income 2010 RevRequirement (2)" xfId="3002"/>
    <cellStyle name="_Costs not in KWI3000 '06Budget_LSRWEP LGIA like Acctg Petition Aug 2010" xfId="11583"/>
    <cellStyle name="_Costs not in KWI3000 '06Budget_LSRWEP LGIA like Acctg Petition Aug 2010 2" xfId="17495"/>
    <cellStyle name="_Costs not in KWI3000 '06Budget_Mint Farm Generation BPA" xfId="17496"/>
    <cellStyle name="_Costs not in KWI3000 '06Budget_Misc. Exp Airport Parking" xfId="11584"/>
    <cellStyle name="_Costs not in KWI3000 '06Budget_NIM Summary" xfId="3003"/>
    <cellStyle name="_Costs not in KWI3000 '06Budget_NIM Summary 09GRC" xfId="3004"/>
    <cellStyle name="_Costs not in KWI3000 '06Budget_NIM Summary 09GRC 2" xfId="3005"/>
    <cellStyle name="_Costs not in KWI3000 '06Budget_NIM Summary 09GRC 2 2" xfId="17497"/>
    <cellStyle name="_Costs not in KWI3000 '06Budget_NIM Summary 09GRC 3" xfId="17498"/>
    <cellStyle name="_Costs not in KWI3000 '06Budget_NIM Summary 09GRC_DEM-WP(C) ENERG10C--ctn Mid-C_042010 2010GRC" xfId="11585"/>
    <cellStyle name="_Costs not in KWI3000 '06Budget_NIM Summary 10" xfId="17499"/>
    <cellStyle name="_Costs not in KWI3000 '06Budget_NIM Summary 11" xfId="17500"/>
    <cellStyle name="_Costs not in KWI3000 '06Budget_NIM Summary 12" xfId="17501"/>
    <cellStyle name="_Costs not in KWI3000 '06Budget_NIM Summary 13" xfId="17502"/>
    <cellStyle name="_Costs not in KWI3000 '06Budget_NIM Summary 14" xfId="17503"/>
    <cellStyle name="_Costs not in KWI3000 '06Budget_NIM Summary 15" xfId="17504"/>
    <cellStyle name="_Costs not in KWI3000 '06Budget_NIM Summary 16" xfId="17505"/>
    <cellStyle name="_Costs not in KWI3000 '06Budget_NIM Summary 17" xfId="17506"/>
    <cellStyle name="_Costs not in KWI3000 '06Budget_NIM Summary 18" xfId="17507"/>
    <cellStyle name="_Costs not in KWI3000 '06Budget_NIM Summary 19" xfId="17508"/>
    <cellStyle name="_Costs not in KWI3000 '06Budget_NIM Summary 2" xfId="3006"/>
    <cellStyle name="_Costs not in KWI3000 '06Budget_NIM Summary 2 2" xfId="17509"/>
    <cellStyle name="_Costs not in KWI3000 '06Budget_NIM Summary 20" xfId="17510"/>
    <cellStyle name="_Costs not in KWI3000 '06Budget_NIM Summary 21" xfId="17511"/>
    <cellStyle name="_Costs not in KWI3000 '06Budget_NIM Summary 22" xfId="17512"/>
    <cellStyle name="_Costs not in KWI3000 '06Budget_NIM Summary 23" xfId="17513"/>
    <cellStyle name="_Costs not in KWI3000 '06Budget_NIM Summary 24" xfId="17514"/>
    <cellStyle name="_Costs not in KWI3000 '06Budget_NIM Summary 25" xfId="17515"/>
    <cellStyle name="_Costs not in KWI3000 '06Budget_NIM Summary 26" xfId="17516"/>
    <cellStyle name="_Costs not in KWI3000 '06Budget_NIM Summary 27" xfId="17517"/>
    <cellStyle name="_Costs not in KWI3000 '06Budget_NIM Summary 28" xfId="17518"/>
    <cellStyle name="_Costs not in KWI3000 '06Budget_NIM Summary 29" xfId="17519"/>
    <cellStyle name="_Costs not in KWI3000 '06Budget_NIM Summary 3" xfId="3007"/>
    <cellStyle name="_Costs not in KWI3000 '06Budget_NIM Summary 3 2" xfId="17520"/>
    <cellStyle name="_Costs not in KWI3000 '06Budget_NIM Summary 30" xfId="17521"/>
    <cellStyle name="_Costs not in KWI3000 '06Budget_NIM Summary 31" xfId="17522"/>
    <cellStyle name="_Costs not in KWI3000 '06Budget_NIM Summary 32" xfId="17523"/>
    <cellStyle name="_Costs not in KWI3000 '06Budget_NIM Summary 33" xfId="17524"/>
    <cellStyle name="_Costs not in KWI3000 '06Budget_NIM Summary 34" xfId="17525"/>
    <cellStyle name="_Costs not in KWI3000 '06Budget_NIM Summary 35" xfId="17526"/>
    <cellStyle name="_Costs not in KWI3000 '06Budget_NIM Summary 36" xfId="17527"/>
    <cellStyle name="_Costs not in KWI3000 '06Budget_NIM Summary 37" xfId="17528"/>
    <cellStyle name="_Costs not in KWI3000 '06Budget_NIM Summary 38" xfId="17529"/>
    <cellStyle name="_Costs not in KWI3000 '06Budget_NIM Summary 39" xfId="17530"/>
    <cellStyle name="_Costs not in KWI3000 '06Budget_NIM Summary 4" xfId="3008"/>
    <cellStyle name="_Costs not in KWI3000 '06Budget_NIM Summary 4 2" xfId="17531"/>
    <cellStyle name="_Costs not in KWI3000 '06Budget_NIM Summary 40" xfId="17532"/>
    <cellStyle name="_Costs not in KWI3000 '06Budget_NIM Summary 41" xfId="17533"/>
    <cellStyle name="_Costs not in KWI3000 '06Budget_NIM Summary 42" xfId="17534"/>
    <cellStyle name="_Costs not in KWI3000 '06Budget_NIM Summary 43" xfId="17535"/>
    <cellStyle name="_Costs not in KWI3000 '06Budget_NIM Summary 44" xfId="17536"/>
    <cellStyle name="_Costs not in KWI3000 '06Budget_NIM Summary 45" xfId="17537"/>
    <cellStyle name="_Costs not in KWI3000 '06Budget_NIM Summary 46" xfId="17538"/>
    <cellStyle name="_Costs not in KWI3000 '06Budget_NIM Summary 47" xfId="17539"/>
    <cellStyle name="_Costs not in KWI3000 '06Budget_NIM Summary 48" xfId="17540"/>
    <cellStyle name="_Costs not in KWI3000 '06Budget_NIM Summary 49" xfId="17541"/>
    <cellStyle name="_Costs not in KWI3000 '06Budget_NIM Summary 5" xfId="3009"/>
    <cellStyle name="_Costs not in KWI3000 '06Budget_NIM Summary 5 2" xfId="17542"/>
    <cellStyle name="_Costs not in KWI3000 '06Budget_NIM Summary 50" xfId="17543"/>
    <cellStyle name="_Costs not in KWI3000 '06Budget_NIM Summary 51" xfId="17544"/>
    <cellStyle name="_Costs not in KWI3000 '06Budget_NIM Summary 6" xfId="3010"/>
    <cellStyle name="_Costs not in KWI3000 '06Budget_NIM Summary 6 2" xfId="17545"/>
    <cellStyle name="_Costs not in KWI3000 '06Budget_NIM Summary 7" xfId="3011"/>
    <cellStyle name="_Costs not in KWI3000 '06Budget_NIM Summary 7 2" xfId="17546"/>
    <cellStyle name="_Costs not in KWI3000 '06Budget_NIM Summary 8" xfId="3012"/>
    <cellStyle name="_Costs not in KWI3000 '06Budget_NIM Summary 8 2" xfId="17547"/>
    <cellStyle name="_Costs not in KWI3000 '06Budget_NIM Summary 9" xfId="3013"/>
    <cellStyle name="_Costs not in KWI3000 '06Budget_NIM Summary 9 2" xfId="17548"/>
    <cellStyle name="_Costs not in KWI3000 '06Budget_NIM Summary_DEM-WP(C) ENERG10C--ctn Mid-C_042010 2010GRC" xfId="11586"/>
    <cellStyle name="_Costs not in KWI3000 '06Budget_NIM+O&amp;M" xfId="11587"/>
    <cellStyle name="_Costs not in KWI3000 '06Budget_NIM+O&amp;M 2" xfId="11588"/>
    <cellStyle name="_Costs not in KWI3000 '06Budget_NIM+O&amp;M 2 2" xfId="17549"/>
    <cellStyle name="_Costs not in KWI3000 '06Budget_NIM+O&amp;M 3" xfId="17550"/>
    <cellStyle name="_Costs not in KWI3000 '06Budget_NIM+O&amp;M Monthly" xfId="11589"/>
    <cellStyle name="_Costs not in KWI3000 '06Budget_NIM+O&amp;M Monthly 2" xfId="11590"/>
    <cellStyle name="_Costs not in KWI3000 '06Budget_NIM+O&amp;M Monthly 2 2" xfId="17551"/>
    <cellStyle name="_Costs not in KWI3000 '06Budget_NIM+O&amp;M Monthly 3" xfId="17552"/>
    <cellStyle name="_Costs not in KWI3000 '06Budget_Oct2010toSep2011LwIncLead" xfId="3014"/>
    <cellStyle name="_Costs not in KWI3000 '06Budget_PCA 10 -  Exhibit D Dec 2011" xfId="17553"/>
    <cellStyle name="_Costs not in KWI3000 '06Budget_PCA 10 -  Exhibit D from A Kellogg Jan 2011" xfId="3015"/>
    <cellStyle name="_Costs not in KWI3000 '06Budget_PCA 10 -  Exhibit D from A Kellogg July 2011" xfId="3016"/>
    <cellStyle name="_Costs not in KWI3000 '06Budget_PCA 10 -  Exhibit D from S Free Rcv'd 12-11" xfId="3017"/>
    <cellStyle name="_Costs not in KWI3000 '06Budget_PCA 11 -  Exhibit D Jan 2012 fr A Kellogg" xfId="17554"/>
    <cellStyle name="_Costs not in KWI3000 '06Budget_PCA 11 -  Exhibit D Jan 2012 WF" xfId="17555"/>
    <cellStyle name="_Costs not in KWI3000 '06Budget_PCA 7 - Exhibit D update 11_30_08 (2)" xfId="3018"/>
    <cellStyle name="_Costs not in KWI3000 '06Budget_PCA 7 - Exhibit D update 11_30_08 (2) 2" xfId="3019"/>
    <cellStyle name="_Costs not in KWI3000 '06Budget_PCA 7 - Exhibit D update 11_30_08 (2) 2 2" xfId="3020"/>
    <cellStyle name="_Costs not in KWI3000 '06Budget_PCA 7 - Exhibit D update 11_30_08 (2) 2 2 2" xfId="17556"/>
    <cellStyle name="_Costs not in KWI3000 '06Budget_PCA 7 - Exhibit D update 11_30_08 (2) 2 3" xfId="17557"/>
    <cellStyle name="_Costs not in KWI3000 '06Budget_PCA 7 - Exhibit D update 11_30_08 (2) 3" xfId="3021"/>
    <cellStyle name="_Costs not in KWI3000 '06Budget_PCA 7 - Exhibit D update 11_30_08 (2) 3 2" xfId="17558"/>
    <cellStyle name="_Costs not in KWI3000 '06Budget_PCA 7 - Exhibit D update 11_30_08 (2) 4" xfId="17559"/>
    <cellStyle name="_Costs not in KWI3000 '06Budget_PCA 7 - Exhibit D update 11_30_08 (2)_DEM-WP(C) ENERG10C--ctn Mid-C_042010 2010GRC" xfId="11591"/>
    <cellStyle name="_Costs not in KWI3000 '06Budget_PCA 7 - Exhibit D update 11_30_08 (2)_NIM Summary" xfId="3022"/>
    <cellStyle name="_Costs not in KWI3000 '06Budget_PCA 7 - Exhibit D update 11_30_08 (2)_NIM Summary 2" xfId="3023"/>
    <cellStyle name="_Costs not in KWI3000 '06Budget_PCA 7 - Exhibit D update 11_30_08 (2)_NIM Summary 2 2" xfId="17560"/>
    <cellStyle name="_Costs not in KWI3000 '06Budget_PCA 7 - Exhibit D update 11_30_08 (2)_NIM Summary 3" xfId="17561"/>
    <cellStyle name="_Costs not in KWI3000 '06Budget_PCA 7 - Exhibit D update 11_30_08 (2)_NIM Summary_DEM-WP(C) ENERG10C--ctn Mid-C_042010 2010GRC" xfId="11592"/>
    <cellStyle name="_Costs not in KWI3000 '06Budget_PCA 8 - Exhibit D update 12_31_09" xfId="3024"/>
    <cellStyle name="_Costs not in KWI3000 '06Budget_PCA 8 - Exhibit D update 12_31_09 2" xfId="17562"/>
    <cellStyle name="_Costs not in KWI3000 '06Budget_PCA 9 -  Exhibit D April 2010" xfId="3025"/>
    <cellStyle name="_Costs not in KWI3000 '06Budget_PCA 9 -  Exhibit D April 2010 (3)" xfId="3026"/>
    <cellStyle name="_Costs not in KWI3000 '06Budget_PCA 9 -  Exhibit D April 2010 (3) 2" xfId="3027"/>
    <cellStyle name="_Costs not in KWI3000 '06Budget_PCA 9 -  Exhibit D April 2010 (3) 2 2" xfId="17563"/>
    <cellStyle name="_Costs not in KWI3000 '06Budget_PCA 9 -  Exhibit D April 2010 (3) 3" xfId="17564"/>
    <cellStyle name="_Costs not in KWI3000 '06Budget_PCA 9 -  Exhibit D April 2010 (3)_DEM-WP(C) ENERG10C--ctn Mid-C_042010 2010GRC" xfId="11593"/>
    <cellStyle name="_Costs not in KWI3000 '06Budget_PCA 9 -  Exhibit D April 2010 2" xfId="17565"/>
    <cellStyle name="_Costs not in KWI3000 '06Budget_PCA 9 -  Exhibit D April 2010 3" xfId="17566"/>
    <cellStyle name="_Costs not in KWI3000 '06Budget_PCA 9 -  Exhibit D April 2010 4" xfId="17567"/>
    <cellStyle name="_Costs not in KWI3000 '06Budget_PCA 9 -  Exhibit D April 2010 5" xfId="17568"/>
    <cellStyle name="_Costs not in KWI3000 '06Budget_PCA 9 -  Exhibit D April 2010 6" xfId="17569"/>
    <cellStyle name="_Costs not in KWI3000 '06Budget_PCA 9 -  Exhibit D Feb 2010" xfId="3028"/>
    <cellStyle name="_Costs not in KWI3000 '06Budget_PCA 9 -  Exhibit D Feb 2010 2" xfId="17570"/>
    <cellStyle name="_Costs not in KWI3000 '06Budget_PCA 9 -  Exhibit D Feb 2010 v2" xfId="3029"/>
    <cellStyle name="_Costs not in KWI3000 '06Budget_PCA 9 -  Exhibit D Feb 2010 v2 2" xfId="17571"/>
    <cellStyle name="_Costs not in KWI3000 '06Budget_PCA 9 -  Exhibit D Feb 2010 WF" xfId="3030"/>
    <cellStyle name="_Costs not in KWI3000 '06Budget_PCA 9 -  Exhibit D Feb 2010 WF 2" xfId="17572"/>
    <cellStyle name="_Costs not in KWI3000 '06Budget_PCA 9 -  Exhibit D Jan 2010" xfId="3031"/>
    <cellStyle name="_Costs not in KWI3000 '06Budget_PCA 9 -  Exhibit D Jan 2010 2" xfId="17573"/>
    <cellStyle name="_Costs not in KWI3000 '06Budget_PCA 9 -  Exhibit D March 2010 (2)" xfId="3032"/>
    <cellStyle name="_Costs not in KWI3000 '06Budget_PCA 9 -  Exhibit D March 2010 (2) 2" xfId="17574"/>
    <cellStyle name="_Costs not in KWI3000 '06Budget_PCA 9 -  Exhibit D Nov 2010" xfId="3033"/>
    <cellStyle name="_Costs not in KWI3000 '06Budget_PCA 9 -  Exhibit D Nov 2010 2" xfId="17575"/>
    <cellStyle name="_Costs not in KWI3000 '06Budget_PCA 9 - Exhibit D at August 2010" xfId="3034"/>
    <cellStyle name="_Costs not in KWI3000 '06Budget_PCA 9 - Exhibit D at August 2010 2" xfId="17576"/>
    <cellStyle name="_Costs not in KWI3000 '06Budget_PCA 9 - Exhibit D June 2010 GRC" xfId="3035"/>
    <cellStyle name="_Costs not in KWI3000 '06Budget_PCA 9 - Exhibit D June 2010 GRC 2" xfId="17577"/>
    <cellStyle name="_Costs not in KWI3000 '06Budget_Power Costs - Comparison bx Rbtl-Staff-Jt-PC" xfId="3036"/>
    <cellStyle name="_Costs not in KWI3000 '06Budget_Power Costs - Comparison bx Rbtl-Staff-Jt-PC 2" xfId="3037"/>
    <cellStyle name="_Costs not in KWI3000 '06Budget_Power Costs - Comparison bx Rbtl-Staff-Jt-PC 2 2" xfId="3038"/>
    <cellStyle name="_Costs not in KWI3000 '06Budget_Power Costs - Comparison bx Rbtl-Staff-Jt-PC 2 2 2" xfId="17578"/>
    <cellStyle name="_Costs not in KWI3000 '06Budget_Power Costs - Comparison bx Rbtl-Staff-Jt-PC 2 3" xfId="17579"/>
    <cellStyle name="_Costs not in KWI3000 '06Budget_Power Costs - Comparison bx Rbtl-Staff-Jt-PC 3" xfId="3039"/>
    <cellStyle name="_Costs not in KWI3000 '06Budget_Power Costs - Comparison bx Rbtl-Staff-Jt-PC 3 2" xfId="17580"/>
    <cellStyle name="_Costs not in KWI3000 '06Budget_Power Costs - Comparison bx Rbtl-Staff-Jt-PC 4" xfId="17581"/>
    <cellStyle name="_Costs not in KWI3000 '06Budget_Power Costs - Comparison bx Rbtl-Staff-Jt-PC_Adj Bench DR 3 for Initial Briefs (Electric)" xfId="3040"/>
    <cellStyle name="_Costs not in KWI3000 '06Budget_Power Costs - Comparison bx Rbtl-Staff-Jt-PC_Adj Bench DR 3 for Initial Briefs (Electric) 2" xfId="3041"/>
    <cellStyle name="_Costs not in KWI3000 '06Budget_Power Costs - Comparison bx Rbtl-Staff-Jt-PC_Adj Bench DR 3 for Initial Briefs (Electric) 2 2" xfId="3042"/>
    <cellStyle name="_Costs not in KWI3000 '06Budget_Power Costs - Comparison bx Rbtl-Staff-Jt-PC_Adj Bench DR 3 for Initial Briefs (Electric) 2 2 2" xfId="17582"/>
    <cellStyle name="_Costs not in KWI3000 '06Budget_Power Costs - Comparison bx Rbtl-Staff-Jt-PC_Adj Bench DR 3 for Initial Briefs (Electric) 2 3" xfId="17583"/>
    <cellStyle name="_Costs not in KWI3000 '06Budget_Power Costs - Comparison bx Rbtl-Staff-Jt-PC_Adj Bench DR 3 for Initial Briefs (Electric) 3" xfId="3043"/>
    <cellStyle name="_Costs not in KWI3000 '06Budget_Power Costs - Comparison bx Rbtl-Staff-Jt-PC_Adj Bench DR 3 for Initial Briefs (Electric) 3 2" xfId="17584"/>
    <cellStyle name="_Costs not in KWI3000 '06Budget_Power Costs - Comparison bx Rbtl-Staff-Jt-PC_Adj Bench DR 3 for Initial Briefs (Electric) 4" xfId="17585"/>
    <cellStyle name="_Costs not in KWI3000 '06Budget_Power Costs - Comparison bx Rbtl-Staff-Jt-PC_Adj Bench DR 3 for Initial Briefs (Electric)_DEM-WP(C) ENERG10C--ctn Mid-C_042010 2010GRC" xfId="11594"/>
    <cellStyle name="_Costs not in KWI3000 '06Budget_Power Costs - Comparison bx Rbtl-Staff-Jt-PC_DEM-WP(C) ENERG10C--ctn Mid-C_042010 2010GRC" xfId="11595"/>
    <cellStyle name="_Costs not in KWI3000 '06Budget_Power Costs - Comparison bx Rbtl-Staff-Jt-PC_Electric Rev Req Model (2009 GRC) Rebuttal" xfId="3044"/>
    <cellStyle name="_Costs not in KWI3000 '06Budget_Power Costs - Comparison bx Rbtl-Staff-Jt-PC_Electric Rev Req Model (2009 GRC) Rebuttal 2" xfId="3045"/>
    <cellStyle name="_Costs not in KWI3000 '06Budget_Power Costs - Comparison bx Rbtl-Staff-Jt-PC_Electric Rev Req Model (2009 GRC) Rebuttal 2 2" xfId="3046"/>
    <cellStyle name="_Costs not in KWI3000 '06Budget_Power Costs - Comparison bx Rbtl-Staff-Jt-PC_Electric Rev Req Model (2009 GRC) Rebuttal 2 2 2" xfId="17586"/>
    <cellStyle name="_Costs not in KWI3000 '06Budget_Power Costs - Comparison bx Rbtl-Staff-Jt-PC_Electric Rev Req Model (2009 GRC) Rebuttal 2 3" xfId="17587"/>
    <cellStyle name="_Costs not in KWI3000 '06Budget_Power Costs - Comparison bx Rbtl-Staff-Jt-PC_Electric Rev Req Model (2009 GRC) Rebuttal 3" xfId="3047"/>
    <cellStyle name="_Costs not in KWI3000 '06Budget_Power Costs - Comparison bx Rbtl-Staff-Jt-PC_Electric Rev Req Model (2009 GRC) Rebuttal 3 2" xfId="17588"/>
    <cellStyle name="_Costs not in KWI3000 '06Budget_Power Costs - Comparison bx Rbtl-Staff-Jt-PC_Electric Rev Req Model (2009 GRC) Rebuttal 4" xfId="17589"/>
    <cellStyle name="_Costs not in KWI3000 '06Budget_Power Costs - Comparison bx Rbtl-Staff-Jt-PC_Electric Rev Req Model (2009 GRC) Rebuttal REmoval of New  WH Solar AdjustMI" xfId="3048"/>
    <cellStyle name="_Costs not in KWI3000 '06Budget_Power Costs - Comparison bx Rbtl-Staff-Jt-PC_Electric Rev Req Model (2009 GRC) Rebuttal REmoval of New  WH Solar AdjustMI 2" xfId="3049"/>
    <cellStyle name="_Costs not in KWI3000 '06Budget_Power Costs - Comparison bx Rbtl-Staff-Jt-PC_Electric Rev Req Model (2009 GRC) Rebuttal REmoval of New  WH Solar AdjustMI 2 2" xfId="3050"/>
    <cellStyle name="_Costs not in KWI3000 '06Budget_Power Costs - Comparison bx Rbtl-Staff-Jt-PC_Electric Rev Req Model (2009 GRC) Rebuttal REmoval of New  WH Solar AdjustMI 2 2 2" xfId="17590"/>
    <cellStyle name="_Costs not in KWI3000 '06Budget_Power Costs - Comparison bx Rbtl-Staff-Jt-PC_Electric Rev Req Model (2009 GRC) Rebuttal REmoval of New  WH Solar AdjustMI 2 3" xfId="17591"/>
    <cellStyle name="_Costs not in KWI3000 '06Budget_Power Costs - Comparison bx Rbtl-Staff-Jt-PC_Electric Rev Req Model (2009 GRC) Rebuttal REmoval of New  WH Solar AdjustMI 3" xfId="3051"/>
    <cellStyle name="_Costs not in KWI3000 '06Budget_Power Costs - Comparison bx Rbtl-Staff-Jt-PC_Electric Rev Req Model (2009 GRC) Rebuttal REmoval of New  WH Solar AdjustMI 3 2" xfId="17592"/>
    <cellStyle name="_Costs not in KWI3000 '06Budget_Power Costs - Comparison bx Rbtl-Staff-Jt-PC_Electric Rev Req Model (2009 GRC) Rebuttal REmoval of New  WH Solar AdjustMI 4" xfId="17593"/>
    <cellStyle name="_Costs not in KWI3000 '06Budget_Power Costs - Comparison bx Rbtl-Staff-Jt-PC_Electric Rev Req Model (2009 GRC) Rebuttal REmoval of New  WH Solar AdjustMI_DEM-WP(C) ENERG10C--ctn Mid-C_042010 2010GRC" xfId="11596"/>
    <cellStyle name="_Costs not in KWI3000 '06Budget_Power Costs - Comparison bx Rbtl-Staff-Jt-PC_Electric Rev Req Model (2009 GRC) Revised 01-18-2010" xfId="3052"/>
    <cellStyle name="_Costs not in KWI3000 '06Budget_Power Costs - Comparison bx Rbtl-Staff-Jt-PC_Electric Rev Req Model (2009 GRC) Revised 01-18-2010 2" xfId="3053"/>
    <cellStyle name="_Costs not in KWI3000 '06Budget_Power Costs - Comparison bx Rbtl-Staff-Jt-PC_Electric Rev Req Model (2009 GRC) Revised 01-18-2010 2 2" xfId="3054"/>
    <cellStyle name="_Costs not in KWI3000 '06Budget_Power Costs - Comparison bx Rbtl-Staff-Jt-PC_Electric Rev Req Model (2009 GRC) Revised 01-18-2010 2 2 2" xfId="17594"/>
    <cellStyle name="_Costs not in KWI3000 '06Budget_Power Costs - Comparison bx Rbtl-Staff-Jt-PC_Electric Rev Req Model (2009 GRC) Revised 01-18-2010 2 3" xfId="17595"/>
    <cellStyle name="_Costs not in KWI3000 '06Budget_Power Costs - Comparison bx Rbtl-Staff-Jt-PC_Electric Rev Req Model (2009 GRC) Revised 01-18-2010 3" xfId="3055"/>
    <cellStyle name="_Costs not in KWI3000 '06Budget_Power Costs - Comparison bx Rbtl-Staff-Jt-PC_Electric Rev Req Model (2009 GRC) Revised 01-18-2010 3 2" xfId="17596"/>
    <cellStyle name="_Costs not in KWI3000 '06Budget_Power Costs - Comparison bx Rbtl-Staff-Jt-PC_Electric Rev Req Model (2009 GRC) Revised 01-18-2010 4" xfId="17597"/>
    <cellStyle name="_Costs not in KWI3000 '06Budget_Power Costs - Comparison bx Rbtl-Staff-Jt-PC_Electric Rev Req Model (2009 GRC) Revised 01-18-2010_DEM-WP(C) ENERG10C--ctn Mid-C_042010 2010GRC" xfId="11597"/>
    <cellStyle name="_Costs not in KWI3000 '06Budget_Power Costs - Comparison bx Rbtl-Staff-Jt-PC_Final Order Electric EXHIBIT A-1" xfId="3056"/>
    <cellStyle name="_Costs not in KWI3000 '06Budget_Power Costs - Comparison bx Rbtl-Staff-Jt-PC_Final Order Electric EXHIBIT A-1 2" xfId="3057"/>
    <cellStyle name="_Costs not in KWI3000 '06Budget_Power Costs - Comparison bx Rbtl-Staff-Jt-PC_Final Order Electric EXHIBIT A-1 2 2" xfId="3058"/>
    <cellStyle name="_Costs not in KWI3000 '06Budget_Power Costs - Comparison bx Rbtl-Staff-Jt-PC_Final Order Electric EXHIBIT A-1 2 2 2" xfId="17598"/>
    <cellStyle name="_Costs not in KWI3000 '06Budget_Power Costs - Comparison bx Rbtl-Staff-Jt-PC_Final Order Electric EXHIBIT A-1 2 3" xfId="17599"/>
    <cellStyle name="_Costs not in KWI3000 '06Budget_Power Costs - Comparison bx Rbtl-Staff-Jt-PC_Final Order Electric EXHIBIT A-1 3" xfId="3059"/>
    <cellStyle name="_Costs not in KWI3000 '06Budget_Power Costs - Comparison bx Rbtl-Staff-Jt-PC_Final Order Electric EXHIBIT A-1 3 2" xfId="17600"/>
    <cellStyle name="_Costs not in KWI3000 '06Budget_Power Costs - Comparison bx Rbtl-Staff-Jt-PC_Final Order Electric EXHIBIT A-1 4" xfId="17601"/>
    <cellStyle name="_Costs not in KWI3000 '06Budget_Production Adj 4.37" xfId="122"/>
    <cellStyle name="_Costs not in KWI3000 '06Budget_Production Adj 4.37 2" xfId="3060"/>
    <cellStyle name="_Costs not in KWI3000 '06Budget_Production Adj 4.37 2 2" xfId="3061"/>
    <cellStyle name="_Costs not in KWI3000 '06Budget_Production Adj 4.37 2 2 2" xfId="17602"/>
    <cellStyle name="_Costs not in KWI3000 '06Budget_Production Adj 4.37 2 3" xfId="17603"/>
    <cellStyle name="_Costs not in KWI3000 '06Budget_Production Adj 4.37 3" xfId="3062"/>
    <cellStyle name="_Costs not in KWI3000 '06Budget_Production Adj 4.37 3 2" xfId="17604"/>
    <cellStyle name="_Costs not in KWI3000 '06Budget_Production Adj 4.37 4" xfId="17605"/>
    <cellStyle name="_Costs not in KWI3000 '06Budget_Purchased Power Adj 4.03" xfId="123"/>
    <cellStyle name="_Costs not in KWI3000 '06Budget_Purchased Power Adj 4.03 2" xfId="3063"/>
    <cellStyle name="_Costs not in KWI3000 '06Budget_Purchased Power Adj 4.03 2 2" xfId="3064"/>
    <cellStyle name="_Costs not in KWI3000 '06Budget_Purchased Power Adj 4.03 2 2 2" xfId="17606"/>
    <cellStyle name="_Costs not in KWI3000 '06Budget_Purchased Power Adj 4.03 2 3" xfId="17607"/>
    <cellStyle name="_Costs not in KWI3000 '06Budget_Purchased Power Adj 4.03 3" xfId="3065"/>
    <cellStyle name="_Costs not in KWI3000 '06Budget_Purchased Power Adj 4.03 3 2" xfId="17608"/>
    <cellStyle name="_Costs not in KWI3000 '06Budget_Purchased Power Adj 4.03 4" xfId="17609"/>
    <cellStyle name="_Costs not in KWI3000 '06Budget_Rebuttal Power Costs" xfId="3066"/>
    <cellStyle name="_Costs not in KWI3000 '06Budget_Rebuttal Power Costs 2" xfId="3067"/>
    <cellStyle name="_Costs not in KWI3000 '06Budget_Rebuttal Power Costs 2 2" xfId="3068"/>
    <cellStyle name="_Costs not in KWI3000 '06Budget_Rebuttal Power Costs 2 2 2" xfId="17610"/>
    <cellStyle name="_Costs not in KWI3000 '06Budget_Rebuttal Power Costs 2 3" xfId="17611"/>
    <cellStyle name="_Costs not in KWI3000 '06Budget_Rebuttal Power Costs 3" xfId="3069"/>
    <cellStyle name="_Costs not in KWI3000 '06Budget_Rebuttal Power Costs 3 2" xfId="17612"/>
    <cellStyle name="_Costs not in KWI3000 '06Budget_Rebuttal Power Costs 4" xfId="17613"/>
    <cellStyle name="_Costs not in KWI3000 '06Budget_Rebuttal Power Costs_Adj Bench DR 3 for Initial Briefs (Electric)" xfId="3070"/>
    <cellStyle name="_Costs not in KWI3000 '06Budget_Rebuttal Power Costs_Adj Bench DR 3 for Initial Briefs (Electric) 2" xfId="3071"/>
    <cellStyle name="_Costs not in KWI3000 '06Budget_Rebuttal Power Costs_Adj Bench DR 3 for Initial Briefs (Electric) 2 2" xfId="3072"/>
    <cellStyle name="_Costs not in KWI3000 '06Budget_Rebuttal Power Costs_Adj Bench DR 3 for Initial Briefs (Electric) 2 2 2" xfId="17614"/>
    <cellStyle name="_Costs not in KWI3000 '06Budget_Rebuttal Power Costs_Adj Bench DR 3 for Initial Briefs (Electric) 2 3" xfId="17615"/>
    <cellStyle name="_Costs not in KWI3000 '06Budget_Rebuttal Power Costs_Adj Bench DR 3 for Initial Briefs (Electric) 3" xfId="3073"/>
    <cellStyle name="_Costs not in KWI3000 '06Budget_Rebuttal Power Costs_Adj Bench DR 3 for Initial Briefs (Electric) 3 2" xfId="17616"/>
    <cellStyle name="_Costs not in KWI3000 '06Budget_Rebuttal Power Costs_Adj Bench DR 3 for Initial Briefs (Electric) 4" xfId="17617"/>
    <cellStyle name="_Costs not in KWI3000 '06Budget_Rebuttal Power Costs_Adj Bench DR 3 for Initial Briefs (Electric)_DEM-WP(C) ENERG10C--ctn Mid-C_042010 2010GRC" xfId="11598"/>
    <cellStyle name="_Costs not in KWI3000 '06Budget_Rebuttal Power Costs_DEM-WP(C) ENERG10C--ctn Mid-C_042010 2010GRC" xfId="11599"/>
    <cellStyle name="_Costs not in KWI3000 '06Budget_Rebuttal Power Costs_Electric Rev Req Model (2009 GRC) Rebuttal" xfId="3074"/>
    <cellStyle name="_Costs not in KWI3000 '06Budget_Rebuttal Power Costs_Electric Rev Req Model (2009 GRC) Rebuttal 2" xfId="3075"/>
    <cellStyle name="_Costs not in KWI3000 '06Budget_Rebuttal Power Costs_Electric Rev Req Model (2009 GRC) Rebuttal 2 2" xfId="3076"/>
    <cellStyle name="_Costs not in KWI3000 '06Budget_Rebuttal Power Costs_Electric Rev Req Model (2009 GRC) Rebuttal 2 2 2" xfId="17618"/>
    <cellStyle name="_Costs not in KWI3000 '06Budget_Rebuttal Power Costs_Electric Rev Req Model (2009 GRC) Rebuttal 2 3" xfId="17619"/>
    <cellStyle name="_Costs not in KWI3000 '06Budget_Rebuttal Power Costs_Electric Rev Req Model (2009 GRC) Rebuttal 3" xfId="3077"/>
    <cellStyle name="_Costs not in KWI3000 '06Budget_Rebuttal Power Costs_Electric Rev Req Model (2009 GRC) Rebuttal 3 2" xfId="17620"/>
    <cellStyle name="_Costs not in KWI3000 '06Budget_Rebuttal Power Costs_Electric Rev Req Model (2009 GRC) Rebuttal 4" xfId="17621"/>
    <cellStyle name="_Costs not in KWI3000 '06Budget_Rebuttal Power Costs_Electric Rev Req Model (2009 GRC) Rebuttal REmoval of New  WH Solar AdjustMI" xfId="3078"/>
    <cellStyle name="_Costs not in KWI3000 '06Budget_Rebuttal Power Costs_Electric Rev Req Model (2009 GRC) Rebuttal REmoval of New  WH Solar AdjustMI 2" xfId="3079"/>
    <cellStyle name="_Costs not in KWI3000 '06Budget_Rebuttal Power Costs_Electric Rev Req Model (2009 GRC) Rebuttal REmoval of New  WH Solar AdjustMI 2 2" xfId="3080"/>
    <cellStyle name="_Costs not in KWI3000 '06Budget_Rebuttal Power Costs_Electric Rev Req Model (2009 GRC) Rebuttal REmoval of New  WH Solar AdjustMI 2 2 2" xfId="17622"/>
    <cellStyle name="_Costs not in KWI3000 '06Budget_Rebuttal Power Costs_Electric Rev Req Model (2009 GRC) Rebuttal REmoval of New  WH Solar AdjustMI 2 3" xfId="17623"/>
    <cellStyle name="_Costs not in KWI3000 '06Budget_Rebuttal Power Costs_Electric Rev Req Model (2009 GRC) Rebuttal REmoval of New  WH Solar AdjustMI 3" xfId="3081"/>
    <cellStyle name="_Costs not in KWI3000 '06Budget_Rebuttal Power Costs_Electric Rev Req Model (2009 GRC) Rebuttal REmoval of New  WH Solar AdjustMI 3 2" xfId="17624"/>
    <cellStyle name="_Costs not in KWI3000 '06Budget_Rebuttal Power Costs_Electric Rev Req Model (2009 GRC) Rebuttal REmoval of New  WH Solar AdjustMI 4" xfId="17625"/>
    <cellStyle name="_Costs not in KWI3000 '06Budget_Rebuttal Power Costs_Electric Rev Req Model (2009 GRC) Rebuttal REmoval of New  WH Solar AdjustMI_DEM-WP(C) ENERG10C--ctn Mid-C_042010 2010GRC" xfId="11600"/>
    <cellStyle name="_Costs not in KWI3000 '06Budget_Rebuttal Power Costs_Electric Rev Req Model (2009 GRC) Revised 01-18-2010" xfId="3082"/>
    <cellStyle name="_Costs not in KWI3000 '06Budget_Rebuttal Power Costs_Electric Rev Req Model (2009 GRC) Revised 01-18-2010 2" xfId="3083"/>
    <cellStyle name="_Costs not in KWI3000 '06Budget_Rebuttal Power Costs_Electric Rev Req Model (2009 GRC) Revised 01-18-2010 2 2" xfId="3084"/>
    <cellStyle name="_Costs not in KWI3000 '06Budget_Rebuttal Power Costs_Electric Rev Req Model (2009 GRC) Revised 01-18-2010 2 2 2" xfId="17626"/>
    <cellStyle name="_Costs not in KWI3000 '06Budget_Rebuttal Power Costs_Electric Rev Req Model (2009 GRC) Revised 01-18-2010 2 3" xfId="17627"/>
    <cellStyle name="_Costs not in KWI3000 '06Budget_Rebuttal Power Costs_Electric Rev Req Model (2009 GRC) Revised 01-18-2010 3" xfId="3085"/>
    <cellStyle name="_Costs not in KWI3000 '06Budget_Rebuttal Power Costs_Electric Rev Req Model (2009 GRC) Revised 01-18-2010 3 2" xfId="17628"/>
    <cellStyle name="_Costs not in KWI3000 '06Budget_Rebuttal Power Costs_Electric Rev Req Model (2009 GRC) Revised 01-18-2010 4" xfId="17629"/>
    <cellStyle name="_Costs not in KWI3000 '06Budget_Rebuttal Power Costs_Electric Rev Req Model (2009 GRC) Revised 01-18-2010_DEM-WP(C) ENERG10C--ctn Mid-C_042010 2010GRC" xfId="11601"/>
    <cellStyle name="_Costs not in KWI3000 '06Budget_Rebuttal Power Costs_Final Order Electric EXHIBIT A-1" xfId="3086"/>
    <cellStyle name="_Costs not in KWI3000 '06Budget_Rebuttal Power Costs_Final Order Electric EXHIBIT A-1 2" xfId="3087"/>
    <cellStyle name="_Costs not in KWI3000 '06Budget_Rebuttal Power Costs_Final Order Electric EXHIBIT A-1 2 2" xfId="3088"/>
    <cellStyle name="_Costs not in KWI3000 '06Budget_Rebuttal Power Costs_Final Order Electric EXHIBIT A-1 2 2 2" xfId="17630"/>
    <cellStyle name="_Costs not in KWI3000 '06Budget_Rebuttal Power Costs_Final Order Electric EXHIBIT A-1 2 3" xfId="17631"/>
    <cellStyle name="_Costs not in KWI3000 '06Budget_Rebuttal Power Costs_Final Order Electric EXHIBIT A-1 3" xfId="3089"/>
    <cellStyle name="_Costs not in KWI3000 '06Budget_Rebuttal Power Costs_Final Order Electric EXHIBIT A-1 3 2" xfId="17632"/>
    <cellStyle name="_Costs not in KWI3000 '06Budget_Rebuttal Power Costs_Final Order Electric EXHIBIT A-1 4" xfId="17633"/>
    <cellStyle name="_Costs not in KWI3000 '06Budget_RECS vs PTC's w Interest 6-28-10" xfId="124"/>
    <cellStyle name="_Costs not in KWI3000 '06Budget_ROR &amp; CONV FACTOR" xfId="125"/>
    <cellStyle name="_Costs not in KWI3000 '06Budget_ROR &amp; CONV FACTOR 2" xfId="3090"/>
    <cellStyle name="_Costs not in KWI3000 '06Budget_ROR &amp; CONV FACTOR 2 2" xfId="3091"/>
    <cellStyle name="_Costs not in KWI3000 '06Budget_ROR &amp; CONV FACTOR 2 2 2" xfId="17634"/>
    <cellStyle name="_Costs not in KWI3000 '06Budget_ROR &amp; CONV FACTOR 2 3" xfId="17635"/>
    <cellStyle name="_Costs not in KWI3000 '06Budget_ROR &amp; CONV FACTOR 3" xfId="3092"/>
    <cellStyle name="_Costs not in KWI3000 '06Budget_ROR &amp; CONV FACTOR 3 2" xfId="17636"/>
    <cellStyle name="_Costs not in KWI3000 '06Budget_ROR &amp; CONV FACTOR 4" xfId="17637"/>
    <cellStyle name="_Costs not in KWI3000 '06Budget_ROR 5.02" xfId="126"/>
    <cellStyle name="_Costs not in KWI3000 '06Budget_ROR 5.02 2" xfId="3093"/>
    <cellStyle name="_Costs not in KWI3000 '06Budget_ROR 5.02 2 2" xfId="3094"/>
    <cellStyle name="_Costs not in KWI3000 '06Budget_ROR 5.02 2 2 2" xfId="17638"/>
    <cellStyle name="_Costs not in KWI3000 '06Budget_ROR 5.02 2 3" xfId="17639"/>
    <cellStyle name="_Costs not in KWI3000 '06Budget_ROR 5.02 3" xfId="3095"/>
    <cellStyle name="_Costs not in KWI3000 '06Budget_ROR 5.02 3 2" xfId="17640"/>
    <cellStyle name="_Costs not in KWI3000 '06Budget_ROR 5.02 4" xfId="17641"/>
    <cellStyle name="_Costs not in KWI3000 '06Budget_Transmission Workbook for May BOD" xfId="3096"/>
    <cellStyle name="_Costs not in KWI3000 '06Budget_Transmission Workbook for May BOD 2" xfId="3097"/>
    <cellStyle name="_Costs not in KWI3000 '06Budget_Transmission Workbook for May BOD 2 2" xfId="17642"/>
    <cellStyle name="_Costs not in KWI3000 '06Budget_Transmission Workbook for May BOD 3" xfId="17643"/>
    <cellStyle name="_Costs not in KWI3000 '06Budget_Transmission Workbook for May BOD_DEM-WP(C) ENERG10C--ctn Mid-C_042010 2010GRC" xfId="11602"/>
    <cellStyle name="_Costs not in KWI3000 '06Budget_Typical Residential Impacts 10.27.08" xfId="17644"/>
    <cellStyle name="_Costs not in KWI3000 '06Budget_Wind Integration 10GRC" xfId="3098"/>
    <cellStyle name="_Costs not in KWI3000 '06Budget_Wind Integration 10GRC 2" xfId="3099"/>
    <cellStyle name="_Costs not in KWI3000 '06Budget_Wind Integration 10GRC 2 2" xfId="17645"/>
    <cellStyle name="_Costs not in KWI3000 '06Budget_Wind Integration 10GRC 3" xfId="17646"/>
    <cellStyle name="_Costs not in KWI3000 '06Budget_Wind Integration 10GRC_DEM-WP(C) ENERG10C--ctn Mid-C_042010 2010GRC" xfId="11603"/>
    <cellStyle name="_DEM-08C Power Cost Comparison" xfId="3100"/>
    <cellStyle name="_DEM-08C Power Cost Comparison 2" xfId="17647"/>
    <cellStyle name="_DEM-WP (C) Costs not in AURORA 2006GRC Order 11.30.06 Gas" xfId="3101"/>
    <cellStyle name="_DEM-WP (C) Costs not in AURORA 2006GRC Order 11.30.06 Gas 2" xfId="3102"/>
    <cellStyle name="_DEM-WP (C) Costs not in AURORA 2006GRC Order 11.30.06 Gas 2 2" xfId="17648"/>
    <cellStyle name="_DEM-WP (C) Costs not in AURORA 2006GRC Order 11.30.06 Gas 3" xfId="17649"/>
    <cellStyle name="_DEM-WP (C) Costs not in AURORA 2006GRC Order 11.30.06 Gas_Chelan PUD Power Costs (8-10)" xfId="3103"/>
    <cellStyle name="_DEM-WP (C) Costs not in AURORA 2006GRC Order 11.30.06 Gas_Chelan PUD Power Costs (8-10) 2" xfId="17650"/>
    <cellStyle name="_DEM-WP (C) Costs not in AURORA 2006GRC Order 11.30.06 Gas_DEM-WP(C) ENERG10C--ctn Mid-C_042010 2010GRC" xfId="11604"/>
    <cellStyle name="_DEM-WP (C) Costs not in AURORA 2006GRC Order 11.30.06 Gas_NIM Summary" xfId="3104"/>
    <cellStyle name="_DEM-WP (C) Costs not in AURORA 2006GRC Order 11.30.06 Gas_NIM Summary 2" xfId="3105"/>
    <cellStyle name="_DEM-WP (C) Costs not in AURORA 2006GRC Order 11.30.06 Gas_NIM Summary 2 2" xfId="17651"/>
    <cellStyle name="_DEM-WP (C) Costs not in AURORA 2006GRC Order 11.30.06 Gas_NIM Summary 3" xfId="17652"/>
    <cellStyle name="_DEM-WP (C) Costs not in AURORA 2006GRC Order 11.30.06 Gas_NIM Summary_DEM-WP(C) ENERG10C--ctn Mid-C_042010 2010GRC" xfId="11605"/>
    <cellStyle name="_DEM-WP (C) Power Cost 2006GRC Order" xfId="127"/>
    <cellStyle name="_DEM-WP (C) Power Cost 2006GRC Order 10" xfId="17653"/>
    <cellStyle name="_DEM-WP (C) Power Cost 2006GRC Order 10 2" xfId="17654"/>
    <cellStyle name="_DEM-WP (C) Power Cost 2006GRC Order 2" xfId="3106"/>
    <cellStyle name="_DEM-WP (C) Power Cost 2006GRC Order 2 2" xfId="3107"/>
    <cellStyle name="_DEM-WP (C) Power Cost 2006GRC Order 2 2 2" xfId="3108"/>
    <cellStyle name="_DEM-WP (C) Power Cost 2006GRC Order 2 2 2 2" xfId="17655"/>
    <cellStyle name="_DEM-WP (C) Power Cost 2006GRC Order 2 2 3" xfId="17656"/>
    <cellStyle name="_DEM-WP (C) Power Cost 2006GRC Order 2 3" xfId="3109"/>
    <cellStyle name="_DEM-WP (C) Power Cost 2006GRC Order 2 3 2" xfId="17657"/>
    <cellStyle name="_DEM-WP (C) Power Cost 2006GRC Order 2 4" xfId="17658"/>
    <cellStyle name="_DEM-WP (C) Power Cost 2006GRC Order 3" xfId="3110"/>
    <cellStyle name="_DEM-WP (C) Power Cost 2006GRC Order 3 2" xfId="3111"/>
    <cellStyle name="_DEM-WP (C) Power Cost 2006GRC Order 3 2 2" xfId="17659"/>
    <cellStyle name="_DEM-WP (C) Power Cost 2006GRC Order 3 3" xfId="17660"/>
    <cellStyle name="_DEM-WP (C) Power Cost 2006GRC Order 4" xfId="3112"/>
    <cellStyle name="_DEM-WP (C) Power Cost 2006GRC Order 4 2" xfId="3113"/>
    <cellStyle name="_DEM-WP (C) Power Cost 2006GRC Order 4 2 2" xfId="17661"/>
    <cellStyle name="_DEM-WP (C) Power Cost 2006GRC Order 4 3" xfId="17662"/>
    <cellStyle name="_DEM-WP (C) Power Cost 2006GRC Order 5" xfId="3114"/>
    <cellStyle name="_DEM-WP (C) Power Cost 2006GRC Order 5 2" xfId="11606"/>
    <cellStyle name="_DEM-WP (C) Power Cost 2006GRC Order 5 2 2" xfId="17663"/>
    <cellStyle name="_DEM-WP (C) Power Cost 2006GRC Order 5 2 3" xfId="17664"/>
    <cellStyle name="_DEM-WP (C) Power Cost 2006GRC Order 5 3" xfId="17665"/>
    <cellStyle name="_DEM-WP (C) Power Cost 2006GRC Order 5 3 2" xfId="17666"/>
    <cellStyle name="_DEM-WP (C) Power Cost 2006GRC Order 6" xfId="11607"/>
    <cellStyle name="_DEM-WP (C) Power Cost 2006GRC Order 6 2" xfId="17667"/>
    <cellStyle name="_DEM-WP (C) Power Cost 2006GRC Order 6 2 2" xfId="17668"/>
    <cellStyle name="_DEM-WP (C) Power Cost 2006GRC Order 6 3" xfId="17669"/>
    <cellStyle name="_DEM-WP (C) Power Cost 2006GRC Order 7" xfId="11608"/>
    <cellStyle name="_DEM-WP (C) Power Cost 2006GRC Order 7 2" xfId="11609"/>
    <cellStyle name="_DEM-WP (C) Power Cost 2006GRC Order 8" xfId="11610"/>
    <cellStyle name="_DEM-WP (C) Power Cost 2006GRC Order 8 2" xfId="11611"/>
    <cellStyle name="_DEM-WP (C) Power Cost 2006GRC Order 9" xfId="17670"/>
    <cellStyle name="_DEM-WP (C) Power Cost 2006GRC Order 9 2" xfId="17671"/>
    <cellStyle name="_DEM-WP (C) Power Cost 2006GRC Order_04 07E Wild Horse Wind Expansion (C) (2)" xfId="128"/>
    <cellStyle name="_DEM-WP (C) Power Cost 2006GRC Order_04 07E Wild Horse Wind Expansion (C) (2) 2" xfId="3115"/>
    <cellStyle name="_DEM-WP (C) Power Cost 2006GRC Order_04 07E Wild Horse Wind Expansion (C) (2) 2 2" xfId="3116"/>
    <cellStyle name="_DEM-WP (C) Power Cost 2006GRC Order_04 07E Wild Horse Wind Expansion (C) (2) 2 2 2" xfId="17672"/>
    <cellStyle name="_DEM-WP (C) Power Cost 2006GRC Order_04 07E Wild Horse Wind Expansion (C) (2) 2 3" xfId="17673"/>
    <cellStyle name="_DEM-WP (C) Power Cost 2006GRC Order_04 07E Wild Horse Wind Expansion (C) (2) 3" xfId="3117"/>
    <cellStyle name="_DEM-WP (C) Power Cost 2006GRC Order_04 07E Wild Horse Wind Expansion (C) (2) 3 2" xfId="17674"/>
    <cellStyle name="_DEM-WP (C) Power Cost 2006GRC Order_04 07E Wild Horse Wind Expansion (C) (2) 4" xfId="17675"/>
    <cellStyle name="_DEM-WP (C) Power Cost 2006GRC Order_04 07E Wild Horse Wind Expansion (C) (2)_Adj Bench DR 3 for Initial Briefs (Electric)" xfId="3118"/>
    <cellStyle name="_DEM-WP (C) Power Cost 2006GRC Order_04 07E Wild Horse Wind Expansion (C) (2)_Adj Bench DR 3 for Initial Briefs (Electric) 2" xfId="3119"/>
    <cellStyle name="_DEM-WP (C) Power Cost 2006GRC Order_04 07E Wild Horse Wind Expansion (C) (2)_Adj Bench DR 3 for Initial Briefs (Electric) 2 2" xfId="3120"/>
    <cellStyle name="_DEM-WP (C) Power Cost 2006GRC Order_04 07E Wild Horse Wind Expansion (C) (2)_Adj Bench DR 3 for Initial Briefs (Electric) 2 2 2" xfId="17676"/>
    <cellStyle name="_DEM-WP (C) Power Cost 2006GRC Order_04 07E Wild Horse Wind Expansion (C) (2)_Adj Bench DR 3 for Initial Briefs (Electric) 2 3" xfId="17677"/>
    <cellStyle name="_DEM-WP (C) Power Cost 2006GRC Order_04 07E Wild Horse Wind Expansion (C) (2)_Adj Bench DR 3 for Initial Briefs (Electric) 3" xfId="3121"/>
    <cellStyle name="_DEM-WP (C) Power Cost 2006GRC Order_04 07E Wild Horse Wind Expansion (C) (2)_Adj Bench DR 3 for Initial Briefs (Electric) 3 2" xfId="17678"/>
    <cellStyle name="_DEM-WP (C) Power Cost 2006GRC Order_04 07E Wild Horse Wind Expansion (C) (2)_Adj Bench DR 3 for Initial Briefs (Electric) 4" xfId="17679"/>
    <cellStyle name="_DEM-WP (C) Power Cost 2006GRC Order_04 07E Wild Horse Wind Expansion (C) (2)_Adj Bench DR 3 for Initial Briefs (Electric)_DEM-WP(C) ENERG10C--ctn Mid-C_042010 2010GRC" xfId="11612"/>
    <cellStyle name="_DEM-WP (C) Power Cost 2006GRC Order_04 07E Wild Horse Wind Expansion (C) (2)_Book1" xfId="3122"/>
    <cellStyle name="_DEM-WP (C) Power Cost 2006GRC Order_04 07E Wild Horse Wind Expansion (C) (2)_DEM-WP(C) ENERG10C--ctn Mid-C_042010 2010GRC" xfId="11613"/>
    <cellStyle name="_DEM-WP (C) Power Cost 2006GRC Order_04 07E Wild Horse Wind Expansion (C) (2)_Electric Rev Req Model (2009 GRC) " xfId="3123"/>
    <cellStyle name="_DEM-WP (C) Power Cost 2006GRC Order_04 07E Wild Horse Wind Expansion (C) (2)_Electric Rev Req Model (2009 GRC)  2" xfId="3124"/>
    <cellStyle name="_DEM-WP (C) Power Cost 2006GRC Order_04 07E Wild Horse Wind Expansion (C) (2)_Electric Rev Req Model (2009 GRC)  2 2" xfId="3125"/>
    <cellStyle name="_DEM-WP (C) Power Cost 2006GRC Order_04 07E Wild Horse Wind Expansion (C) (2)_Electric Rev Req Model (2009 GRC)  2 2 2" xfId="17680"/>
    <cellStyle name="_DEM-WP (C) Power Cost 2006GRC Order_04 07E Wild Horse Wind Expansion (C) (2)_Electric Rev Req Model (2009 GRC)  2 3" xfId="17681"/>
    <cellStyle name="_DEM-WP (C) Power Cost 2006GRC Order_04 07E Wild Horse Wind Expansion (C) (2)_Electric Rev Req Model (2009 GRC)  3" xfId="3126"/>
    <cellStyle name="_DEM-WP (C) Power Cost 2006GRC Order_04 07E Wild Horse Wind Expansion (C) (2)_Electric Rev Req Model (2009 GRC)  3 2" xfId="17682"/>
    <cellStyle name="_DEM-WP (C) Power Cost 2006GRC Order_04 07E Wild Horse Wind Expansion (C) (2)_Electric Rev Req Model (2009 GRC)  4" xfId="17683"/>
    <cellStyle name="_DEM-WP (C) Power Cost 2006GRC Order_04 07E Wild Horse Wind Expansion (C) (2)_Electric Rev Req Model (2009 GRC) _DEM-WP(C) ENERG10C--ctn Mid-C_042010 2010GRC" xfId="11614"/>
    <cellStyle name="_DEM-WP (C) Power Cost 2006GRC Order_04 07E Wild Horse Wind Expansion (C) (2)_Electric Rev Req Model (2009 GRC) Rebuttal" xfId="3127"/>
    <cellStyle name="_DEM-WP (C) Power Cost 2006GRC Order_04 07E Wild Horse Wind Expansion (C) (2)_Electric Rev Req Model (2009 GRC) Rebuttal 2" xfId="3128"/>
    <cellStyle name="_DEM-WP (C) Power Cost 2006GRC Order_04 07E Wild Horse Wind Expansion (C) (2)_Electric Rev Req Model (2009 GRC) Rebuttal 2 2" xfId="3129"/>
    <cellStyle name="_DEM-WP (C) Power Cost 2006GRC Order_04 07E Wild Horse Wind Expansion (C) (2)_Electric Rev Req Model (2009 GRC) Rebuttal 2 2 2" xfId="17684"/>
    <cellStyle name="_DEM-WP (C) Power Cost 2006GRC Order_04 07E Wild Horse Wind Expansion (C) (2)_Electric Rev Req Model (2009 GRC) Rebuttal 2 3" xfId="17685"/>
    <cellStyle name="_DEM-WP (C) Power Cost 2006GRC Order_04 07E Wild Horse Wind Expansion (C) (2)_Electric Rev Req Model (2009 GRC) Rebuttal 3" xfId="3130"/>
    <cellStyle name="_DEM-WP (C) Power Cost 2006GRC Order_04 07E Wild Horse Wind Expansion (C) (2)_Electric Rev Req Model (2009 GRC) Rebuttal 3 2" xfId="17686"/>
    <cellStyle name="_DEM-WP (C) Power Cost 2006GRC Order_04 07E Wild Horse Wind Expansion (C) (2)_Electric Rev Req Model (2009 GRC) Rebuttal 4" xfId="17687"/>
    <cellStyle name="_DEM-WP (C) Power Cost 2006GRC Order_04 07E Wild Horse Wind Expansion (C) (2)_Electric Rev Req Model (2009 GRC) Rebuttal REmoval of New  WH Solar AdjustMI" xfId="3131"/>
    <cellStyle name="_DEM-WP (C) Power Cost 2006GRC Order_04 07E Wild Horse Wind Expansion (C) (2)_Electric Rev Req Model (2009 GRC) Rebuttal REmoval of New  WH Solar AdjustMI 2" xfId="3132"/>
    <cellStyle name="_DEM-WP (C) Power Cost 2006GRC Order_04 07E Wild Horse Wind Expansion (C) (2)_Electric Rev Req Model (2009 GRC) Rebuttal REmoval of New  WH Solar AdjustMI 2 2" xfId="3133"/>
    <cellStyle name="_DEM-WP (C) Power Cost 2006GRC Order_04 07E Wild Horse Wind Expansion (C) (2)_Electric Rev Req Model (2009 GRC) Rebuttal REmoval of New  WH Solar AdjustMI 2 2 2" xfId="17688"/>
    <cellStyle name="_DEM-WP (C) Power Cost 2006GRC Order_04 07E Wild Horse Wind Expansion (C) (2)_Electric Rev Req Model (2009 GRC) Rebuttal REmoval of New  WH Solar AdjustMI 2 3" xfId="17689"/>
    <cellStyle name="_DEM-WP (C) Power Cost 2006GRC Order_04 07E Wild Horse Wind Expansion (C) (2)_Electric Rev Req Model (2009 GRC) Rebuttal REmoval of New  WH Solar AdjustMI 3" xfId="3134"/>
    <cellStyle name="_DEM-WP (C) Power Cost 2006GRC Order_04 07E Wild Horse Wind Expansion (C) (2)_Electric Rev Req Model (2009 GRC) Rebuttal REmoval of New  WH Solar AdjustMI 3 2" xfId="17690"/>
    <cellStyle name="_DEM-WP (C) Power Cost 2006GRC Order_04 07E Wild Horse Wind Expansion (C) (2)_Electric Rev Req Model (2009 GRC) Rebuttal REmoval of New  WH Solar AdjustMI 4" xfId="17691"/>
    <cellStyle name="_DEM-WP (C) Power Cost 2006GRC Order_04 07E Wild Horse Wind Expansion (C) (2)_Electric Rev Req Model (2009 GRC) Rebuttal REmoval of New  WH Solar AdjustMI_DEM-WP(C) ENERG10C--ctn Mid-C_042010 2010GRC" xfId="11615"/>
    <cellStyle name="_DEM-WP (C) Power Cost 2006GRC Order_04 07E Wild Horse Wind Expansion (C) (2)_Electric Rev Req Model (2009 GRC) Revised 01-18-2010" xfId="3135"/>
    <cellStyle name="_DEM-WP (C) Power Cost 2006GRC Order_04 07E Wild Horse Wind Expansion (C) (2)_Electric Rev Req Model (2009 GRC) Revised 01-18-2010 2" xfId="3136"/>
    <cellStyle name="_DEM-WP (C) Power Cost 2006GRC Order_04 07E Wild Horse Wind Expansion (C) (2)_Electric Rev Req Model (2009 GRC) Revised 01-18-2010 2 2" xfId="3137"/>
    <cellStyle name="_DEM-WP (C) Power Cost 2006GRC Order_04 07E Wild Horse Wind Expansion (C) (2)_Electric Rev Req Model (2009 GRC) Revised 01-18-2010 2 2 2" xfId="17692"/>
    <cellStyle name="_DEM-WP (C) Power Cost 2006GRC Order_04 07E Wild Horse Wind Expansion (C) (2)_Electric Rev Req Model (2009 GRC) Revised 01-18-2010 2 3" xfId="17693"/>
    <cellStyle name="_DEM-WP (C) Power Cost 2006GRC Order_04 07E Wild Horse Wind Expansion (C) (2)_Electric Rev Req Model (2009 GRC) Revised 01-18-2010 3" xfId="3138"/>
    <cellStyle name="_DEM-WP (C) Power Cost 2006GRC Order_04 07E Wild Horse Wind Expansion (C) (2)_Electric Rev Req Model (2009 GRC) Revised 01-18-2010 3 2" xfId="17694"/>
    <cellStyle name="_DEM-WP (C) Power Cost 2006GRC Order_04 07E Wild Horse Wind Expansion (C) (2)_Electric Rev Req Model (2009 GRC) Revised 01-18-2010 4" xfId="17695"/>
    <cellStyle name="_DEM-WP (C) Power Cost 2006GRC Order_04 07E Wild Horse Wind Expansion (C) (2)_Electric Rev Req Model (2009 GRC) Revised 01-18-2010_DEM-WP(C) ENERG10C--ctn Mid-C_042010 2010GRC" xfId="11616"/>
    <cellStyle name="_DEM-WP (C) Power Cost 2006GRC Order_04 07E Wild Horse Wind Expansion (C) (2)_Electric Rev Req Model (2010 GRC)" xfId="3139"/>
    <cellStyle name="_DEM-WP (C) Power Cost 2006GRC Order_04 07E Wild Horse Wind Expansion (C) (2)_Electric Rev Req Model (2010 GRC) SF" xfId="3140"/>
    <cellStyle name="_DEM-WP (C) Power Cost 2006GRC Order_04 07E Wild Horse Wind Expansion (C) (2)_Final Order Electric EXHIBIT A-1" xfId="3141"/>
    <cellStyle name="_DEM-WP (C) Power Cost 2006GRC Order_04 07E Wild Horse Wind Expansion (C) (2)_Final Order Electric EXHIBIT A-1 2" xfId="3142"/>
    <cellStyle name="_DEM-WP (C) Power Cost 2006GRC Order_04 07E Wild Horse Wind Expansion (C) (2)_Final Order Electric EXHIBIT A-1 2 2" xfId="3143"/>
    <cellStyle name="_DEM-WP (C) Power Cost 2006GRC Order_04 07E Wild Horse Wind Expansion (C) (2)_Final Order Electric EXHIBIT A-1 2 2 2" xfId="17696"/>
    <cellStyle name="_DEM-WP (C) Power Cost 2006GRC Order_04 07E Wild Horse Wind Expansion (C) (2)_Final Order Electric EXHIBIT A-1 2 3" xfId="17697"/>
    <cellStyle name="_DEM-WP (C) Power Cost 2006GRC Order_04 07E Wild Horse Wind Expansion (C) (2)_Final Order Electric EXHIBIT A-1 3" xfId="3144"/>
    <cellStyle name="_DEM-WP (C) Power Cost 2006GRC Order_04 07E Wild Horse Wind Expansion (C) (2)_Final Order Electric EXHIBIT A-1 3 2" xfId="17698"/>
    <cellStyle name="_DEM-WP (C) Power Cost 2006GRC Order_04 07E Wild Horse Wind Expansion (C) (2)_Final Order Electric EXHIBIT A-1 4" xfId="17699"/>
    <cellStyle name="_DEM-WP (C) Power Cost 2006GRC Order_04 07E Wild Horse Wind Expansion (C) (2)_TENASKA REGULATORY ASSET" xfId="3145"/>
    <cellStyle name="_DEM-WP (C) Power Cost 2006GRC Order_04 07E Wild Horse Wind Expansion (C) (2)_TENASKA REGULATORY ASSET 2" xfId="3146"/>
    <cellStyle name="_DEM-WP (C) Power Cost 2006GRC Order_04 07E Wild Horse Wind Expansion (C) (2)_TENASKA REGULATORY ASSET 2 2" xfId="3147"/>
    <cellStyle name="_DEM-WP (C) Power Cost 2006GRC Order_04 07E Wild Horse Wind Expansion (C) (2)_TENASKA REGULATORY ASSET 2 2 2" xfId="17700"/>
    <cellStyle name="_DEM-WP (C) Power Cost 2006GRC Order_04 07E Wild Horse Wind Expansion (C) (2)_TENASKA REGULATORY ASSET 2 3" xfId="17701"/>
    <cellStyle name="_DEM-WP (C) Power Cost 2006GRC Order_04 07E Wild Horse Wind Expansion (C) (2)_TENASKA REGULATORY ASSET 3" xfId="3148"/>
    <cellStyle name="_DEM-WP (C) Power Cost 2006GRC Order_04 07E Wild Horse Wind Expansion (C) (2)_TENASKA REGULATORY ASSET 3 2" xfId="17702"/>
    <cellStyle name="_DEM-WP (C) Power Cost 2006GRC Order_04 07E Wild Horse Wind Expansion (C) (2)_TENASKA REGULATORY ASSET 4" xfId="17703"/>
    <cellStyle name="_DEM-WP (C) Power Cost 2006GRC Order_16.37E Wild Horse Expansion DeferralRevwrkingfile SF" xfId="3149"/>
    <cellStyle name="_DEM-WP (C) Power Cost 2006GRC Order_16.37E Wild Horse Expansion DeferralRevwrkingfile SF 2" xfId="3150"/>
    <cellStyle name="_DEM-WP (C) Power Cost 2006GRC Order_16.37E Wild Horse Expansion DeferralRevwrkingfile SF 2 2" xfId="3151"/>
    <cellStyle name="_DEM-WP (C) Power Cost 2006GRC Order_16.37E Wild Horse Expansion DeferralRevwrkingfile SF 2 2 2" xfId="17704"/>
    <cellStyle name="_DEM-WP (C) Power Cost 2006GRC Order_16.37E Wild Horse Expansion DeferralRevwrkingfile SF 2 3" xfId="17705"/>
    <cellStyle name="_DEM-WP (C) Power Cost 2006GRC Order_16.37E Wild Horse Expansion DeferralRevwrkingfile SF 3" xfId="3152"/>
    <cellStyle name="_DEM-WP (C) Power Cost 2006GRC Order_16.37E Wild Horse Expansion DeferralRevwrkingfile SF 3 2" xfId="17706"/>
    <cellStyle name="_DEM-WP (C) Power Cost 2006GRC Order_16.37E Wild Horse Expansion DeferralRevwrkingfile SF 4" xfId="17707"/>
    <cellStyle name="_DEM-WP (C) Power Cost 2006GRC Order_16.37E Wild Horse Expansion DeferralRevwrkingfile SF_DEM-WP(C) ENERG10C--ctn Mid-C_042010 2010GRC" xfId="11617"/>
    <cellStyle name="_DEM-WP (C) Power Cost 2006GRC Order_2009 Compliance Filing PCA Exhibits for GRC" xfId="3153"/>
    <cellStyle name="_DEM-WP (C) Power Cost 2006GRC Order_2009 Compliance Filing PCA Exhibits for GRC 2" xfId="17708"/>
    <cellStyle name="_DEM-WP (C) Power Cost 2006GRC Order_2009 GRC Compl Filing - Exhibit D" xfId="3154"/>
    <cellStyle name="_DEM-WP (C) Power Cost 2006GRC Order_2009 GRC Compl Filing - Exhibit D 2" xfId="3155"/>
    <cellStyle name="_DEM-WP (C) Power Cost 2006GRC Order_2009 GRC Compl Filing - Exhibit D 2 2" xfId="17709"/>
    <cellStyle name="_DEM-WP (C) Power Cost 2006GRC Order_2009 GRC Compl Filing - Exhibit D 3" xfId="17710"/>
    <cellStyle name="_DEM-WP (C) Power Cost 2006GRC Order_2009 GRC Compl Filing - Exhibit D_DEM-WP(C) ENERG10C--ctn Mid-C_042010 2010GRC" xfId="11618"/>
    <cellStyle name="_DEM-WP (C) Power Cost 2006GRC Order_3.01 Income Statement" xfId="3156"/>
    <cellStyle name="_DEM-WP (C) Power Cost 2006GRC Order_4 31 Regulatory Assets and Liabilities  7 06- Exhibit D" xfId="3157"/>
    <cellStyle name="_DEM-WP (C) Power Cost 2006GRC Order_4 31 Regulatory Assets and Liabilities  7 06- Exhibit D 2" xfId="3158"/>
    <cellStyle name="_DEM-WP (C) Power Cost 2006GRC Order_4 31 Regulatory Assets and Liabilities  7 06- Exhibit D 2 2" xfId="3159"/>
    <cellStyle name="_DEM-WP (C) Power Cost 2006GRC Order_4 31 Regulatory Assets and Liabilities  7 06- Exhibit D 2 2 2" xfId="17711"/>
    <cellStyle name="_DEM-WP (C) Power Cost 2006GRC Order_4 31 Regulatory Assets and Liabilities  7 06- Exhibit D 3" xfId="3160"/>
    <cellStyle name="_DEM-WP (C) Power Cost 2006GRC Order_4 31 Regulatory Assets and Liabilities  7 06- Exhibit D 3 2" xfId="17712"/>
    <cellStyle name="_DEM-WP (C) Power Cost 2006GRC Order_4 31 Regulatory Assets and Liabilities  7 06- Exhibit D_DEM-WP(C) ENERG10C--ctn Mid-C_042010 2010GRC" xfId="11619"/>
    <cellStyle name="_DEM-WP (C) Power Cost 2006GRC Order_4 31 Regulatory Assets and Liabilities  7 06- Exhibit D_NIM Summary" xfId="3161"/>
    <cellStyle name="_DEM-WP (C) Power Cost 2006GRC Order_4 31 Regulatory Assets and Liabilities  7 06- Exhibit D_NIM Summary 2" xfId="3162"/>
    <cellStyle name="_DEM-WP (C) Power Cost 2006GRC Order_4 31 Regulatory Assets and Liabilities  7 06- Exhibit D_NIM Summary 2 2" xfId="17713"/>
    <cellStyle name="_DEM-WP (C) Power Cost 2006GRC Order_4 31 Regulatory Assets and Liabilities  7 06- Exhibit D_NIM Summary 3" xfId="17714"/>
    <cellStyle name="_DEM-WP (C) Power Cost 2006GRC Order_4 31 Regulatory Assets and Liabilities  7 06- Exhibit D_NIM Summary_DEM-WP(C) ENERG10C--ctn Mid-C_042010 2010GRC" xfId="11620"/>
    <cellStyle name="_DEM-WP (C) Power Cost 2006GRC Order_4 31 Regulatory Assets and Liabilities  7 06- Exhibit D_NIM+O&amp;M" xfId="11621"/>
    <cellStyle name="_DEM-WP (C) Power Cost 2006GRC Order_4 31 Regulatory Assets and Liabilities  7 06- Exhibit D_NIM+O&amp;M 2" xfId="17715"/>
    <cellStyle name="_DEM-WP (C) Power Cost 2006GRC Order_4 31 Regulatory Assets and Liabilities  7 06- Exhibit D_NIM+O&amp;M Monthly" xfId="11622"/>
    <cellStyle name="_DEM-WP (C) Power Cost 2006GRC Order_4 31 Regulatory Assets and Liabilities  7 06- Exhibit D_NIM+O&amp;M Monthly 2" xfId="17716"/>
    <cellStyle name="_DEM-WP (C) Power Cost 2006GRC Order_4 31E Reg Asset  Liab and EXH D" xfId="11623"/>
    <cellStyle name="_DEM-WP (C) Power Cost 2006GRC Order_4 31E Reg Asset  Liab and EXH D _ Aug 10 Filing (2)" xfId="11624"/>
    <cellStyle name="_DEM-WP (C) Power Cost 2006GRC Order_4 31E Reg Asset  Liab and EXH D _ Aug 10 Filing (2) 2" xfId="17717"/>
    <cellStyle name="_DEM-WP (C) Power Cost 2006GRC Order_4 31E Reg Asset  Liab and EXH D 10" xfId="17718"/>
    <cellStyle name="_DEM-WP (C) Power Cost 2006GRC Order_4 31E Reg Asset  Liab and EXH D 11" xfId="17719"/>
    <cellStyle name="_DEM-WP (C) Power Cost 2006GRC Order_4 31E Reg Asset  Liab and EXH D 12" xfId="17720"/>
    <cellStyle name="_DEM-WP (C) Power Cost 2006GRC Order_4 31E Reg Asset  Liab and EXH D 13" xfId="17721"/>
    <cellStyle name="_DEM-WP (C) Power Cost 2006GRC Order_4 31E Reg Asset  Liab and EXH D 14" xfId="17722"/>
    <cellStyle name="_DEM-WP (C) Power Cost 2006GRC Order_4 31E Reg Asset  Liab and EXH D 15" xfId="17723"/>
    <cellStyle name="_DEM-WP (C) Power Cost 2006GRC Order_4 31E Reg Asset  Liab and EXH D 16" xfId="17724"/>
    <cellStyle name="_DEM-WP (C) Power Cost 2006GRC Order_4 31E Reg Asset  Liab and EXH D 17" xfId="17725"/>
    <cellStyle name="_DEM-WP (C) Power Cost 2006GRC Order_4 31E Reg Asset  Liab and EXH D 18" xfId="17726"/>
    <cellStyle name="_DEM-WP (C) Power Cost 2006GRC Order_4 31E Reg Asset  Liab and EXH D 19" xfId="17727"/>
    <cellStyle name="_DEM-WP (C) Power Cost 2006GRC Order_4 31E Reg Asset  Liab and EXH D 2" xfId="17728"/>
    <cellStyle name="_DEM-WP (C) Power Cost 2006GRC Order_4 31E Reg Asset  Liab and EXH D 20" xfId="17729"/>
    <cellStyle name="_DEM-WP (C) Power Cost 2006GRC Order_4 31E Reg Asset  Liab and EXH D 21" xfId="17730"/>
    <cellStyle name="_DEM-WP (C) Power Cost 2006GRC Order_4 31E Reg Asset  Liab and EXH D 22" xfId="17731"/>
    <cellStyle name="_DEM-WP (C) Power Cost 2006GRC Order_4 31E Reg Asset  Liab and EXH D 23" xfId="17732"/>
    <cellStyle name="_DEM-WP (C) Power Cost 2006GRC Order_4 31E Reg Asset  Liab and EXH D 24" xfId="17733"/>
    <cellStyle name="_DEM-WP (C) Power Cost 2006GRC Order_4 31E Reg Asset  Liab and EXH D 25" xfId="17734"/>
    <cellStyle name="_DEM-WP (C) Power Cost 2006GRC Order_4 31E Reg Asset  Liab and EXH D 26" xfId="17735"/>
    <cellStyle name="_DEM-WP (C) Power Cost 2006GRC Order_4 31E Reg Asset  Liab and EXH D 27" xfId="17736"/>
    <cellStyle name="_DEM-WP (C) Power Cost 2006GRC Order_4 31E Reg Asset  Liab and EXH D 28" xfId="17737"/>
    <cellStyle name="_DEM-WP (C) Power Cost 2006GRC Order_4 31E Reg Asset  Liab and EXH D 29" xfId="17738"/>
    <cellStyle name="_DEM-WP (C) Power Cost 2006GRC Order_4 31E Reg Asset  Liab and EXH D 3" xfId="17739"/>
    <cellStyle name="_DEM-WP (C) Power Cost 2006GRC Order_4 31E Reg Asset  Liab and EXH D 30" xfId="17740"/>
    <cellStyle name="_DEM-WP (C) Power Cost 2006GRC Order_4 31E Reg Asset  Liab and EXH D 31" xfId="17741"/>
    <cellStyle name="_DEM-WP (C) Power Cost 2006GRC Order_4 31E Reg Asset  Liab and EXH D 32" xfId="17742"/>
    <cellStyle name="_DEM-WP (C) Power Cost 2006GRC Order_4 31E Reg Asset  Liab and EXH D 33" xfId="17743"/>
    <cellStyle name="_DEM-WP (C) Power Cost 2006GRC Order_4 31E Reg Asset  Liab and EXH D 34" xfId="17744"/>
    <cellStyle name="_DEM-WP (C) Power Cost 2006GRC Order_4 31E Reg Asset  Liab and EXH D 35" xfId="17745"/>
    <cellStyle name="_DEM-WP (C) Power Cost 2006GRC Order_4 31E Reg Asset  Liab and EXH D 36" xfId="17746"/>
    <cellStyle name="_DEM-WP (C) Power Cost 2006GRC Order_4 31E Reg Asset  Liab and EXH D 4" xfId="17747"/>
    <cellStyle name="_DEM-WP (C) Power Cost 2006GRC Order_4 31E Reg Asset  Liab and EXH D 5" xfId="17748"/>
    <cellStyle name="_DEM-WP (C) Power Cost 2006GRC Order_4 31E Reg Asset  Liab and EXH D 6" xfId="17749"/>
    <cellStyle name="_DEM-WP (C) Power Cost 2006GRC Order_4 31E Reg Asset  Liab and EXH D 7" xfId="17750"/>
    <cellStyle name="_DEM-WP (C) Power Cost 2006GRC Order_4 31E Reg Asset  Liab and EXH D 8" xfId="17751"/>
    <cellStyle name="_DEM-WP (C) Power Cost 2006GRC Order_4 31E Reg Asset  Liab and EXH D 9" xfId="17752"/>
    <cellStyle name="_DEM-WP (C) Power Cost 2006GRC Order_4 32 Regulatory Assets and Liabilities  7 06- Exhibit D" xfId="3163"/>
    <cellStyle name="_DEM-WP (C) Power Cost 2006GRC Order_4 32 Regulatory Assets and Liabilities  7 06- Exhibit D 2" xfId="3164"/>
    <cellStyle name="_DEM-WP (C) Power Cost 2006GRC Order_4 32 Regulatory Assets and Liabilities  7 06- Exhibit D 2 2" xfId="3165"/>
    <cellStyle name="_DEM-WP (C) Power Cost 2006GRC Order_4 32 Regulatory Assets and Liabilities  7 06- Exhibit D 2 2 2" xfId="17753"/>
    <cellStyle name="_DEM-WP (C) Power Cost 2006GRC Order_4 32 Regulatory Assets and Liabilities  7 06- Exhibit D 3" xfId="3166"/>
    <cellStyle name="_DEM-WP (C) Power Cost 2006GRC Order_4 32 Regulatory Assets and Liabilities  7 06- Exhibit D 3 2" xfId="17754"/>
    <cellStyle name="_DEM-WP (C) Power Cost 2006GRC Order_4 32 Regulatory Assets and Liabilities  7 06- Exhibit D_DEM-WP(C) ENERG10C--ctn Mid-C_042010 2010GRC" xfId="11625"/>
    <cellStyle name="_DEM-WP (C) Power Cost 2006GRC Order_4 32 Regulatory Assets and Liabilities  7 06- Exhibit D_NIM Summary" xfId="3167"/>
    <cellStyle name="_DEM-WP (C) Power Cost 2006GRC Order_4 32 Regulatory Assets and Liabilities  7 06- Exhibit D_NIM Summary 2" xfId="3168"/>
    <cellStyle name="_DEM-WP (C) Power Cost 2006GRC Order_4 32 Regulatory Assets and Liabilities  7 06- Exhibit D_NIM Summary 2 2" xfId="17755"/>
    <cellStyle name="_DEM-WP (C) Power Cost 2006GRC Order_4 32 Regulatory Assets and Liabilities  7 06- Exhibit D_NIM Summary 3" xfId="17756"/>
    <cellStyle name="_DEM-WP (C) Power Cost 2006GRC Order_4 32 Regulatory Assets and Liabilities  7 06- Exhibit D_NIM Summary_DEM-WP(C) ENERG10C--ctn Mid-C_042010 2010GRC" xfId="11626"/>
    <cellStyle name="_DEM-WP (C) Power Cost 2006GRC Order_4 32 Regulatory Assets and Liabilities  7 06- Exhibit D_NIM+O&amp;M" xfId="11627"/>
    <cellStyle name="_DEM-WP (C) Power Cost 2006GRC Order_4 32 Regulatory Assets and Liabilities  7 06- Exhibit D_NIM+O&amp;M 2" xfId="17757"/>
    <cellStyle name="_DEM-WP (C) Power Cost 2006GRC Order_4 32 Regulatory Assets and Liabilities  7 06- Exhibit D_NIM+O&amp;M Monthly" xfId="11628"/>
    <cellStyle name="_DEM-WP (C) Power Cost 2006GRC Order_4 32 Regulatory Assets and Liabilities  7 06- Exhibit D_NIM+O&amp;M Monthly 2" xfId="17758"/>
    <cellStyle name="_DEM-WP (C) Power Cost 2006GRC Order_AURORA Total New" xfId="3169"/>
    <cellStyle name="_DEM-WP (C) Power Cost 2006GRC Order_AURORA Total New 2" xfId="3170"/>
    <cellStyle name="_DEM-WP (C) Power Cost 2006GRC Order_AURORA Total New 2 2" xfId="17759"/>
    <cellStyle name="_DEM-WP (C) Power Cost 2006GRC Order_AURORA Total New 3" xfId="17760"/>
    <cellStyle name="_DEM-WP (C) Power Cost 2006GRC Order_Book2" xfId="3171"/>
    <cellStyle name="_DEM-WP (C) Power Cost 2006GRC Order_Book2 2" xfId="3172"/>
    <cellStyle name="_DEM-WP (C) Power Cost 2006GRC Order_Book2 2 2" xfId="3173"/>
    <cellStyle name="_DEM-WP (C) Power Cost 2006GRC Order_Book2 2 2 2" xfId="17761"/>
    <cellStyle name="_DEM-WP (C) Power Cost 2006GRC Order_Book2 2 3" xfId="17762"/>
    <cellStyle name="_DEM-WP (C) Power Cost 2006GRC Order_Book2 3" xfId="3174"/>
    <cellStyle name="_DEM-WP (C) Power Cost 2006GRC Order_Book2 3 2" xfId="17763"/>
    <cellStyle name="_DEM-WP (C) Power Cost 2006GRC Order_Book2 4" xfId="17764"/>
    <cellStyle name="_DEM-WP (C) Power Cost 2006GRC Order_Book2_Adj Bench DR 3 for Initial Briefs (Electric)" xfId="3175"/>
    <cellStyle name="_DEM-WP (C) Power Cost 2006GRC Order_Book2_Adj Bench DR 3 for Initial Briefs (Electric) 2" xfId="3176"/>
    <cellStyle name="_DEM-WP (C) Power Cost 2006GRC Order_Book2_Adj Bench DR 3 for Initial Briefs (Electric) 2 2" xfId="3177"/>
    <cellStyle name="_DEM-WP (C) Power Cost 2006GRC Order_Book2_Adj Bench DR 3 for Initial Briefs (Electric) 2 2 2" xfId="17765"/>
    <cellStyle name="_DEM-WP (C) Power Cost 2006GRC Order_Book2_Adj Bench DR 3 for Initial Briefs (Electric) 2 3" xfId="17766"/>
    <cellStyle name="_DEM-WP (C) Power Cost 2006GRC Order_Book2_Adj Bench DR 3 for Initial Briefs (Electric) 3" xfId="3178"/>
    <cellStyle name="_DEM-WP (C) Power Cost 2006GRC Order_Book2_Adj Bench DR 3 for Initial Briefs (Electric) 3 2" xfId="17767"/>
    <cellStyle name="_DEM-WP (C) Power Cost 2006GRC Order_Book2_Adj Bench DR 3 for Initial Briefs (Electric) 4" xfId="17768"/>
    <cellStyle name="_DEM-WP (C) Power Cost 2006GRC Order_Book2_Adj Bench DR 3 for Initial Briefs (Electric)_DEM-WP(C) ENERG10C--ctn Mid-C_042010 2010GRC" xfId="11629"/>
    <cellStyle name="_DEM-WP (C) Power Cost 2006GRC Order_Book2_DEM-WP(C) ENERG10C--ctn Mid-C_042010 2010GRC" xfId="11630"/>
    <cellStyle name="_DEM-WP (C) Power Cost 2006GRC Order_Book2_Electric Rev Req Model (2009 GRC) Rebuttal" xfId="3179"/>
    <cellStyle name="_DEM-WP (C) Power Cost 2006GRC Order_Book2_Electric Rev Req Model (2009 GRC) Rebuttal 2" xfId="3180"/>
    <cellStyle name="_DEM-WP (C) Power Cost 2006GRC Order_Book2_Electric Rev Req Model (2009 GRC) Rebuttal 2 2" xfId="3181"/>
    <cellStyle name="_DEM-WP (C) Power Cost 2006GRC Order_Book2_Electric Rev Req Model (2009 GRC) Rebuttal 2 2 2" xfId="17769"/>
    <cellStyle name="_DEM-WP (C) Power Cost 2006GRC Order_Book2_Electric Rev Req Model (2009 GRC) Rebuttal 2 3" xfId="17770"/>
    <cellStyle name="_DEM-WP (C) Power Cost 2006GRC Order_Book2_Electric Rev Req Model (2009 GRC) Rebuttal 3" xfId="3182"/>
    <cellStyle name="_DEM-WP (C) Power Cost 2006GRC Order_Book2_Electric Rev Req Model (2009 GRC) Rebuttal 3 2" xfId="17771"/>
    <cellStyle name="_DEM-WP (C) Power Cost 2006GRC Order_Book2_Electric Rev Req Model (2009 GRC) Rebuttal 4" xfId="17772"/>
    <cellStyle name="_DEM-WP (C) Power Cost 2006GRC Order_Book2_Electric Rev Req Model (2009 GRC) Rebuttal REmoval of New  WH Solar AdjustMI" xfId="3183"/>
    <cellStyle name="_DEM-WP (C) Power Cost 2006GRC Order_Book2_Electric Rev Req Model (2009 GRC) Rebuttal REmoval of New  WH Solar AdjustMI 2" xfId="3184"/>
    <cellStyle name="_DEM-WP (C) Power Cost 2006GRC Order_Book2_Electric Rev Req Model (2009 GRC) Rebuttal REmoval of New  WH Solar AdjustMI 2 2" xfId="3185"/>
    <cellStyle name="_DEM-WP (C) Power Cost 2006GRC Order_Book2_Electric Rev Req Model (2009 GRC) Rebuttal REmoval of New  WH Solar AdjustMI 2 2 2" xfId="17773"/>
    <cellStyle name="_DEM-WP (C) Power Cost 2006GRC Order_Book2_Electric Rev Req Model (2009 GRC) Rebuttal REmoval of New  WH Solar AdjustMI 2 3" xfId="17774"/>
    <cellStyle name="_DEM-WP (C) Power Cost 2006GRC Order_Book2_Electric Rev Req Model (2009 GRC) Rebuttal REmoval of New  WH Solar AdjustMI 3" xfId="3186"/>
    <cellStyle name="_DEM-WP (C) Power Cost 2006GRC Order_Book2_Electric Rev Req Model (2009 GRC) Rebuttal REmoval of New  WH Solar AdjustMI 3 2" xfId="17775"/>
    <cellStyle name="_DEM-WP (C) Power Cost 2006GRC Order_Book2_Electric Rev Req Model (2009 GRC) Rebuttal REmoval of New  WH Solar AdjustMI 4" xfId="17776"/>
    <cellStyle name="_DEM-WP (C) Power Cost 2006GRC Order_Book2_Electric Rev Req Model (2009 GRC) Rebuttal REmoval of New  WH Solar AdjustMI_DEM-WP(C) ENERG10C--ctn Mid-C_042010 2010GRC" xfId="11631"/>
    <cellStyle name="_DEM-WP (C) Power Cost 2006GRC Order_Book2_Electric Rev Req Model (2009 GRC) Revised 01-18-2010" xfId="3187"/>
    <cellStyle name="_DEM-WP (C) Power Cost 2006GRC Order_Book2_Electric Rev Req Model (2009 GRC) Revised 01-18-2010 2" xfId="3188"/>
    <cellStyle name="_DEM-WP (C) Power Cost 2006GRC Order_Book2_Electric Rev Req Model (2009 GRC) Revised 01-18-2010 2 2" xfId="3189"/>
    <cellStyle name="_DEM-WP (C) Power Cost 2006GRC Order_Book2_Electric Rev Req Model (2009 GRC) Revised 01-18-2010 2 2 2" xfId="17777"/>
    <cellStyle name="_DEM-WP (C) Power Cost 2006GRC Order_Book2_Electric Rev Req Model (2009 GRC) Revised 01-18-2010 2 3" xfId="17778"/>
    <cellStyle name="_DEM-WP (C) Power Cost 2006GRC Order_Book2_Electric Rev Req Model (2009 GRC) Revised 01-18-2010 3" xfId="3190"/>
    <cellStyle name="_DEM-WP (C) Power Cost 2006GRC Order_Book2_Electric Rev Req Model (2009 GRC) Revised 01-18-2010 3 2" xfId="17779"/>
    <cellStyle name="_DEM-WP (C) Power Cost 2006GRC Order_Book2_Electric Rev Req Model (2009 GRC) Revised 01-18-2010 4" xfId="17780"/>
    <cellStyle name="_DEM-WP (C) Power Cost 2006GRC Order_Book2_Electric Rev Req Model (2009 GRC) Revised 01-18-2010_DEM-WP(C) ENERG10C--ctn Mid-C_042010 2010GRC" xfId="11632"/>
    <cellStyle name="_DEM-WP (C) Power Cost 2006GRC Order_Book2_Final Order Electric EXHIBIT A-1" xfId="3191"/>
    <cellStyle name="_DEM-WP (C) Power Cost 2006GRC Order_Book2_Final Order Electric EXHIBIT A-1 2" xfId="3192"/>
    <cellStyle name="_DEM-WP (C) Power Cost 2006GRC Order_Book2_Final Order Electric EXHIBIT A-1 2 2" xfId="3193"/>
    <cellStyle name="_DEM-WP (C) Power Cost 2006GRC Order_Book2_Final Order Electric EXHIBIT A-1 2 2 2" xfId="17781"/>
    <cellStyle name="_DEM-WP (C) Power Cost 2006GRC Order_Book2_Final Order Electric EXHIBIT A-1 2 3" xfId="17782"/>
    <cellStyle name="_DEM-WP (C) Power Cost 2006GRC Order_Book2_Final Order Electric EXHIBIT A-1 3" xfId="3194"/>
    <cellStyle name="_DEM-WP (C) Power Cost 2006GRC Order_Book2_Final Order Electric EXHIBIT A-1 3 2" xfId="17783"/>
    <cellStyle name="_DEM-WP (C) Power Cost 2006GRC Order_Book2_Final Order Electric EXHIBIT A-1 4" xfId="17784"/>
    <cellStyle name="_DEM-WP (C) Power Cost 2006GRC Order_Book4" xfId="3195"/>
    <cellStyle name="_DEM-WP (C) Power Cost 2006GRC Order_Book4 2" xfId="3196"/>
    <cellStyle name="_DEM-WP (C) Power Cost 2006GRC Order_Book4 2 2" xfId="3197"/>
    <cellStyle name="_DEM-WP (C) Power Cost 2006GRC Order_Book4 2 2 2" xfId="17785"/>
    <cellStyle name="_DEM-WP (C) Power Cost 2006GRC Order_Book4 2 3" xfId="17786"/>
    <cellStyle name="_DEM-WP (C) Power Cost 2006GRC Order_Book4 3" xfId="3198"/>
    <cellStyle name="_DEM-WP (C) Power Cost 2006GRC Order_Book4 3 2" xfId="17787"/>
    <cellStyle name="_DEM-WP (C) Power Cost 2006GRC Order_Book4 4" xfId="17788"/>
    <cellStyle name="_DEM-WP (C) Power Cost 2006GRC Order_Book4_DEM-WP(C) ENERG10C--ctn Mid-C_042010 2010GRC" xfId="11633"/>
    <cellStyle name="_DEM-WP (C) Power Cost 2006GRC Order_Book9" xfId="3199"/>
    <cellStyle name="_DEM-WP (C) Power Cost 2006GRC Order_Book9 2" xfId="3200"/>
    <cellStyle name="_DEM-WP (C) Power Cost 2006GRC Order_Book9 2 2" xfId="3201"/>
    <cellStyle name="_DEM-WP (C) Power Cost 2006GRC Order_Book9 2 2 2" xfId="17789"/>
    <cellStyle name="_DEM-WP (C) Power Cost 2006GRC Order_Book9 2 3" xfId="17790"/>
    <cellStyle name="_DEM-WP (C) Power Cost 2006GRC Order_Book9 3" xfId="3202"/>
    <cellStyle name="_DEM-WP (C) Power Cost 2006GRC Order_Book9 3 2" xfId="17791"/>
    <cellStyle name="_DEM-WP (C) Power Cost 2006GRC Order_Book9 4" xfId="17792"/>
    <cellStyle name="_DEM-WP (C) Power Cost 2006GRC Order_Book9_DEM-WP(C) ENERG10C--ctn Mid-C_042010 2010GRC" xfId="11634"/>
    <cellStyle name="_DEM-WP (C) Power Cost 2006GRC Order_Chelan PUD Power Costs (8-10)" xfId="3203"/>
    <cellStyle name="_DEM-WP (C) Power Cost 2006GRC Order_Chelan PUD Power Costs (8-10) 2" xfId="17793"/>
    <cellStyle name="_DEM-WP (C) Power Cost 2006GRC Order_DEM-WP(C) Chelan Power Costs" xfId="11635"/>
    <cellStyle name="_DEM-WP (C) Power Cost 2006GRC Order_DEM-WP(C) Chelan Power Costs 2" xfId="17794"/>
    <cellStyle name="_DEM-WP (C) Power Cost 2006GRC Order_DEM-WP(C) ENERG10C--ctn Mid-C_042010 2010GRC" xfId="11636"/>
    <cellStyle name="_DEM-WP (C) Power Cost 2006GRC Order_DEM-WP(C) Gas Transport 2010GRC" xfId="11637"/>
    <cellStyle name="_DEM-WP (C) Power Cost 2006GRC Order_DEM-WP(C) Gas Transport 2010GRC 2" xfId="17795"/>
    <cellStyle name="_DEM-WP (C) Power Cost 2006GRC Order_Electric COS Inputs" xfId="129"/>
    <cellStyle name="_DEM-WP (C) Power Cost 2006GRC Order_Electric COS Inputs 2" xfId="3204"/>
    <cellStyle name="_DEM-WP (C) Power Cost 2006GRC Order_Electric COS Inputs 2 2" xfId="3205"/>
    <cellStyle name="_DEM-WP (C) Power Cost 2006GRC Order_Electric COS Inputs 2 2 2" xfId="3206"/>
    <cellStyle name="_DEM-WP (C) Power Cost 2006GRC Order_Electric COS Inputs 2 2 2 2" xfId="17796"/>
    <cellStyle name="_DEM-WP (C) Power Cost 2006GRC Order_Electric COS Inputs 2 2 3" xfId="17797"/>
    <cellStyle name="_DEM-WP (C) Power Cost 2006GRC Order_Electric COS Inputs 2 3" xfId="3207"/>
    <cellStyle name="_DEM-WP (C) Power Cost 2006GRC Order_Electric COS Inputs 2 3 2" xfId="3208"/>
    <cellStyle name="_DEM-WP (C) Power Cost 2006GRC Order_Electric COS Inputs 2 3 2 2" xfId="17798"/>
    <cellStyle name="_DEM-WP (C) Power Cost 2006GRC Order_Electric COS Inputs 2 3 3" xfId="17799"/>
    <cellStyle name="_DEM-WP (C) Power Cost 2006GRC Order_Electric COS Inputs 2 4" xfId="3209"/>
    <cellStyle name="_DEM-WP (C) Power Cost 2006GRC Order_Electric COS Inputs 2 4 2" xfId="3210"/>
    <cellStyle name="_DEM-WP (C) Power Cost 2006GRC Order_Electric COS Inputs 2 4 2 2" xfId="17800"/>
    <cellStyle name="_DEM-WP (C) Power Cost 2006GRC Order_Electric COS Inputs 2 4 3" xfId="17801"/>
    <cellStyle name="_DEM-WP (C) Power Cost 2006GRC Order_Electric COS Inputs 2 5" xfId="17802"/>
    <cellStyle name="_DEM-WP (C) Power Cost 2006GRC Order_Electric COS Inputs 3" xfId="3211"/>
    <cellStyle name="_DEM-WP (C) Power Cost 2006GRC Order_Electric COS Inputs 3 2" xfId="3212"/>
    <cellStyle name="_DEM-WP (C) Power Cost 2006GRC Order_Electric COS Inputs 3 2 2" xfId="17803"/>
    <cellStyle name="_DEM-WP (C) Power Cost 2006GRC Order_Electric COS Inputs 3 3" xfId="17804"/>
    <cellStyle name="_DEM-WP (C) Power Cost 2006GRC Order_Electric COS Inputs 4" xfId="3213"/>
    <cellStyle name="_DEM-WP (C) Power Cost 2006GRC Order_Electric COS Inputs 4 2" xfId="3214"/>
    <cellStyle name="_DEM-WP (C) Power Cost 2006GRC Order_Electric COS Inputs 4 2 2" xfId="17805"/>
    <cellStyle name="_DEM-WP (C) Power Cost 2006GRC Order_Electric COS Inputs 4 3" xfId="17806"/>
    <cellStyle name="_DEM-WP (C) Power Cost 2006GRC Order_Electric COS Inputs 5" xfId="3215"/>
    <cellStyle name="_DEM-WP (C) Power Cost 2006GRC Order_Electric COS Inputs 5 2" xfId="17807"/>
    <cellStyle name="_DEM-WP (C) Power Cost 2006GRC Order_Electric COS Inputs 6" xfId="3216"/>
    <cellStyle name="_DEM-WP (C) Power Cost 2006GRC Order_Electric COS Inputs_Low Income 2010 RevRequirement" xfId="3217"/>
    <cellStyle name="_DEM-WP (C) Power Cost 2006GRC Order_Electric COS Inputs_Low Income 2010 RevRequirement (2)" xfId="3218"/>
    <cellStyle name="_DEM-WP (C) Power Cost 2006GRC Order_Electric COS Inputs_Oct2010toSep2011LwIncLead" xfId="3219"/>
    <cellStyle name="_DEM-WP (C) Power Cost 2006GRC Order_Exh A-1 resulting from UE-112050 effective Jan 1 2012" xfId="17808"/>
    <cellStyle name="_DEM-WP (C) Power Cost 2006GRC Order_Exh G - Klamath Peaker PPA fr C Locke 2-12" xfId="17809"/>
    <cellStyle name="_DEM-WP (C) Power Cost 2006GRC Order_Exhibit A-1 effective 4-1-11 fr S Free 12-11" xfId="17810"/>
    <cellStyle name="_DEM-WP (C) Power Cost 2006GRC Order_Mint Farm Generation BPA" xfId="17811"/>
    <cellStyle name="_DEM-WP (C) Power Cost 2006GRC Order_NIM Summary" xfId="3220"/>
    <cellStyle name="_DEM-WP (C) Power Cost 2006GRC Order_NIM Summary 09GRC" xfId="3221"/>
    <cellStyle name="_DEM-WP (C) Power Cost 2006GRC Order_NIM Summary 09GRC 2" xfId="3222"/>
    <cellStyle name="_DEM-WP (C) Power Cost 2006GRC Order_NIM Summary 09GRC 2 2" xfId="17812"/>
    <cellStyle name="_DEM-WP (C) Power Cost 2006GRC Order_NIM Summary 09GRC 3" xfId="17813"/>
    <cellStyle name="_DEM-WP (C) Power Cost 2006GRC Order_NIM Summary 09GRC_DEM-WP(C) ENERG10C--ctn Mid-C_042010 2010GRC" xfId="11638"/>
    <cellStyle name="_DEM-WP (C) Power Cost 2006GRC Order_NIM Summary 10" xfId="17814"/>
    <cellStyle name="_DEM-WP (C) Power Cost 2006GRC Order_NIM Summary 11" xfId="17815"/>
    <cellStyle name="_DEM-WP (C) Power Cost 2006GRC Order_NIM Summary 12" xfId="17816"/>
    <cellStyle name="_DEM-WP (C) Power Cost 2006GRC Order_NIM Summary 13" xfId="17817"/>
    <cellStyle name="_DEM-WP (C) Power Cost 2006GRC Order_NIM Summary 14" xfId="17818"/>
    <cellStyle name="_DEM-WP (C) Power Cost 2006GRC Order_NIM Summary 15" xfId="17819"/>
    <cellStyle name="_DEM-WP (C) Power Cost 2006GRC Order_NIM Summary 16" xfId="17820"/>
    <cellStyle name="_DEM-WP (C) Power Cost 2006GRC Order_NIM Summary 17" xfId="17821"/>
    <cellStyle name="_DEM-WP (C) Power Cost 2006GRC Order_NIM Summary 18" xfId="17822"/>
    <cellStyle name="_DEM-WP (C) Power Cost 2006GRC Order_NIM Summary 19" xfId="17823"/>
    <cellStyle name="_DEM-WP (C) Power Cost 2006GRC Order_NIM Summary 2" xfId="3223"/>
    <cellStyle name="_DEM-WP (C) Power Cost 2006GRC Order_NIM Summary 2 2" xfId="17824"/>
    <cellStyle name="_DEM-WP (C) Power Cost 2006GRC Order_NIM Summary 20" xfId="17825"/>
    <cellStyle name="_DEM-WP (C) Power Cost 2006GRC Order_NIM Summary 21" xfId="17826"/>
    <cellStyle name="_DEM-WP (C) Power Cost 2006GRC Order_NIM Summary 22" xfId="17827"/>
    <cellStyle name="_DEM-WP (C) Power Cost 2006GRC Order_NIM Summary 23" xfId="17828"/>
    <cellStyle name="_DEM-WP (C) Power Cost 2006GRC Order_NIM Summary 24" xfId="17829"/>
    <cellStyle name="_DEM-WP (C) Power Cost 2006GRC Order_NIM Summary 25" xfId="17830"/>
    <cellStyle name="_DEM-WP (C) Power Cost 2006GRC Order_NIM Summary 26" xfId="17831"/>
    <cellStyle name="_DEM-WP (C) Power Cost 2006GRC Order_NIM Summary 27" xfId="17832"/>
    <cellStyle name="_DEM-WP (C) Power Cost 2006GRC Order_NIM Summary 28" xfId="17833"/>
    <cellStyle name="_DEM-WP (C) Power Cost 2006GRC Order_NIM Summary 29" xfId="17834"/>
    <cellStyle name="_DEM-WP (C) Power Cost 2006GRC Order_NIM Summary 3" xfId="3224"/>
    <cellStyle name="_DEM-WP (C) Power Cost 2006GRC Order_NIM Summary 3 2" xfId="17835"/>
    <cellStyle name="_DEM-WP (C) Power Cost 2006GRC Order_NIM Summary 30" xfId="17836"/>
    <cellStyle name="_DEM-WP (C) Power Cost 2006GRC Order_NIM Summary 31" xfId="17837"/>
    <cellStyle name="_DEM-WP (C) Power Cost 2006GRC Order_NIM Summary 32" xfId="17838"/>
    <cellStyle name="_DEM-WP (C) Power Cost 2006GRC Order_NIM Summary 33" xfId="17839"/>
    <cellStyle name="_DEM-WP (C) Power Cost 2006GRC Order_NIM Summary 34" xfId="17840"/>
    <cellStyle name="_DEM-WP (C) Power Cost 2006GRC Order_NIM Summary 35" xfId="17841"/>
    <cellStyle name="_DEM-WP (C) Power Cost 2006GRC Order_NIM Summary 36" xfId="17842"/>
    <cellStyle name="_DEM-WP (C) Power Cost 2006GRC Order_NIM Summary 37" xfId="17843"/>
    <cellStyle name="_DEM-WP (C) Power Cost 2006GRC Order_NIM Summary 38" xfId="17844"/>
    <cellStyle name="_DEM-WP (C) Power Cost 2006GRC Order_NIM Summary 39" xfId="17845"/>
    <cellStyle name="_DEM-WP (C) Power Cost 2006GRC Order_NIM Summary 4" xfId="3225"/>
    <cellStyle name="_DEM-WP (C) Power Cost 2006GRC Order_NIM Summary 4 2" xfId="17846"/>
    <cellStyle name="_DEM-WP (C) Power Cost 2006GRC Order_NIM Summary 40" xfId="17847"/>
    <cellStyle name="_DEM-WP (C) Power Cost 2006GRC Order_NIM Summary 41" xfId="17848"/>
    <cellStyle name="_DEM-WP (C) Power Cost 2006GRC Order_NIM Summary 42" xfId="17849"/>
    <cellStyle name="_DEM-WP (C) Power Cost 2006GRC Order_NIM Summary 43" xfId="17850"/>
    <cellStyle name="_DEM-WP (C) Power Cost 2006GRC Order_NIM Summary 44" xfId="17851"/>
    <cellStyle name="_DEM-WP (C) Power Cost 2006GRC Order_NIM Summary 45" xfId="17852"/>
    <cellStyle name="_DEM-WP (C) Power Cost 2006GRC Order_NIM Summary 46" xfId="17853"/>
    <cellStyle name="_DEM-WP (C) Power Cost 2006GRC Order_NIM Summary 47" xfId="17854"/>
    <cellStyle name="_DEM-WP (C) Power Cost 2006GRC Order_NIM Summary 48" xfId="17855"/>
    <cellStyle name="_DEM-WP (C) Power Cost 2006GRC Order_NIM Summary 49" xfId="17856"/>
    <cellStyle name="_DEM-WP (C) Power Cost 2006GRC Order_NIM Summary 5" xfId="3226"/>
    <cellStyle name="_DEM-WP (C) Power Cost 2006GRC Order_NIM Summary 5 2" xfId="17857"/>
    <cellStyle name="_DEM-WP (C) Power Cost 2006GRC Order_NIM Summary 50" xfId="17858"/>
    <cellStyle name="_DEM-WP (C) Power Cost 2006GRC Order_NIM Summary 51" xfId="17859"/>
    <cellStyle name="_DEM-WP (C) Power Cost 2006GRC Order_NIM Summary 6" xfId="3227"/>
    <cellStyle name="_DEM-WP (C) Power Cost 2006GRC Order_NIM Summary 6 2" xfId="17860"/>
    <cellStyle name="_DEM-WP (C) Power Cost 2006GRC Order_NIM Summary 7" xfId="3228"/>
    <cellStyle name="_DEM-WP (C) Power Cost 2006GRC Order_NIM Summary 7 2" xfId="17861"/>
    <cellStyle name="_DEM-WP (C) Power Cost 2006GRC Order_NIM Summary 8" xfId="3229"/>
    <cellStyle name="_DEM-WP (C) Power Cost 2006GRC Order_NIM Summary 8 2" xfId="17862"/>
    <cellStyle name="_DEM-WP (C) Power Cost 2006GRC Order_NIM Summary 9" xfId="3230"/>
    <cellStyle name="_DEM-WP (C) Power Cost 2006GRC Order_NIM Summary 9 2" xfId="17863"/>
    <cellStyle name="_DEM-WP (C) Power Cost 2006GRC Order_NIM Summary_DEM-WP(C) ENERG10C--ctn Mid-C_042010 2010GRC" xfId="11639"/>
    <cellStyle name="_DEM-WP (C) Power Cost 2006GRC Order_NIM+O&amp;M" xfId="11640"/>
    <cellStyle name="_DEM-WP (C) Power Cost 2006GRC Order_NIM+O&amp;M 2" xfId="11641"/>
    <cellStyle name="_DEM-WP (C) Power Cost 2006GRC Order_NIM+O&amp;M 2 2" xfId="17864"/>
    <cellStyle name="_DEM-WP (C) Power Cost 2006GRC Order_NIM+O&amp;M 3" xfId="17865"/>
    <cellStyle name="_DEM-WP (C) Power Cost 2006GRC Order_NIM+O&amp;M Monthly" xfId="11642"/>
    <cellStyle name="_DEM-WP (C) Power Cost 2006GRC Order_NIM+O&amp;M Monthly 2" xfId="11643"/>
    <cellStyle name="_DEM-WP (C) Power Cost 2006GRC Order_NIM+O&amp;M Monthly 2 2" xfId="17866"/>
    <cellStyle name="_DEM-WP (C) Power Cost 2006GRC Order_NIM+O&amp;M Monthly 3" xfId="17867"/>
    <cellStyle name="_DEM-WP (C) Power Cost 2006GRC Order_PCA 10 -  Exhibit D Dec 2011" xfId="17868"/>
    <cellStyle name="_DEM-WP (C) Power Cost 2006GRC Order_PCA 10 -  Exhibit D from A Kellogg Jan 2011" xfId="3231"/>
    <cellStyle name="_DEM-WP (C) Power Cost 2006GRC Order_PCA 10 -  Exhibit D from A Kellogg July 2011" xfId="3232"/>
    <cellStyle name="_DEM-WP (C) Power Cost 2006GRC Order_PCA 10 -  Exhibit D from S Free Rcv'd 12-11" xfId="3233"/>
    <cellStyle name="_DEM-WP (C) Power Cost 2006GRC Order_PCA 11 -  Exhibit D Jan 2012 fr A Kellogg" xfId="17869"/>
    <cellStyle name="_DEM-WP (C) Power Cost 2006GRC Order_PCA 11 -  Exhibit D Jan 2012 WF" xfId="17870"/>
    <cellStyle name="_DEM-WP (C) Power Cost 2006GRC Order_PCA 9 -  Exhibit D April 2010" xfId="3234"/>
    <cellStyle name="_DEM-WP (C) Power Cost 2006GRC Order_PCA 9 -  Exhibit D April 2010 (3)" xfId="3235"/>
    <cellStyle name="_DEM-WP (C) Power Cost 2006GRC Order_PCA 9 -  Exhibit D April 2010 (3) 2" xfId="3236"/>
    <cellStyle name="_DEM-WP (C) Power Cost 2006GRC Order_PCA 9 -  Exhibit D April 2010 (3) 2 2" xfId="17871"/>
    <cellStyle name="_DEM-WP (C) Power Cost 2006GRC Order_PCA 9 -  Exhibit D April 2010 (3) 3" xfId="17872"/>
    <cellStyle name="_DEM-WP (C) Power Cost 2006GRC Order_PCA 9 -  Exhibit D April 2010 (3)_DEM-WP(C) ENERG10C--ctn Mid-C_042010 2010GRC" xfId="11644"/>
    <cellStyle name="_DEM-WP (C) Power Cost 2006GRC Order_PCA 9 -  Exhibit D April 2010 2" xfId="17873"/>
    <cellStyle name="_DEM-WP (C) Power Cost 2006GRC Order_PCA 9 -  Exhibit D April 2010 3" xfId="17874"/>
    <cellStyle name="_DEM-WP (C) Power Cost 2006GRC Order_PCA 9 -  Exhibit D April 2010 4" xfId="17875"/>
    <cellStyle name="_DEM-WP (C) Power Cost 2006GRC Order_PCA 9 -  Exhibit D April 2010 5" xfId="17876"/>
    <cellStyle name="_DEM-WP (C) Power Cost 2006GRC Order_PCA 9 -  Exhibit D April 2010 6" xfId="17877"/>
    <cellStyle name="_DEM-WP (C) Power Cost 2006GRC Order_PCA 9 -  Exhibit D Nov 2010" xfId="3237"/>
    <cellStyle name="_DEM-WP (C) Power Cost 2006GRC Order_PCA 9 -  Exhibit D Nov 2010 2" xfId="17878"/>
    <cellStyle name="_DEM-WP (C) Power Cost 2006GRC Order_PCA 9 - Exhibit D at August 2010" xfId="3238"/>
    <cellStyle name="_DEM-WP (C) Power Cost 2006GRC Order_PCA 9 - Exhibit D at August 2010 2" xfId="17879"/>
    <cellStyle name="_DEM-WP (C) Power Cost 2006GRC Order_PCA 9 - Exhibit D June 2010 GRC" xfId="3239"/>
    <cellStyle name="_DEM-WP (C) Power Cost 2006GRC Order_PCA 9 - Exhibit D June 2010 GRC 2" xfId="17880"/>
    <cellStyle name="_DEM-WP (C) Power Cost 2006GRC Order_Power Costs - Comparison bx Rbtl-Staff-Jt-PC" xfId="3240"/>
    <cellStyle name="_DEM-WP (C) Power Cost 2006GRC Order_Power Costs - Comparison bx Rbtl-Staff-Jt-PC 2" xfId="3241"/>
    <cellStyle name="_DEM-WP (C) Power Cost 2006GRC Order_Power Costs - Comparison bx Rbtl-Staff-Jt-PC 2 2" xfId="3242"/>
    <cellStyle name="_DEM-WP (C) Power Cost 2006GRC Order_Power Costs - Comparison bx Rbtl-Staff-Jt-PC 2 2 2" xfId="17881"/>
    <cellStyle name="_DEM-WP (C) Power Cost 2006GRC Order_Power Costs - Comparison bx Rbtl-Staff-Jt-PC 2 3" xfId="17882"/>
    <cellStyle name="_DEM-WP (C) Power Cost 2006GRC Order_Power Costs - Comparison bx Rbtl-Staff-Jt-PC 3" xfId="3243"/>
    <cellStyle name="_DEM-WP (C) Power Cost 2006GRC Order_Power Costs - Comparison bx Rbtl-Staff-Jt-PC 3 2" xfId="17883"/>
    <cellStyle name="_DEM-WP (C) Power Cost 2006GRC Order_Power Costs - Comparison bx Rbtl-Staff-Jt-PC 4" xfId="17884"/>
    <cellStyle name="_DEM-WP (C) Power Cost 2006GRC Order_Power Costs - Comparison bx Rbtl-Staff-Jt-PC_Adj Bench DR 3 for Initial Briefs (Electric)" xfId="3244"/>
    <cellStyle name="_DEM-WP (C) Power Cost 2006GRC Order_Power Costs - Comparison bx Rbtl-Staff-Jt-PC_Adj Bench DR 3 for Initial Briefs (Electric) 2" xfId="3245"/>
    <cellStyle name="_DEM-WP (C) Power Cost 2006GRC Order_Power Costs - Comparison bx Rbtl-Staff-Jt-PC_Adj Bench DR 3 for Initial Briefs (Electric) 2 2" xfId="3246"/>
    <cellStyle name="_DEM-WP (C) Power Cost 2006GRC Order_Power Costs - Comparison bx Rbtl-Staff-Jt-PC_Adj Bench DR 3 for Initial Briefs (Electric) 2 2 2" xfId="17885"/>
    <cellStyle name="_DEM-WP (C) Power Cost 2006GRC Order_Power Costs - Comparison bx Rbtl-Staff-Jt-PC_Adj Bench DR 3 for Initial Briefs (Electric) 2 3" xfId="17886"/>
    <cellStyle name="_DEM-WP (C) Power Cost 2006GRC Order_Power Costs - Comparison bx Rbtl-Staff-Jt-PC_Adj Bench DR 3 for Initial Briefs (Electric) 3" xfId="3247"/>
    <cellStyle name="_DEM-WP (C) Power Cost 2006GRC Order_Power Costs - Comparison bx Rbtl-Staff-Jt-PC_Adj Bench DR 3 for Initial Briefs (Electric) 3 2" xfId="17887"/>
    <cellStyle name="_DEM-WP (C) Power Cost 2006GRC Order_Power Costs - Comparison bx Rbtl-Staff-Jt-PC_Adj Bench DR 3 for Initial Briefs (Electric) 4" xfId="17888"/>
    <cellStyle name="_DEM-WP (C) Power Cost 2006GRC Order_Power Costs - Comparison bx Rbtl-Staff-Jt-PC_Adj Bench DR 3 for Initial Briefs (Electric)_DEM-WP(C) ENERG10C--ctn Mid-C_042010 2010GRC" xfId="11645"/>
    <cellStyle name="_DEM-WP (C) Power Cost 2006GRC Order_Power Costs - Comparison bx Rbtl-Staff-Jt-PC_DEM-WP(C) ENERG10C--ctn Mid-C_042010 2010GRC" xfId="11646"/>
    <cellStyle name="_DEM-WP (C) Power Cost 2006GRC Order_Power Costs - Comparison bx Rbtl-Staff-Jt-PC_Electric Rev Req Model (2009 GRC) Rebuttal" xfId="3248"/>
    <cellStyle name="_DEM-WP (C) Power Cost 2006GRC Order_Power Costs - Comparison bx Rbtl-Staff-Jt-PC_Electric Rev Req Model (2009 GRC) Rebuttal 2" xfId="3249"/>
    <cellStyle name="_DEM-WP (C) Power Cost 2006GRC Order_Power Costs - Comparison bx Rbtl-Staff-Jt-PC_Electric Rev Req Model (2009 GRC) Rebuttal 2 2" xfId="3250"/>
    <cellStyle name="_DEM-WP (C) Power Cost 2006GRC Order_Power Costs - Comparison bx Rbtl-Staff-Jt-PC_Electric Rev Req Model (2009 GRC) Rebuttal 2 2 2" xfId="17889"/>
    <cellStyle name="_DEM-WP (C) Power Cost 2006GRC Order_Power Costs - Comparison bx Rbtl-Staff-Jt-PC_Electric Rev Req Model (2009 GRC) Rebuttal 2 3" xfId="17890"/>
    <cellStyle name="_DEM-WP (C) Power Cost 2006GRC Order_Power Costs - Comparison bx Rbtl-Staff-Jt-PC_Electric Rev Req Model (2009 GRC) Rebuttal 3" xfId="3251"/>
    <cellStyle name="_DEM-WP (C) Power Cost 2006GRC Order_Power Costs - Comparison bx Rbtl-Staff-Jt-PC_Electric Rev Req Model (2009 GRC) Rebuttal 3 2" xfId="17891"/>
    <cellStyle name="_DEM-WP (C) Power Cost 2006GRC Order_Power Costs - Comparison bx Rbtl-Staff-Jt-PC_Electric Rev Req Model (2009 GRC) Rebuttal 4" xfId="17892"/>
    <cellStyle name="_DEM-WP (C) Power Cost 2006GRC Order_Power Costs - Comparison bx Rbtl-Staff-Jt-PC_Electric Rev Req Model (2009 GRC) Rebuttal REmoval of New  WH Solar AdjustMI" xfId="3252"/>
    <cellStyle name="_DEM-WP (C) Power Cost 2006GRC Order_Power Costs - Comparison bx Rbtl-Staff-Jt-PC_Electric Rev Req Model (2009 GRC) Rebuttal REmoval of New  WH Solar AdjustMI 2" xfId="3253"/>
    <cellStyle name="_DEM-WP (C) Power Cost 2006GRC Order_Power Costs - Comparison bx Rbtl-Staff-Jt-PC_Electric Rev Req Model (2009 GRC) Rebuttal REmoval of New  WH Solar AdjustMI 2 2" xfId="3254"/>
    <cellStyle name="_DEM-WP (C) Power Cost 2006GRC Order_Power Costs - Comparison bx Rbtl-Staff-Jt-PC_Electric Rev Req Model (2009 GRC) Rebuttal REmoval of New  WH Solar AdjustMI 2 2 2" xfId="17893"/>
    <cellStyle name="_DEM-WP (C) Power Cost 2006GRC Order_Power Costs - Comparison bx Rbtl-Staff-Jt-PC_Electric Rev Req Model (2009 GRC) Rebuttal REmoval of New  WH Solar AdjustMI 2 3" xfId="17894"/>
    <cellStyle name="_DEM-WP (C) Power Cost 2006GRC Order_Power Costs - Comparison bx Rbtl-Staff-Jt-PC_Electric Rev Req Model (2009 GRC) Rebuttal REmoval of New  WH Solar AdjustMI 3" xfId="3255"/>
    <cellStyle name="_DEM-WP (C) Power Cost 2006GRC Order_Power Costs - Comparison bx Rbtl-Staff-Jt-PC_Electric Rev Req Model (2009 GRC) Rebuttal REmoval of New  WH Solar AdjustMI 3 2" xfId="17895"/>
    <cellStyle name="_DEM-WP (C) Power Cost 2006GRC Order_Power Costs - Comparison bx Rbtl-Staff-Jt-PC_Electric Rev Req Model (2009 GRC) Rebuttal REmoval of New  WH Solar AdjustMI 4" xfId="17896"/>
    <cellStyle name="_DEM-WP (C) Power Cost 2006GRC Order_Power Costs - Comparison bx Rbtl-Staff-Jt-PC_Electric Rev Req Model (2009 GRC) Rebuttal REmoval of New  WH Solar AdjustMI_DEM-WP(C) ENERG10C--ctn Mid-C_042010 2010GRC" xfId="11647"/>
    <cellStyle name="_DEM-WP (C) Power Cost 2006GRC Order_Power Costs - Comparison bx Rbtl-Staff-Jt-PC_Electric Rev Req Model (2009 GRC) Revised 01-18-2010" xfId="3256"/>
    <cellStyle name="_DEM-WP (C) Power Cost 2006GRC Order_Power Costs - Comparison bx Rbtl-Staff-Jt-PC_Electric Rev Req Model (2009 GRC) Revised 01-18-2010 2" xfId="3257"/>
    <cellStyle name="_DEM-WP (C) Power Cost 2006GRC Order_Power Costs - Comparison bx Rbtl-Staff-Jt-PC_Electric Rev Req Model (2009 GRC) Revised 01-18-2010 2 2" xfId="3258"/>
    <cellStyle name="_DEM-WP (C) Power Cost 2006GRC Order_Power Costs - Comparison bx Rbtl-Staff-Jt-PC_Electric Rev Req Model (2009 GRC) Revised 01-18-2010 2 2 2" xfId="17897"/>
    <cellStyle name="_DEM-WP (C) Power Cost 2006GRC Order_Power Costs - Comparison bx Rbtl-Staff-Jt-PC_Electric Rev Req Model (2009 GRC) Revised 01-18-2010 2 3" xfId="17898"/>
    <cellStyle name="_DEM-WP (C) Power Cost 2006GRC Order_Power Costs - Comparison bx Rbtl-Staff-Jt-PC_Electric Rev Req Model (2009 GRC) Revised 01-18-2010 3" xfId="3259"/>
    <cellStyle name="_DEM-WP (C) Power Cost 2006GRC Order_Power Costs - Comparison bx Rbtl-Staff-Jt-PC_Electric Rev Req Model (2009 GRC) Revised 01-18-2010 3 2" xfId="17899"/>
    <cellStyle name="_DEM-WP (C) Power Cost 2006GRC Order_Power Costs - Comparison bx Rbtl-Staff-Jt-PC_Electric Rev Req Model (2009 GRC) Revised 01-18-2010 4" xfId="17900"/>
    <cellStyle name="_DEM-WP (C) Power Cost 2006GRC Order_Power Costs - Comparison bx Rbtl-Staff-Jt-PC_Electric Rev Req Model (2009 GRC) Revised 01-18-2010_DEM-WP(C) ENERG10C--ctn Mid-C_042010 2010GRC" xfId="11648"/>
    <cellStyle name="_DEM-WP (C) Power Cost 2006GRC Order_Power Costs - Comparison bx Rbtl-Staff-Jt-PC_Final Order Electric EXHIBIT A-1" xfId="3260"/>
    <cellStyle name="_DEM-WP (C) Power Cost 2006GRC Order_Power Costs - Comparison bx Rbtl-Staff-Jt-PC_Final Order Electric EXHIBIT A-1 2" xfId="3261"/>
    <cellStyle name="_DEM-WP (C) Power Cost 2006GRC Order_Power Costs - Comparison bx Rbtl-Staff-Jt-PC_Final Order Electric EXHIBIT A-1 2 2" xfId="3262"/>
    <cellStyle name="_DEM-WP (C) Power Cost 2006GRC Order_Power Costs - Comparison bx Rbtl-Staff-Jt-PC_Final Order Electric EXHIBIT A-1 2 2 2" xfId="17901"/>
    <cellStyle name="_DEM-WP (C) Power Cost 2006GRC Order_Power Costs - Comparison bx Rbtl-Staff-Jt-PC_Final Order Electric EXHIBIT A-1 2 3" xfId="17902"/>
    <cellStyle name="_DEM-WP (C) Power Cost 2006GRC Order_Power Costs - Comparison bx Rbtl-Staff-Jt-PC_Final Order Electric EXHIBIT A-1 3" xfId="3263"/>
    <cellStyle name="_DEM-WP (C) Power Cost 2006GRC Order_Power Costs - Comparison bx Rbtl-Staff-Jt-PC_Final Order Electric EXHIBIT A-1 3 2" xfId="17903"/>
    <cellStyle name="_DEM-WP (C) Power Cost 2006GRC Order_Power Costs - Comparison bx Rbtl-Staff-Jt-PC_Final Order Electric EXHIBIT A-1 4" xfId="17904"/>
    <cellStyle name="_DEM-WP (C) Power Cost 2006GRC Order_Production Adj 4.37" xfId="130"/>
    <cellStyle name="_DEM-WP (C) Power Cost 2006GRC Order_Production Adj 4.37 2" xfId="3264"/>
    <cellStyle name="_DEM-WP (C) Power Cost 2006GRC Order_Production Adj 4.37 2 2" xfId="3265"/>
    <cellStyle name="_DEM-WP (C) Power Cost 2006GRC Order_Production Adj 4.37 2 2 2" xfId="17905"/>
    <cellStyle name="_DEM-WP (C) Power Cost 2006GRC Order_Production Adj 4.37 2 3" xfId="17906"/>
    <cellStyle name="_DEM-WP (C) Power Cost 2006GRC Order_Production Adj 4.37 3" xfId="3266"/>
    <cellStyle name="_DEM-WP (C) Power Cost 2006GRC Order_Production Adj 4.37 3 2" xfId="17907"/>
    <cellStyle name="_DEM-WP (C) Power Cost 2006GRC Order_Production Adj 4.37 4" xfId="17908"/>
    <cellStyle name="_DEM-WP (C) Power Cost 2006GRC Order_Purchased Power Adj 4.03" xfId="131"/>
    <cellStyle name="_DEM-WP (C) Power Cost 2006GRC Order_Purchased Power Adj 4.03 2" xfId="3267"/>
    <cellStyle name="_DEM-WP (C) Power Cost 2006GRC Order_Purchased Power Adj 4.03 2 2" xfId="3268"/>
    <cellStyle name="_DEM-WP (C) Power Cost 2006GRC Order_Purchased Power Adj 4.03 2 2 2" xfId="17909"/>
    <cellStyle name="_DEM-WP (C) Power Cost 2006GRC Order_Purchased Power Adj 4.03 2 3" xfId="17910"/>
    <cellStyle name="_DEM-WP (C) Power Cost 2006GRC Order_Purchased Power Adj 4.03 3" xfId="3269"/>
    <cellStyle name="_DEM-WP (C) Power Cost 2006GRC Order_Purchased Power Adj 4.03 3 2" xfId="17911"/>
    <cellStyle name="_DEM-WP (C) Power Cost 2006GRC Order_Purchased Power Adj 4.03 4" xfId="17912"/>
    <cellStyle name="_DEM-WP (C) Power Cost 2006GRC Order_Rebuttal Power Costs" xfId="3270"/>
    <cellStyle name="_DEM-WP (C) Power Cost 2006GRC Order_Rebuttal Power Costs 2" xfId="3271"/>
    <cellStyle name="_DEM-WP (C) Power Cost 2006GRC Order_Rebuttal Power Costs 2 2" xfId="3272"/>
    <cellStyle name="_DEM-WP (C) Power Cost 2006GRC Order_Rebuttal Power Costs 2 2 2" xfId="17913"/>
    <cellStyle name="_DEM-WP (C) Power Cost 2006GRC Order_Rebuttal Power Costs 2 3" xfId="17914"/>
    <cellStyle name="_DEM-WP (C) Power Cost 2006GRC Order_Rebuttal Power Costs 3" xfId="3273"/>
    <cellStyle name="_DEM-WP (C) Power Cost 2006GRC Order_Rebuttal Power Costs 3 2" xfId="17915"/>
    <cellStyle name="_DEM-WP (C) Power Cost 2006GRC Order_Rebuttal Power Costs 4" xfId="17916"/>
    <cellStyle name="_DEM-WP (C) Power Cost 2006GRC Order_Rebuttal Power Costs_Adj Bench DR 3 for Initial Briefs (Electric)" xfId="3274"/>
    <cellStyle name="_DEM-WP (C) Power Cost 2006GRC Order_Rebuttal Power Costs_Adj Bench DR 3 for Initial Briefs (Electric) 2" xfId="3275"/>
    <cellStyle name="_DEM-WP (C) Power Cost 2006GRC Order_Rebuttal Power Costs_Adj Bench DR 3 for Initial Briefs (Electric) 2 2" xfId="3276"/>
    <cellStyle name="_DEM-WP (C) Power Cost 2006GRC Order_Rebuttal Power Costs_Adj Bench DR 3 for Initial Briefs (Electric) 2 2 2" xfId="17917"/>
    <cellStyle name="_DEM-WP (C) Power Cost 2006GRC Order_Rebuttal Power Costs_Adj Bench DR 3 for Initial Briefs (Electric) 2 3" xfId="17918"/>
    <cellStyle name="_DEM-WP (C) Power Cost 2006GRC Order_Rebuttal Power Costs_Adj Bench DR 3 for Initial Briefs (Electric) 3" xfId="3277"/>
    <cellStyle name="_DEM-WP (C) Power Cost 2006GRC Order_Rebuttal Power Costs_Adj Bench DR 3 for Initial Briefs (Electric) 3 2" xfId="17919"/>
    <cellStyle name="_DEM-WP (C) Power Cost 2006GRC Order_Rebuttal Power Costs_Adj Bench DR 3 for Initial Briefs (Electric) 4" xfId="17920"/>
    <cellStyle name="_DEM-WP (C) Power Cost 2006GRC Order_Rebuttal Power Costs_Adj Bench DR 3 for Initial Briefs (Electric)_DEM-WP(C) ENERG10C--ctn Mid-C_042010 2010GRC" xfId="11649"/>
    <cellStyle name="_DEM-WP (C) Power Cost 2006GRC Order_Rebuttal Power Costs_DEM-WP(C) ENERG10C--ctn Mid-C_042010 2010GRC" xfId="11650"/>
    <cellStyle name="_DEM-WP (C) Power Cost 2006GRC Order_Rebuttal Power Costs_Electric Rev Req Model (2009 GRC) Rebuttal" xfId="3278"/>
    <cellStyle name="_DEM-WP (C) Power Cost 2006GRC Order_Rebuttal Power Costs_Electric Rev Req Model (2009 GRC) Rebuttal 2" xfId="3279"/>
    <cellStyle name="_DEM-WP (C) Power Cost 2006GRC Order_Rebuttal Power Costs_Electric Rev Req Model (2009 GRC) Rebuttal 2 2" xfId="3280"/>
    <cellStyle name="_DEM-WP (C) Power Cost 2006GRC Order_Rebuttal Power Costs_Electric Rev Req Model (2009 GRC) Rebuttal 2 2 2" xfId="17921"/>
    <cellStyle name="_DEM-WP (C) Power Cost 2006GRC Order_Rebuttal Power Costs_Electric Rev Req Model (2009 GRC) Rebuttal 2 3" xfId="17922"/>
    <cellStyle name="_DEM-WP (C) Power Cost 2006GRC Order_Rebuttal Power Costs_Electric Rev Req Model (2009 GRC) Rebuttal 3" xfId="3281"/>
    <cellStyle name="_DEM-WP (C) Power Cost 2006GRC Order_Rebuttal Power Costs_Electric Rev Req Model (2009 GRC) Rebuttal 3 2" xfId="17923"/>
    <cellStyle name="_DEM-WP (C) Power Cost 2006GRC Order_Rebuttal Power Costs_Electric Rev Req Model (2009 GRC) Rebuttal 4" xfId="17924"/>
    <cellStyle name="_DEM-WP (C) Power Cost 2006GRC Order_Rebuttal Power Costs_Electric Rev Req Model (2009 GRC) Rebuttal REmoval of New  WH Solar AdjustMI" xfId="3282"/>
    <cellStyle name="_DEM-WP (C) Power Cost 2006GRC Order_Rebuttal Power Costs_Electric Rev Req Model (2009 GRC) Rebuttal REmoval of New  WH Solar AdjustMI 2" xfId="3283"/>
    <cellStyle name="_DEM-WP (C) Power Cost 2006GRC Order_Rebuttal Power Costs_Electric Rev Req Model (2009 GRC) Rebuttal REmoval of New  WH Solar AdjustMI 2 2" xfId="3284"/>
    <cellStyle name="_DEM-WP (C) Power Cost 2006GRC Order_Rebuttal Power Costs_Electric Rev Req Model (2009 GRC) Rebuttal REmoval of New  WH Solar AdjustMI 2 2 2" xfId="17925"/>
    <cellStyle name="_DEM-WP (C) Power Cost 2006GRC Order_Rebuttal Power Costs_Electric Rev Req Model (2009 GRC) Rebuttal REmoval of New  WH Solar AdjustMI 2 3" xfId="17926"/>
    <cellStyle name="_DEM-WP (C) Power Cost 2006GRC Order_Rebuttal Power Costs_Electric Rev Req Model (2009 GRC) Rebuttal REmoval of New  WH Solar AdjustMI 3" xfId="3285"/>
    <cellStyle name="_DEM-WP (C) Power Cost 2006GRC Order_Rebuttal Power Costs_Electric Rev Req Model (2009 GRC) Rebuttal REmoval of New  WH Solar AdjustMI 3 2" xfId="17927"/>
    <cellStyle name="_DEM-WP (C) Power Cost 2006GRC Order_Rebuttal Power Costs_Electric Rev Req Model (2009 GRC) Rebuttal REmoval of New  WH Solar AdjustMI 4" xfId="17928"/>
    <cellStyle name="_DEM-WP (C) Power Cost 2006GRC Order_Rebuttal Power Costs_Electric Rev Req Model (2009 GRC) Rebuttal REmoval of New  WH Solar AdjustMI_DEM-WP(C) ENERG10C--ctn Mid-C_042010 2010GRC" xfId="11651"/>
    <cellStyle name="_DEM-WP (C) Power Cost 2006GRC Order_Rebuttal Power Costs_Electric Rev Req Model (2009 GRC) Revised 01-18-2010" xfId="3286"/>
    <cellStyle name="_DEM-WP (C) Power Cost 2006GRC Order_Rebuttal Power Costs_Electric Rev Req Model (2009 GRC) Revised 01-18-2010 2" xfId="3287"/>
    <cellStyle name="_DEM-WP (C) Power Cost 2006GRC Order_Rebuttal Power Costs_Electric Rev Req Model (2009 GRC) Revised 01-18-2010 2 2" xfId="3288"/>
    <cellStyle name="_DEM-WP (C) Power Cost 2006GRC Order_Rebuttal Power Costs_Electric Rev Req Model (2009 GRC) Revised 01-18-2010 2 2 2" xfId="17929"/>
    <cellStyle name="_DEM-WP (C) Power Cost 2006GRC Order_Rebuttal Power Costs_Electric Rev Req Model (2009 GRC) Revised 01-18-2010 2 3" xfId="17930"/>
    <cellStyle name="_DEM-WP (C) Power Cost 2006GRC Order_Rebuttal Power Costs_Electric Rev Req Model (2009 GRC) Revised 01-18-2010 3" xfId="3289"/>
    <cellStyle name="_DEM-WP (C) Power Cost 2006GRC Order_Rebuttal Power Costs_Electric Rev Req Model (2009 GRC) Revised 01-18-2010 3 2" xfId="17931"/>
    <cellStyle name="_DEM-WP (C) Power Cost 2006GRC Order_Rebuttal Power Costs_Electric Rev Req Model (2009 GRC) Revised 01-18-2010 4" xfId="17932"/>
    <cellStyle name="_DEM-WP (C) Power Cost 2006GRC Order_Rebuttal Power Costs_Electric Rev Req Model (2009 GRC) Revised 01-18-2010_DEM-WP(C) ENERG10C--ctn Mid-C_042010 2010GRC" xfId="11652"/>
    <cellStyle name="_DEM-WP (C) Power Cost 2006GRC Order_Rebuttal Power Costs_Final Order Electric EXHIBIT A-1" xfId="3290"/>
    <cellStyle name="_DEM-WP (C) Power Cost 2006GRC Order_Rebuttal Power Costs_Final Order Electric EXHIBIT A-1 2" xfId="3291"/>
    <cellStyle name="_DEM-WP (C) Power Cost 2006GRC Order_Rebuttal Power Costs_Final Order Electric EXHIBIT A-1 2 2" xfId="3292"/>
    <cellStyle name="_DEM-WP (C) Power Cost 2006GRC Order_Rebuttal Power Costs_Final Order Electric EXHIBIT A-1 2 2 2" xfId="17933"/>
    <cellStyle name="_DEM-WP (C) Power Cost 2006GRC Order_Rebuttal Power Costs_Final Order Electric EXHIBIT A-1 2 3" xfId="17934"/>
    <cellStyle name="_DEM-WP (C) Power Cost 2006GRC Order_Rebuttal Power Costs_Final Order Electric EXHIBIT A-1 3" xfId="3293"/>
    <cellStyle name="_DEM-WP (C) Power Cost 2006GRC Order_Rebuttal Power Costs_Final Order Electric EXHIBIT A-1 3 2" xfId="17935"/>
    <cellStyle name="_DEM-WP (C) Power Cost 2006GRC Order_Rebuttal Power Costs_Final Order Electric EXHIBIT A-1 4" xfId="17936"/>
    <cellStyle name="_DEM-WP (C) Power Cost 2006GRC Order_ROR 5.02" xfId="132"/>
    <cellStyle name="_DEM-WP (C) Power Cost 2006GRC Order_ROR 5.02 2" xfId="3294"/>
    <cellStyle name="_DEM-WP (C) Power Cost 2006GRC Order_ROR 5.02 2 2" xfId="3295"/>
    <cellStyle name="_DEM-WP (C) Power Cost 2006GRC Order_ROR 5.02 2 2 2" xfId="17937"/>
    <cellStyle name="_DEM-WP (C) Power Cost 2006GRC Order_ROR 5.02 2 3" xfId="17938"/>
    <cellStyle name="_DEM-WP (C) Power Cost 2006GRC Order_ROR 5.02 3" xfId="3296"/>
    <cellStyle name="_DEM-WP (C) Power Cost 2006GRC Order_ROR 5.02 3 2" xfId="17939"/>
    <cellStyle name="_DEM-WP (C) Power Cost 2006GRC Order_ROR 5.02 4" xfId="17940"/>
    <cellStyle name="_DEM-WP (C) Power Cost 2006GRC Order_Scenario 1 REC vs PTC Offset" xfId="133"/>
    <cellStyle name="_DEM-WP (C) Power Cost 2006GRC Order_Scenario 3" xfId="134"/>
    <cellStyle name="_DEM-WP (C) Power Cost 2006GRC Order_Wind Integration 10GRC" xfId="3297"/>
    <cellStyle name="_DEM-WP (C) Power Cost 2006GRC Order_Wind Integration 10GRC 2" xfId="3298"/>
    <cellStyle name="_DEM-WP (C) Power Cost 2006GRC Order_Wind Integration 10GRC 2 2" xfId="17941"/>
    <cellStyle name="_DEM-WP (C) Power Cost 2006GRC Order_Wind Integration 10GRC 3" xfId="17942"/>
    <cellStyle name="_DEM-WP (C) Power Cost 2006GRC Order_Wind Integration 10GRC_DEM-WP(C) ENERG10C--ctn Mid-C_042010 2010GRC" xfId="11653"/>
    <cellStyle name="_DEM-WP Revised (HC) Wild Horse 2006GRC" xfId="135"/>
    <cellStyle name="_DEM-WP Revised (HC) Wild Horse 2006GRC 2" xfId="3299"/>
    <cellStyle name="_DEM-WP Revised (HC) Wild Horse 2006GRC 2 2" xfId="3300"/>
    <cellStyle name="_DEM-WP Revised (HC) Wild Horse 2006GRC 2 2 2" xfId="17943"/>
    <cellStyle name="_DEM-WP Revised (HC) Wild Horse 2006GRC 2 3" xfId="17944"/>
    <cellStyle name="_DEM-WP Revised (HC) Wild Horse 2006GRC 3" xfId="3301"/>
    <cellStyle name="_DEM-WP Revised (HC) Wild Horse 2006GRC 3 2" xfId="17945"/>
    <cellStyle name="_DEM-WP Revised (HC) Wild Horse 2006GRC 4" xfId="17946"/>
    <cellStyle name="_DEM-WP Revised (HC) Wild Horse 2006GRC_16.37E Wild Horse Expansion DeferralRevwrkingfile SF" xfId="3302"/>
    <cellStyle name="_DEM-WP Revised (HC) Wild Horse 2006GRC_16.37E Wild Horse Expansion DeferralRevwrkingfile SF 2" xfId="3303"/>
    <cellStyle name="_DEM-WP Revised (HC) Wild Horse 2006GRC_16.37E Wild Horse Expansion DeferralRevwrkingfile SF 2 2" xfId="3304"/>
    <cellStyle name="_DEM-WP Revised (HC) Wild Horse 2006GRC_16.37E Wild Horse Expansion DeferralRevwrkingfile SF 2 2 2" xfId="17947"/>
    <cellStyle name="_DEM-WP Revised (HC) Wild Horse 2006GRC_16.37E Wild Horse Expansion DeferralRevwrkingfile SF 2 3" xfId="17948"/>
    <cellStyle name="_DEM-WP Revised (HC) Wild Horse 2006GRC_16.37E Wild Horse Expansion DeferralRevwrkingfile SF 3" xfId="3305"/>
    <cellStyle name="_DEM-WP Revised (HC) Wild Horse 2006GRC_16.37E Wild Horse Expansion DeferralRevwrkingfile SF 3 2" xfId="17949"/>
    <cellStyle name="_DEM-WP Revised (HC) Wild Horse 2006GRC_16.37E Wild Horse Expansion DeferralRevwrkingfile SF 4" xfId="17950"/>
    <cellStyle name="_DEM-WP Revised (HC) Wild Horse 2006GRC_16.37E Wild Horse Expansion DeferralRevwrkingfile SF_DEM-WP(C) ENERG10C--ctn Mid-C_042010 2010GRC" xfId="11654"/>
    <cellStyle name="_DEM-WP Revised (HC) Wild Horse 2006GRC_2009 GRC Compl Filing - Exhibit D" xfId="3306"/>
    <cellStyle name="_DEM-WP Revised (HC) Wild Horse 2006GRC_2009 GRC Compl Filing - Exhibit D 2" xfId="3307"/>
    <cellStyle name="_DEM-WP Revised (HC) Wild Horse 2006GRC_2009 GRC Compl Filing - Exhibit D 2 2" xfId="17951"/>
    <cellStyle name="_DEM-WP Revised (HC) Wild Horse 2006GRC_2009 GRC Compl Filing - Exhibit D 3" xfId="17952"/>
    <cellStyle name="_DEM-WP Revised (HC) Wild Horse 2006GRC_2009 GRC Compl Filing - Exhibit D_DEM-WP(C) ENERG10C--ctn Mid-C_042010 2010GRC" xfId="11655"/>
    <cellStyle name="_DEM-WP Revised (HC) Wild Horse 2006GRC_Adj Bench DR 3 for Initial Briefs (Electric)" xfId="3308"/>
    <cellStyle name="_DEM-WP Revised (HC) Wild Horse 2006GRC_Adj Bench DR 3 for Initial Briefs (Electric) 2" xfId="3309"/>
    <cellStyle name="_DEM-WP Revised (HC) Wild Horse 2006GRC_Adj Bench DR 3 for Initial Briefs (Electric) 2 2" xfId="3310"/>
    <cellStyle name="_DEM-WP Revised (HC) Wild Horse 2006GRC_Adj Bench DR 3 for Initial Briefs (Electric) 2 2 2" xfId="17953"/>
    <cellStyle name="_DEM-WP Revised (HC) Wild Horse 2006GRC_Adj Bench DR 3 for Initial Briefs (Electric) 2 3" xfId="17954"/>
    <cellStyle name="_DEM-WP Revised (HC) Wild Horse 2006GRC_Adj Bench DR 3 for Initial Briefs (Electric) 3" xfId="3311"/>
    <cellStyle name="_DEM-WP Revised (HC) Wild Horse 2006GRC_Adj Bench DR 3 for Initial Briefs (Electric) 3 2" xfId="17955"/>
    <cellStyle name="_DEM-WP Revised (HC) Wild Horse 2006GRC_Adj Bench DR 3 for Initial Briefs (Electric) 4" xfId="17956"/>
    <cellStyle name="_DEM-WP Revised (HC) Wild Horse 2006GRC_Adj Bench DR 3 for Initial Briefs (Electric)_DEM-WP(C) ENERG10C--ctn Mid-C_042010 2010GRC" xfId="11656"/>
    <cellStyle name="_DEM-WP Revised (HC) Wild Horse 2006GRC_Book1" xfId="3312"/>
    <cellStyle name="_DEM-WP Revised (HC) Wild Horse 2006GRC_Book2" xfId="3313"/>
    <cellStyle name="_DEM-WP Revised (HC) Wild Horse 2006GRC_Book2 2" xfId="3314"/>
    <cellStyle name="_DEM-WP Revised (HC) Wild Horse 2006GRC_Book2 2 2" xfId="3315"/>
    <cellStyle name="_DEM-WP Revised (HC) Wild Horse 2006GRC_Book2 2 2 2" xfId="17957"/>
    <cellStyle name="_DEM-WP Revised (HC) Wild Horse 2006GRC_Book2 2 3" xfId="17958"/>
    <cellStyle name="_DEM-WP Revised (HC) Wild Horse 2006GRC_Book2 3" xfId="3316"/>
    <cellStyle name="_DEM-WP Revised (HC) Wild Horse 2006GRC_Book2 3 2" xfId="17959"/>
    <cellStyle name="_DEM-WP Revised (HC) Wild Horse 2006GRC_Book2 4" xfId="17960"/>
    <cellStyle name="_DEM-WP Revised (HC) Wild Horse 2006GRC_Book2_DEM-WP(C) ENERG10C--ctn Mid-C_042010 2010GRC" xfId="11657"/>
    <cellStyle name="_DEM-WP Revised (HC) Wild Horse 2006GRC_Book4" xfId="3317"/>
    <cellStyle name="_DEM-WP Revised (HC) Wild Horse 2006GRC_Book4 2" xfId="3318"/>
    <cellStyle name="_DEM-WP Revised (HC) Wild Horse 2006GRC_Book4 2 2" xfId="3319"/>
    <cellStyle name="_DEM-WP Revised (HC) Wild Horse 2006GRC_Book4 2 2 2" xfId="17961"/>
    <cellStyle name="_DEM-WP Revised (HC) Wild Horse 2006GRC_Book4 2 3" xfId="17962"/>
    <cellStyle name="_DEM-WP Revised (HC) Wild Horse 2006GRC_Book4 3" xfId="3320"/>
    <cellStyle name="_DEM-WP Revised (HC) Wild Horse 2006GRC_Book4 3 2" xfId="17963"/>
    <cellStyle name="_DEM-WP Revised (HC) Wild Horse 2006GRC_Book4 4" xfId="17964"/>
    <cellStyle name="_DEM-WP Revised (HC) Wild Horse 2006GRC_Book4_DEM-WP(C) ENERG10C--ctn Mid-C_042010 2010GRC" xfId="11658"/>
    <cellStyle name="_DEM-WP Revised (HC) Wild Horse 2006GRC_DEM-WP(C) ENERG10C--ctn Mid-C_042010 2010GRC" xfId="11659"/>
    <cellStyle name="_DEM-WP Revised (HC) Wild Horse 2006GRC_Electric Rev Req Model (2009 GRC) " xfId="3321"/>
    <cellStyle name="_DEM-WP Revised (HC) Wild Horse 2006GRC_Electric Rev Req Model (2009 GRC)  2" xfId="3322"/>
    <cellStyle name="_DEM-WP Revised (HC) Wild Horse 2006GRC_Electric Rev Req Model (2009 GRC)  2 2" xfId="3323"/>
    <cellStyle name="_DEM-WP Revised (HC) Wild Horse 2006GRC_Electric Rev Req Model (2009 GRC)  2 2 2" xfId="17965"/>
    <cellStyle name="_DEM-WP Revised (HC) Wild Horse 2006GRC_Electric Rev Req Model (2009 GRC)  2 3" xfId="17966"/>
    <cellStyle name="_DEM-WP Revised (HC) Wild Horse 2006GRC_Electric Rev Req Model (2009 GRC)  3" xfId="3324"/>
    <cellStyle name="_DEM-WP Revised (HC) Wild Horse 2006GRC_Electric Rev Req Model (2009 GRC)  3 2" xfId="17967"/>
    <cellStyle name="_DEM-WP Revised (HC) Wild Horse 2006GRC_Electric Rev Req Model (2009 GRC)  4" xfId="17968"/>
    <cellStyle name="_DEM-WP Revised (HC) Wild Horse 2006GRC_Electric Rev Req Model (2009 GRC) _DEM-WP(C) ENERG10C--ctn Mid-C_042010 2010GRC" xfId="11660"/>
    <cellStyle name="_DEM-WP Revised (HC) Wild Horse 2006GRC_Electric Rev Req Model (2009 GRC) Rebuttal" xfId="3325"/>
    <cellStyle name="_DEM-WP Revised (HC) Wild Horse 2006GRC_Electric Rev Req Model (2009 GRC) Rebuttal 2" xfId="3326"/>
    <cellStyle name="_DEM-WP Revised (HC) Wild Horse 2006GRC_Electric Rev Req Model (2009 GRC) Rebuttal 2 2" xfId="3327"/>
    <cellStyle name="_DEM-WP Revised (HC) Wild Horse 2006GRC_Electric Rev Req Model (2009 GRC) Rebuttal 2 2 2" xfId="17969"/>
    <cellStyle name="_DEM-WP Revised (HC) Wild Horse 2006GRC_Electric Rev Req Model (2009 GRC) Rebuttal 2 3" xfId="17970"/>
    <cellStyle name="_DEM-WP Revised (HC) Wild Horse 2006GRC_Electric Rev Req Model (2009 GRC) Rebuttal 3" xfId="3328"/>
    <cellStyle name="_DEM-WP Revised (HC) Wild Horse 2006GRC_Electric Rev Req Model (2009 GRC) Rebuttal 3 2" xfId="17971"/>
    <cellStyle name="_DEM-WP Revised (HC) Wild Horse 2006GRC_Electric Rev Req Model (2009 GRC) Rebuttal 4" xfId="17972"/>
    <cellStyle name="_DEM-WP Revised (HC) Wild Horse 2006GRC_Electric Rev Req Model (2009 GRC) Rebuttal REmoval of New  WH Solar AdjustMI" xfId="3329"/>
    <cellStyle name="_DEM-WP Revised (HC) Wild Horse 2006GRC_Electric Rev Req Model (2009 GRC) Rebuttal REmoval of New  WH Solar AdjustMI 2" xfId="3330"/>
    <cellStyle name="_DEM-WP Revised (HC) Wild Horse 2006GRC_Electric Rev Req Model (2009 GRC) Rebuttal REmoval of New  WH Solar AdjustMI 2 2" xfId="3331"/>
    <cellStyle name="_DEM-WP Revised (HC) Wild Horse 2006GRC_Electric Rev Req Model (2009 GRC) Rebuttal REmoval of New  WH Solar AdjustMI 2 2 2" xfId="17973"/>
    <cellStyle name="_DEM-WP Revised (HC) Wild Horse 2006GRC_Electric Rev Req Model (2009 GRC) Rebuttal REmoval of New  WH Solar AdjustMI 2 3" xfId="17974"/>
    <cellStyle name="_DEM-WP Revised (HC) Wild Horse 2006GRC_Electric Rev Req Model (2009 GRC) Rebuttal REmoval of New  WH Solar AdjustMI 3" xfId="3332"/>
    <cellStyle name="_DEM-WP Revised (HC) Wild Horse 2006GRC_Electric Rev Req Model (2009 GRC) Rebuttal REmoval of New  WH Solar AdjustMI 3 2" xfId="17975"/>
    <cellStyle name="_DEM-WP Revised (HC) Wild Horse 2006GRC_Electric Rev Req Model (2009 GRC) Rebuttal REmoval of New  WH Solar AdjustMI 4" xfId="17976"/>
    <cellStyle name="_DEM-WP Revised (HC) Wild Horse 2006GRC_Electric Rev Req Model (2009 GRC) Rebuttal REmoval of New  WH Solar AdjustMI_DEM-WP(C) ENERG10C--ctn Mid-C_042010 2010GRC" xfId="11661"/>
    <cellStyle name="_DEM-WP Revised (HC) Wild Horse 2006GRC_Electric Rev Req Model (2009 GRC) Revised 01-18-2010" xfId="3333"/>
    <cellStyle name="_DEM-WP Revised (HC) Wild Horse 2006GRC_Electric Rev Req Model (2009 GRC) Revised 01-18-2010 2" xfId="3334"/>
    <cellStyle name="_DEM-WP Revised (HC) Wild Horse 2006GRC_Electric Rev Req Model (2009 GRC) Revised 01-18-2010 2 2" xfId="3335"/>
    <cellStyle name="_DEM-WP Revised (HC) Wild Horse 2006GRC_Electric Rev Req Model (2009 GRC) Revised 01-18-2010 2 2 2" xfId="17977"/>
    <cellStyle name="_DEM-WP Revised (HC) Wild Horse 2006GRC_Electric Rev Req Model (2009 GRC) Revised 01-18-2010 2 3" xfId="17978"/>
    <cellStyle name="_DEM-WP Revised (HC) Wild Horse 2006GRC_Electric Rev Req Model (2009 GRC) Revised 01-18-2010 3" xfId="3336"/>
    <cellStyle name="_DEM-WP Revised (HC) Wild Horse 2006GRC_Electric Rev Req Model (2009 GRC) Revised 01-18-2010 3 2" xfId="17979"/>
    <cellStyle name="_DEM-WP Revised (HC) Wild Horse 2006GRC_Electric Rev Req Model (2009 GRC) Revised 01-18-2010 4" xfId="17980"/>
    <cellStyle name="_DEM-WP Revised (HC) Wild Horse 2006GRC_Electric Rev Req Model (2009 GRC) Revised 01-18-2010_DEM-WP(C) ENERG10C--ctn Mid-C_042010 2010GRC" xfId="11662"/>
    <cellStyle name="_DEM-WP Revised (HC) Wild Horse 2006GRC_Electric Rev Req Model (2010 GRC)" xfId="3337"/>
    <cellStyle name="_DEM-WP Revised (HC) Wild Horse 2006GRC_Electric Rev Req Model (2010 GRC) SF" xfId="3338"/>
    <cellStyle name="_DEM-WP Revised (HC) Wild Horse 2006GRC_Final Order Electric" xfId="3339"/>
    <cellStyle name="_DEM-WP Revised (HC) Wild Horse 2006GRC_Final Order Electric EXHIBIT A-1" xfId="3340"/>
    <cellStyle name="_DEM-WP Revised (HC) Wild Horse 2006GRC_Final Order Electric EXHIBIT A-1 2" xfId="3341"/>
    <cellStyle name="_DEM-WP Revised (HC) Wild Horse 2006GRC_Final Order Electric EXHIBIT A-1 2 2" xfId="3342"/>
    <cellStyle name="_DEM-WP Revised (HC) Wild Horse 2006GRC_Final Order Electric EXHIBIT A-1 2 2 2" xfId="17981"/>
    <cellStyle name="_DEM-WP Revised (HC) Wild Horse 2006GRC_Final Order Electric EXHIBIT A-1 2 3" xfId="17982"/>
    <cellStyle name="_DEM-WP Revised (HC) Wild Horse 2006GRC_Final Order Electric EXHIBIT A-1 3" xfId="3343"/>
    <cellStyle name="_DEM-WP Revised (HC) Wild Horse 2006GRC_Final Order Electric EXHIBIT A-1 3 2" xfId="17983"/>
    <cellStyle name="_DEM-WP Revised (HC) Wild Horse 2006GRC_Final Order Electric EXHIBIT A-1 4" xfId="17984"/>
    <cellStyle name="_DEM-WP Revised (HC) Wild Horse 2006GRC_NIM Summary" xfId="3344"/>
    <cellStyle name="_DEM-WP Revised (HC) Wild Horse 2006GRC_NIM Summary 2" xfId="3345"/>
    <cellStyle name="_DEM-WP Revised (HC) Wild Horse 2006GRC_NIM Summary 2 2" xfId="17985"/>
    <cellStyle name="_DEM-WP Revised (HC) Wild Horse 2006GRC_NIM Summary 3" xfId="17986"/>
    <cellStyle name="_DEM-WP Revised (HC) Wild Horse 2006GRC_NIM Summary_DEM-WP(C) ENERG10C--ctn Mid-C_042010 2010GRC" xfId="11663"/>
    <cellStyle name="_DEM-WP Revised (HC) Wild Horse 2006GRC_Power Costs - Comparison bx Rbtl-Staff-Jt-PC" xfId="3346"/>
    <cellStyle name="_DEM-WP Revised (HC) Wild Horse 2006GRC_Power Costs - Comparison bx Rbtl-Staff-Jt-PC 2" xfId="3347"/>
    <cellStyle name="_DEM-WP Revised (HC) Wild Horse 2006GRC_Power Costs - Comparison bx Rbtl-Staff-Jt-PC 2 2" xfId="3348"/>
    <cellStyle name="_DEM-WP Revised (HC) Wild Horse 2006GRC_Power Costs - Comparison bx Rbtl-Staff-Jt-PC 2 2 2" xfId="17987"/>
    <cellStyle name="_DEM-WP Revised (HC) Wild Horse 2006GRC_Power Costs - Comparison bx Rbtl-Staff-Jt-PC 2 3" xfId="17988"/>
    <cellStyle name="_DEM-WP Revised (HC) Wild Horse 2006GRC_Power Costs - Comparison bx Rbtl-Staff-Jt-PC 3" xfId="3349"/>
    <cellStyle name="_DEM-WP Revised (HC) Wild Horse 2006GRC_Power Costs - Comparison bx Rbtl-Staff-Jt-PC 3 2" xfId="17989"/>
    <cellStyle name="_DEM-WP Revised (HC) Wild Horse 2006GRC_Power Costs - Comparison bx Rbtl-Staff-Jt-PC 4" xfId="17990"/>
    <cellStyle name="_DEM-WP Revised (HC) Wild Horse 2006GRC_Power Costs - Comparison bx Rbtl-Staff-Jt-PC_DEM-WP(C) ENERG10C--ctn Mid-C_042010 2010GRC" xfId="11664"/>
    <cellStyle name="_DEM-WP Revised (HC) Wild Horse 2006GRC_Rebuttal Power Costs" xfId="3350"/>
    <cellStyle name="_DEM-WP Revised (HC) Wild Horse 2006GRC_Rebuttal Power Costs 2" xfId="3351"/>
    <cellStyle name="_DEM-WP Revised (HC) Wild Horse 2006GRC_Rebuttal Power Costs 2 2" xfId="3352"/>
    <cellStyle name="_DEM-WP Revised (HC) Wild Horse 2006GRC_Rebuttal Power Costs 2 2 2" xfId="17991"/>
    <cellStyle name="_DEM-WP Revised (HC) Wild Horse 2006GRC_Rebuttal Power Costs 2 3" xfId="17992"/>
    <cellStyle name="_DEM-WP Revised (HC) Wild Horse 2006GRC_Rebuttal Power Costs 3" xfId="3353"/>
    <cellStyle name="_DEM-WP Revised (HC) Wild Horse 2006GRC_Rebuttal Power Costs 3 2" xfId="17993"/>
    <cellStyle name="_DEM-WP Revised (HC) Wild Horse 2006GRC_Rebuttal Power Costs 4" xfId="17994"/>
    <cellStyle name="_DEM-WP Revised (HC) Wild Horse 2006GRC_Rebuttal Power Costs_DEM-WP(C) ENERG10C--ctn Mid-C_042010 2010GRC" xfId="11665"/>
    <cellStyle name="_DEM-WP Revised (HC) Wild Horse 2006GRC_TENASKA REGULATORY ASSET" xfId="3354"/>
    <cellStyle name="_DEM-WP Revised (HC) Wild Horse 2006GRC_TENASKA REGULATORY ASSET 2" xfId="3355"/>
    <cellStyle name="_DEM-WP Revised (HC) Wild Horse 2006GRC_TENASKA REGULATORY ASSET 2 2" xfId="3356"/>
    <cellStyle name="_DEM-WP Revised (HC) Wild Horse 2006GRC_TENASKA REGULATORY ASSET 2 2 2" xfId="17995"/>
    <cellStyle name="_DEM-WP Revised (HC) Wild Horse 2006GRC_TENASKA REGULATORY ASSET 2 3" xfId="17996"/>
    <cellStyle name="_DEM-WP Revised (HC) Wild Horse 2006GRC_TENASKA REGULATORY ASSET 3" xfId="3357"/>
    <cellStyle name="_DEM-WP Revised (HC) Wild Horse 2006GRC_TENASKA REGULATORY ASSET 3 2" xfId="17997"/>
    <cellStyle name="_DEM-WP Revised (HC) Wild Horse 2006GRC_TENASKA REGULATORY ASSET 4" xfId="17998"/>
    <cellStyle name="_x0013__DEM-WP(C) Colstrip 12 Coal Cost Forecast 2010GRC" xfId="3358"/>
    <cellStyle name="_x0013__DEM-WP(C) Colstrip 12 Coal Cost Forecast 2010GRC 2" xfId="17999"/>
    <cellStyle name="_DEM-WP(C) Colstrip FOR" xfId="3359"/>
    <cellStyle name="_DEM-WP(C) Colstrip FOR 2" xfId="3360"/>
    <cellStyle name="_DEM-WP(C) Colstrip FOR 2 2" xfId="3361"/>
    <cellStyle name="_DEM-WP(C) Colstrip FOR 2 2 2" xfId="18000"/>
    <cellStyle name="_DEM-WP(C) Colstrip FOR 2 3" xfId="18001"/>
    <cellStyle name="_DEM-WP(C) Colstrip FOR 3" xfId="3362"/>
    <cellStyle name="_DEM-WP(C) Colstrip FOR 3 2" xfId="18002"/>
    <cellStyle name="_DEM-WP(C) Colstrip FOR 4" xfId="18003"/>
    <cellStyle name="_DEM-WP(C) Colstrip FOR 4 2" xfId="18004"/>
    <cellStyle name="_DEM-WP(C) Colstrip FOR 5" xfId="18005"/>
    <cellStyle name="_DEM-WP(C) Colstrip FOR 5 2" xfId="18006"/>
    <cellStyle name="_DEM-WP(C) Colstrip FOR 6" xfId="18007"/>
    <cellStyle name="_DEM-WP(C) Colstrip FOR 6 2" xfId="18008"/>
    <cellStyle name="_DEM-WP(C) Colstrip FOR Apr08 update" xfId="3363"/>
    <cellStyle name="_DEM-WP(C) Colstrip FOR_(C) WHE Proforma with ITC cash grant 10 Yr Amort_for rebuttal_120709" xfId="3364"/>
    <cellStyle name="_DEM-WP(C) Colstrip FOR_(C) WHE Proforma with ITC cash grant 10 Yr Amort_for rebuttal_120709 2" xfId="3365"/>
    <cellStyle name="_DEM-WP(C) Colstrip FOR_(C) WHE Proforma with ITC cash grant 10 Yr Amort_for rebuttal_120709 2 2" xfId="3366"/>
    <cellStyle name="_DEM-WP(C) Colstrip FOR_(C) WHE Proforma with ITC cash grant 10 Yr Amort_for rebuttal_120709 2 2 2" xfId="18009"/>
    <cellStyle name="_DEM-WP(C) Colstrip FOR_(C) WHE Proforma with ITC cash grant 10 Yr Amort_for rebuttal_120709 2 3" xfId="18010"/>
    <cellStyle name="_DEM-WP(C) Colstrip FOR_(C) WHE Proforma with ITC cash grant 10 Yr Amort_for rebuttal_120709 3" xfId="3367"/>
    <cellStyle name="_DEM-WP(C) Colstrip FOR_(C) WHE Proforma with ITC cash grant 10 Yr Amort_for rebuttal_120709 3 2" xfId="18011"/>
    <cellStyle name="_DEM-WP(C) Colstrip FOR_(C) WHE Proforma with ITC cash grant 10 Yr Amort_for rebuttal_120709 4" xfId="18012"/>
    <cellStyle name="_DEM-WP(C) Colstrip FOR_(C) WHE Proforma with ITC cash grant 10 Yr Amort_for rebuttal_120709_DEM-WP(C) ENERG10C--ctn Mid-C_042010 2010GRC" xfId="11666"/>
    <cellStyle name="_DEM-WP(C) Colstrip FOR_16.07E Wild Horse Wind Expansionwrkingfile" xfId="3368"/>
    <cellStyle name="_DEM-WP(C) Colstrip FOR_16.07E Wild Horse Wind Expansionwrkingfile 2" xfId="3369"/>
    <cellStyle name="_DEM-WP(C) Colstrip FOR_16.07E Wild Horse Wind Expansionwrkingfile 2 2" xfId="3370"/>
    <cellStyle name="_DEM-WP(C) Colstrip FOR_16.07E Wild Horse Wind Expansionwrkingfile 2 2 2" xfId="18013"/>
    <cellStyle name="_DEM-WP(C) Colstrip FOR_16.07E Wild Horse Wind Expansionwrkingfile 2 3" xfId="18014"/>
    <cellStyle name="_DEM-WP(C) Colstrip FOR_16.07E Wild Horse Wind Expansionwrkingfile 3" xfId="3371"/>
    <cellStyle name="_DEM-WP(C) Colstrip FOR_16.07E Wild Horse Wind Expansionwrkingfile 3 2" xfId="18015"/>
    <cellStyle name="_DEM-WP(C) Colstrip FOR_16.07E Wild Horse Wind Expansionwrkingfile 4" xfId="18016"/>
    <cellStyle name="_DEM-WP(C) Colstrip FOR_16.07E Wild Horse Wind Expansionwrkingfile SF" xfId="3372"/>
    <cellStyle name="_DEM-WP(C) Colstrip FOR_16.07E Wild Horse Wind Expansionwrkingfile SF 2" xfId="3373"/>
    <cellStyle name="_DEM-WP(C) Colstrip FOR_16.07E Wild Horse Wind Expansionwrkingfile SF 2 2" xfId="3374"/>
    <cellStyle name="_DEM-WP(C) Colstrip FOR_16.07E Wild Horse Wind Expansionwrkingfile SF 2 2 2" xfId="18017"/>
    <cellStyle name="_DEM-WP(C) Colstrip FOR_16.07E Wild Horse Wind Expansionwrkingfile SF 2 3" xfId="18018"/>
    <cellStyle name="_DEM-WP(C) Colstrip FOR_16.07E Wild Horse Wind Expansionwrkingfile SF 3" xfId="3375"/>
    <cellStyle name="_DEM-WP(C) Colstrip FOR_16.07E Wild Horse Wind Expansionwrkingfile SF 3 2" xfId="18019"/>
    <cellStyle name="_DEM-WP(C) Colstrip FOR_16.07E Wild Horse Wind Expansionwrkingfile SF 4" xfId="18020"/>
    <cellStyle name="_DEM-WP(C) Colstrip FOR_16.07E Wild Horse Wind Expansionwrkingfile SF_DEM-WP(C) ENERG10C--ctn Mid-C_042010 2010GRC" xfId="11667"/>
    <cellStyle name="_DEM-WP(C) Colstrip FOR_16.07E Wild Horse Wind Expansionwrkingfile_DEM-WP(C) ENERG10C--ctn Mid-C_042010 2010GRC" xfId="11668"/>
    <cellStyle name="_DEM-WP(C) Colstrip FOR_16.37E Wild Horse Expansion DeferralRevwrkingfile SF" xfId="3376"/>
    <cellStyle name="_DEM-WP(C) Colstrip FOR_16.37E Wild Horse Expansion DeferralRevwrkingfile SF 2" xfId="3377"/>
    <cellStyle name="_DEM-WP(C) Colstrip FOR_16.37E Wild Horse Expansion DeferralRevwrkingfile SF 2 2" xfId="3378"/>
    <cellStyle name="_DEM-WP(C) Colstrip FOR_16.37E Wild Horse Expansion DeferralRevwrkingfile SF 2 2 2" xfId="18021"/>
    <cellStyle name="_DEM-WP(C) Colstrip FOR_16.37E Wild Horse Expansion DeferralRevwrkingfile SF 2 3" xfId="18022"/>
    <cellStyle name="_DEM-WP(C) Colstrip FOR_16.37E Wild Horse Expansion DeferralRevwrkingfile SF 3" xfId="3379"/>
    <cellStyle name="_DEM-WP(C) Colstrip FOR_16.37E Wild Horse Expansion DeferralRevwrkingfile SF 3 2" xfId="18023"/>
    <cellStyle name="_DEM-WP(C) Colstrip FOR_16.37E Wild Horse Expansion DeferralRevwrkingfile SF 4" xfId="18024"/>
    <cellStyle name="_DEM-WP(C) Colstrip FOR_16.37E Wild Horse Expansion DeferralRevwrkingfile SF_DEM-WP(C) ENERG10C--ctn Mid-C_042010 2010GRC" xfId="11669"/>
    <cellStyle name="_DEM-WP(C) Colstrip FOR_Adj Bench DR 3 for Initial Briefs (Electric)" xfId="3380"/>
    <cellStyle name="_DEM-WP(C) Colstrip FOR_Adj Bench DR 3 for Initial Briefs (Electric) 2" xfId="3381"/>
    <cellStyle name="_DEM-WP(C) Colstrip FOR_Adj Bench DR 3 for Initial Briefs (Electric) 2 2" xfId="3382"/>
    <cellStyle name="_DEM-WP(C) Colstrip FOR_Adj Bench DR 3 for Initial Briefs (Electric) 2 2 2" xfId="18025"/>
    <cellStyle name="_DEM-WP(C) Colstrip FOR_Adj Bench DR 3 for Initial Briefs (Electric) 2 3" xfId="18026"/>
    <cellStyle name="_DEM-WP(C) Colstrip FOR_Adj Bench DR 3 for Initial Briefs (Electric) 3" xfId="3383"/>
    <cellStyle name="_DEM-WP(C) Colstrip FOR_Adj Bench DR 3 for Initial Briefs (Electric) 3 2" xfId="18027"/>
    <cellStyle name="_DEM-WP(C) Colstrip FOR_Adj Bench DR 3 for Initial Briefs (Electric) 4" xfId="18028"/>
    <cellStyle name="_DEM-WP(C) Colstrip FOR_Adj Bench DR 3 for Initial Briefs (Electric)_DEM-WP(C) ENERG10C--ctn Mid-C_042010 2010GRC" xfId="11670"/>
    <cellStyle name="_DEM-WP(C) Colstrip FOR_Book2" xfId="3384"/>
    <cellStyle name="_DEM-WP(C) Colstrip FOR_Book2 2" xfId="3385"/>
    <cellStyle name="_DEM-WP(C) Colstrip FOR_Book2 2 2" xfId="3386"/>
    <cellStyle name="_DEM-WP(C) Colstrip FOR_Book2 2 2 2" xfId="18029"/>
    <cellStyle name="_DEM-WP(C) Colstrip FOR_Book2 2 3" xfId="18030"/>
    <cellStyle name="_DEM-WP(C) Colstrip FOR_Book2 3" xfId="3387"/>
    <cellStyle name="_DEM-WP(C) Colstrip FOR_Book2 3 2" xfId="18031"/>
    <cellStyle name="_DEM-WP(C) Colstrip FOR_Book2 4" xfId="18032"/>
    <cellStyle name="_DEM-WP(C) Colstrip FOR_Book2_Adj Bench DR 3 for Initial Briefs (Electric)" xfId="3388"/>
    <cellStyle name="_DEM-WP(C) Colstrip FOR_Book2_Adj Bench DR 3 for Initial Briefs (Electric) 2" xfId="3389"/>
    <cellStyle name="_DEM-WP(C) Colstrip FOR_Book2_Adj Bench DR 3 for Initial Briefs (Electric) 2 2" xfId="3390"/>
    <cellStyle name="_DEM-WP(C) Colstrip FOR_Book2_Adj Bench DR 3 for Initial Briefs (Electric) 2 2 2" xfId="18033"/>
    <cellStyle name="_DEM-WP(C) Colstrip FOR_Book2_Adj Bench DR 3 for Initial Briefs (Electric) 2 3" xfId="18034"/>
    <cellStyle name="_DEM-WP(C) Colstrip FOR_Book2_Adj Bench DR 3 for Initial Briefs (Electric) 3" xfId="3391"/>
    <cellStyle name="_DEM-WP(C) Colstrip FOR_Book2_Adj Bench DR 3 for Initial Briefs (Electric) 3 2" xfId="18035"/>
    <cellStyle name="_DEM-WP(C) Colstrip FOR_Book2_Adj Bench DR 3 for Initial Briefs (Electric) 4" xfId="18036"/>
    <cellStyle name="_DEM-WP(C) Colstrip FOR_Book2_Adj Bench DR 3 for Initial Briefs (Electric)_DEM-WP(C) ENERG10C--ctn Mid-C_042010 2010GRC" xfId="11671"/>
    <cellStyle name="_DEM-WP(C) Colstrip FOR_Book2_DEM-WP(C) ENERG10C--ctn Mid-C_042010 2010GRC" xfId="11672"/>
    <cellStyle name="_DEM-WP(C) Colstrip FOR_Book2_Electric Rev Req Model (2009 GRC) Rebuttal" xfId="3392"/>
    <cellStyle name="_DEM-WP(C) Colstrip FOR_Book2_Electric Rev Req Model (2009 GRC) Rebuttal 2" xfId="3393"/>
    <cellStyle name="_DEM-WP(C) Colstrip FOR_Book2_Electric Rev Req Model (2009 GRC) Rebuttal 2 2" xfId="3394"/>
    <cellStyle name="_DEM-WP(C) Colstrip FOR_Book2_Electric Rev Req Model (2009 GRC) Rebuttal 2 2 2" xfId="18037"/>
    <cellStyle name="_DEM-WP(C) Colstrip FOR_Book2_Electric Rev Req Model (2009 GRC) Rebuttal 2 3" xfId="18038"/>
    <cellStyle name="_DEM-WP(C) Colstrip FOR_Book2_Electric Rev Req Model (2009 GRC) Rebuttal 3" xfId="3395"/>
    <cellStyle name="_DEM-WP(C) Colstrip FOR_Book2_Electric Rev Req Model (2009 GRC) Rebuttal 3 2" xfId="18039"/>
    <cellStyle name="_DEM-WP(C) Colstrip FOR_Book2_Electric Rev Req Model (2009 GRC) Rebuttal 4" xfId="18040"/>
    <cellStyle name="_DEM-WP(C) Colstrip FOR_Book2_Electric Rev Req Model (2009 GRC) Rebuttal REmoval of New  WH Solar AdjustMI" xfId="3396"/>
    <cellStyle name="_DEM-WP(C) Colstrip FOR_Book2_Electric Rev Req Model (2009 GRC) Rebuttal REmoval of New  WH Solar AdjustMI 2" xfId="3397"/>
    <cellStyle name="_DEM-WP(C) Colstrip FOR_Book2_Electric Rev Req Model (2009 GRC) Rebuttal REmoval of New  WH Solar AdjustMI 2 2" xfId="3398"/>
    <cellStyle name="_DEM-WP(C) Colstrip FOR_Book2_Electric Rev Req Model (2009 GRC) Rebuttal REmoval of New  WH Solar AdjustMI 2 2 2" xfId="18041"/>
    <cellStyle name="_DEM-WP(C) Colstrip FOR_Book2_Electric Rev Req Model (2009 GRC) Rebuttal REmoval of New  WH Solar AdjustMI 2 3" xfId="18042"/>
    <cellStyle name="_DEM-WP(C) Colstrip FOR_Book2_Electric Rev Req Model (2009 GRC) Rebuttal REmoval of New  WH Solar AdjustMI 3" xfId="3399"/>
    <cellStyle name="_DEM-WP(C) Colstrip FOR_Book2_Electric Rev Req Model (2009 GRC) Rebuttal REmoval of New  WH Solar AdjustMI 3 2" xfId="18043"/>
    <cellStyle name="_DEM-WP(C) Colstrip FOR_Book2_Electric Rev Req Model (2009 GRC) Rebuttal REmoval of New  WH Solar AdjustMI 4" xfId="18044"/>
    <cellStyle name="_DEM-WP(C) Colstrip FOR_Book2_Electric Rev Req Model (2009 GRC) Rebuttal REmoval of New  WH Solar AdjustMI_DEM-WP(C) ENERG10C--ctn Mid-C_042010 2010GRC" xfId="11673"/>
    <cellStyle name="_DEM-WP(C) Colstrip FOR_Book2_Electric Rev Req Model (2009 GRC) Revised 01-18-2010" xfId="3400"/>
    <cellStyle name="_DEM-WP(C) Colstrip FOR_Book2_Electric Rev Req Model (2009 GRC) Revised 01-18-2010 2" xfId="3401"/>
    <cellStyle name="_DEM-WP(C) Colstrip FOR_Book2_Electric Rev Req Model (2009 GRC) Revised 01-18-2010 2 2" xfId="3402"/>
    <cellStyle name="_DEM-WP(C) Colstrip FOR_Book2_Electric Rev Req Model (2009 GRC) Revised 01-18-2010 2 2 2" xfId="18045"/>
    <cellStyle name="_DEM-WP(C) Colstrip FOR_Book2_Electric Rev Req Model (2009 GRC) Revised 01-18-2010 2 3" xfId="18046"/>
    <cellStyle name="_DEM-WP(C) Colstrip FOR_Book2_Electric Rev Req Model (2009 GRC) Revised 01-18-2010 3" xfId="3403"/>
    <cellStyle name="_DEM-WP(C) Colstrip FOR_Book2_Electric Rev Req Model (2009 GRC) Revised 01-18-2010 3 2" xfId="18047"/>
    <cellStyle name="_DEM-WP(C) Colstrip FOR_Book2_Electric Rev Req Model (2009 GRC) Revised 01-18-2010 4" xfId="18048"/>
    <cellStyle name="_DEM-WP(C) Colstrip FOR_Book2_Electric Rev Req Model (2009 GRC) Revised 01-18-2010_DEM-WP(C) ENERG10C--ctn Mid-C_042010 2010GRC" xfId="11674"/>
    <cellStyle name="_DEM-WP(C) Colstrip FOR_Book2_Final Order Electric EXHIBIT A-1" xfId="3404"/>
    <cellStyle name="_DEM-WP(C) Colstrip FOR_Book2_Final Order Electric EXHIBIT A-1 2" xfId="3405"/>
    <cellStyle name="_DEM-WP(C) Colstrip FOR_Book2_Final Order Electric EXHIBIT A-1 2 2" xfId="3406"/>
    <cellStyle name="_DEM-WP(C) Colstrip FOR_Book2_Final Order Electric EXHIBIT A-1 2 2 2" xfId="18049"/>
    <cellStyle name="_DEM-WP(C) Colstrip FOR_Book2_Final Order Electric EXHIBIT A-1 2 3" xfId="18050"/>
    <cellStyle name="_DEM-WP(C) Colstrip FOR_Book2_Final Order Electric EXHIBIT A-1 3" xfId="3407"/>
    <cellStyle name="_DEM-WP(C) Colstrip FOR_Book2_Final Order Electric EXHIBIT A-1 3 2" xfId="18051"/>
    <cellStyle name="_DEM-WP(C) Colstrip FOR_Book2_Final Order Electric EXHIBIT A-1 4" xfId="18052"/>
    <cellStyle name="_DEM-WP(C) Colstrip FOR_Colstrip 1&amp;2 Annual O&amp;M Budgets" xfId="18053"/>
    <cellStyle name="_DEM-WP(C) Colstrip FOR_Confidential Material" xfId="3408"/>
    <cellStyle name="_DEM-WP(C) Colstrip FOR_Confidential Material 2" xfId="18054"/>
    <cellStyle name="_DEM-WP(C) Colstrip FOR_DEM-WP(C) Colstrip 12 Coal Cost Forecast 2010GRC" xfId="3409"/>
    <cellStyle name="_DEM-WP(C) Colstrip FOR_DEM-WP(C) Colstrip 12 Coal Cost Forecast 2010GRC 2" xfId="18055"/>
    <cellStyle name="_DEM-WP(C) Colstrip FOR_DEM-WP(C) ENERG10C--ctn Mid-C_042010 2010GRC" xfId="11675"/>
    <cellStyle name="_DEM-WP(C) Colstrip FOR_DEM-WP(C) Production O&amp;M 2010GRC As-Filed" xfId="3410"/>
    <cellStyle name="_DEM-WP(C) Colstrip FOR_DEM-WP(C) Production O&amp;M 2010GRC As-Filed 2" xfId="3411"/>
    <cellStyle name="_DEM-WP(C) Colstrip FOR_DEM-WP(C) Production O&amp;M 2010GRC As-Filed 2 2" xfId="18056"/>
    <cellStyle name="_DEM-WP(C) Colstrip FOR_DEM-WP(C) Production O&amp;M 2010GRC As-Filed 3" xfId="11676"/>
    <cellStyle name="_DEM-WP(C) Colstrip FOR_DEM-WP(C) Production O&amp;M 2010GRC As-Filed 3 2" xfId="18057"/>
    <cellStyle name="_DEM-WP(C) Colstrip FOR_DEM-WP(C) Production O&amp;M 2010GRC As-Filed 4" xfId="18058"/>
    <cellStyle name="_DEM-WP(C) Colstrip FOR_DEM-WP(C) Production O&amp;M 2010GRC As-Filed 4 2" xfId="18059"/>
    <cellStyle name="_DEM-WP(C) Colstrip FOR_DEM-WP(C) Production O&amp;M 2010GRC As-Filed 5" xfId="18060"/>
    <cellStyle name="_DEM-WP(C) Colstrip FOR_DEM-WP(C) Production O&amp;M 2010GRC As-Filed 5 2" xfId="18061"/>
    <cellStyle name="_DEM-WP(C) Colstrip FOR_DEM-WP(C) Production O&amp;M 2010GRC As-Filed 6" xfId="18062"/>
    <cellStyle name="_DEM-WP(C) Colstrip FOR_DEM-WP(C) Production O&amp;M 2010GRC As-Filed 6 2" xfId="18063"/>
    <cellStyle name="_DEM-WP(C) Colstrip FOR_Electric Rev Req Model (2009 GRC) Rebuttal" xfId="3412"/>
    <cellStyle name="_DEM-WP(C) Colstrip FOR_Electric Rev Req Model (2009 GRC) Rebuttal 2" xfId="3413"/>
    <cellStyle name="_DEM-WP(C) Colstrip FOR_Electric Rev Req Model (2009 GRC) Rebuttal 2 2" xfId="3414"/>
    <cellStyle name="_DEM-WP(C) Colstrip FOR_Electric Rev Req Model (2009 GRC) Rebuttal 2 2 2" xfId="18064"/>
    <cellStyle name="_DEM-WP(C) Colstrip FOR_Electric Rev Req Model (2009 GRC) Rebuttal 2 3" xfId="18065"/>
    <cellStyle name="_DEM-WP(C) Colstrip FOR_Electric Rev Req Model (2009 GRC) Rebuttal 3" xfId="3415"/>
    <cellStyle name="_DEM-WP(C) Colstrip FOR_Electric Rev Req Model (2009 GRC) Rebuttal 3 2" xfId="18066"/>
    <cellStyle name="_DEM-WP(C) Colstrip FOR_Electric Rev Req Model (2009 GRC) Rebuttal 4" xfId="18067"/>
    <cellStyle name="_DEM-WP(C) Colstrip FOR_Electric Rev Req Model (2009 GRC) Rebuttal REmoval of New  WH Solar AdjustMI" xfId="3416"/>
    <cellStyle name="_DEM-WP(C) Colstrip FOR_Electric Rev Req Model (2009 GRC) Rebuttal REmoval of New  WH Solar AdjustMI 2" xfId="3417"/>
    <cellStyle name="_DEM-WP(C) Colstrip FOR_Electric Rev Req Model (2009 GRC) Rebuttal REmoval of New  WH Solar AdjustMI 2 2" xfId="3418"/>
    <cellStyle name="_DEM-WP(C) Colstrip FOR_Electric Rev Req Model (2009 GRC) Rebuttal REmoval of New  WH Solar AdjustMI 2 2 2" xfId="18068"/>
    <cellStyle name="_DEM-WP(C) Colstrip FOR_Electric Rev Req Model (2009 GRC) Rebuttal REmoval of New  WH Solar AdjustMI 2 3" xfId="18069"/>
    <cellStyle name="_DEM-WP(C) Colstrip FOR_Electric Rev Req Model (2009 GRC) Rebuttal REmoval of New  WH Solar AdjustMI 3" xfId="3419"/>
    <cellStyle name="_DEM-WP(C) Colstrip FOR_Electric Rev Req Model (2009 GRC) Rebuttal REmoval of New  WH Solar AdjustMI 3 2" xfId="18070"/>
    <cellStyle name="_DEM-WP(C) Colstrip FOR_Electric Rev Req Model (2009 GRC) Rebuttal REmoval of New  WH Solar AdjustMI 4" xfId="18071"/>
    <cellStyle name="_DEM-WP(C) Colstrip FOR_Electric Rev Req Model (2009 GRC) Rebuttal REmoval of New  WH Solar AdjustMI_DEM-WP(C) ENERG10C--ctn Mid-C_042010 2010GRC" xfId="11677"/>
    <cellStyle name="_DEM-WP(C) Colstrip FOR_Electric Rev Req Model (2009 GRC) Revised 01-18-2010" xfId="3420"/>
    <cellStyle name="_DEM-WP(C) Colstrip FOR_Electric Rev Req Model (2009 GRC) Revised 01-18-2010 2" xfId="3421"/>
    <cellStyle name="_DEM-WP(C) Colstrip FOR_Electric Rev Req Model (2009 GRC) Revised 01-18-2010 2 2" xfId="3422"/>
    <cellStyle name="_DEM-WP(C) Colstrip FOR_Electric Rev Req Model (2009 GRC) Revised 01-18-2010 2 2 2" xfId="18072"/>
    <cellStyle name="_DEM-WP(C) Colstrip FOR_Electric Rev Req Model (2009 GRC) Revised 01-18-2010 2 3" xfId="18073"/>
    <cellStyle name="_DEM-WP(C) Colstrip FOR_Electric Rev Req Model (2009 GRC) Revised 01-18-2010 3" xfId="3423"/>
    <cellStyle name="_DEM-WP(C) Colstrip FOR_Electric Rev Req Model (2009 GRC) Revised 01-18-2010 3 2" xfId="18074"/>
    <cellStyle name="_DEM-WP(C) Colstrip FOR_Electric Rev Req Model (2009 GRC) Revised 01-18-2010 4" xfId="18075"/>
    <cellStyle name="_DEM-WP(C) Colstrip FOR_Electric Rev Req Model (2009 GRC) Revised 01-18-2010_DEM-WP(C) ENERG10C--ctn Mid-C_042010 2010GRC" xfId="11678"/>
    <cellStyle name="_DEM-WP(C) Colstrip FOR_Final Order Electric EXHIBIT A-1" xfId="3424"/>
    <cellStyle name="_DEM-WP(C) Colstrip FOR_Final Order Electric EXHIBIT A-1 2" xfId="3425"/>
    <cellStyle name="_DEM-WP(C) Colstrip FOR_Final Order Electric EXHIBIT A-1 2 2" xfId="3426"/>
    <cellStyle name="_DEM-WP(C) Colstrip FOR_Final Order Electric EXHIBIT A-1 2 2 2" xfId="18076"/>
    <cellStyle name="_DEM-WP(C) Colstrip FOR_Final Order Electric EXHIBIT A-1 2 3" xfId="18077"/>
    <cellStyle name="_DEM-WP(C) Colstrip FOR_Final Order Electric EXHIBIT A-1 3" xfId="3427"/>
    <cellStyle name="_DEM-WP(C) Colstrip FOR_Final Order Electric EXHIBIT A-1 3 2" xfId="18078"/>
    <cellStyle name="_DEM-WP(C) Colstrip FOR_Final Order Electric EXHIBIT A-1 4" xfId="18079"/>
    <cellStyle name="_DEM-WP(C) Colstrip FOR_Rebuttal Power Costs" xfId="3428"/>
    <cellStyle name="_DEM-WP(C) Colstrip FOR_Rebuttal Power Costs 2" xfId="3429"/>
    <cellStyle name="_DEM-WP(C) Colstrip FOR_Rebuttal Power Costs 2 2" xfId="3430"/>
    <cellStyle name="_DEM-WP(C) Colstrip FOR_Rebuttal Power Costs 2 2 2" xfId="18080"/>
    <cellStyle name="_DEM-WP(C) Colstrip FOR_Rebuttal Power Costs 2 3" xfId="18081"/>
    <cellStyle name="_DEM-WP(C) Colstrip FOR_Rebuttal Power Costs 3" xfId="3431"/>
    <cellStyle name="_DEM-WP(C) Colstrip FOR_Rebuttal Power Costs 3 2" xfId="18082"/>
    <cellStyle name="_DEM-WP(C) Colstrip FOR_Rebuttal Power Costs 4" xfId="18083"/>
    <cellStyle name="_DEM-WP(C) Colstrip FOR_Rebuttal Power Costs_Adj Bench DR 3 for Initial Briefs (Electric)" xfId="3432"/>
    <cellStyle name="_DEM-WP(C) Colstrip FOR_Rebuttal Power Costs_Adj Bench DR 3 for Initial Briefs (Electric) 2" xfId="3433"/>
    <cellStyle name="_DEM-WP(C) Colstrip FOR_Rebuttal Power Costs_Adj Bench DR 3 for Initial Briefs (Electric) 2 2" xfId="3434"/>
    <cellStyle name="_DEM-WP(C) Colstrip FOR_Rebuttal Power Costs_Adj Bench DR 3 for Initial Briefs (Electric) 2 2 2" xfId="18084"/>
    <cellStyle name="_DEM-WP(C) Colstrip FOR_Rebuttal Power Costs_Adj Bench DR 3 for Initial Briefs (Electric) 2 3" xfId="18085"/>
    <cellStyle name="_DEM-WP(C) Colstrip FOR_Rebuttal Power Costs_Adj Bench DR 3 for Initial Briefs (Electric) 3" xfId="3435"/>
    <cellStyle name="_DEM-WP(C) Colstrip FOR_Rebuttal Power Costs_Adj Bench DR 3 for Initial Briefs (Electric) 3 2" xfId="18086"/>
    <cellStyle name="_DEM-WP(C) Colstrip FOR_Rebuttal Power Costs_Adj Bench DR 3 for Initial Briefs (Electric) 4" xfId="18087"/>
    <cellStyle name="_DEM-WP(C) Colstrip FOR_Rebuttal Power Costs_Adj Bench DR 3 for Initial Briefs (Electric)_DEM-WP(C) ENERG10C--ctn Mid-C_042010 2010GRC" xfId="11679"/>
    <cellStyle name="_DEM-WP(C) Colstrip FOR_Rebuttal Power Costs_DEM-WP(C) ENERG10C--ctn Mid-C_042010 2010GRC" xfId="11680"/>
    <cellStyle name="_DEM-WP(C) Colstrip FOR_Rebuttal Power Costs_Electric Rev Req Model (2009 GRC) Rebuttal" xfId="3436"/>
    <cellStyle name="_DEM-WP(C) Colstrip FOR_Rebuttal Power Costs_Electric Rev Req Model (2009 GRC) Rebuttal 2" xfId="3437"/>
    <cellStyle name="_DEM-WP(C) Colstrip FOR_Rebuttal Power Costs_Electric Rev Req Model (2009 GRC) Rebuttal 2 2" xfId="3438"/>
    <cellStyle name="_DEM-WP(C) Colstrip FOR_Rebuttal Power Costs_Electric Rev Req Model (2009 GRC) Rebuttal 2 2 2" xfId="18088"/>
    <cellStyle name="_DEM-WP(C) Colstrip FOR_Rebuttal Power Costs_Electric Rev Req Model (2009 GRC) Rebuttal 2 3" xfId="18089"/>
    <cellStyle name="_DEM-WP(C) Colstrip FOR_Rebuttal Power Costs_Electric Rev Req Model (2009 GRC) Rebuttal 3" xfId="3439"/>
    <cellStyle name="_DEM-WP(C) Colstrip FOR_Rebuttal Power Costs_Electric Rev Req Model (2009 GRC) Rebuttal 3 2" xfId="18090"/>
    <cellStyle name="_DEM-WP(C) Colstrip FOR_Rebuttal Power Costs_Electric Rev Req Model (2009 GRC) Rebuttal 4" xfId="18091"/>
    <cellStyle name="_DEM-WP(C) Colstrip FOR_Rebuttal Power Costs_Electric Rev Req Model (2009 GRC) Rebuttal REmoval of New  WH Solar AdjustMI" xfId="3440"/>
    <cellStyle name="_DEM-WP(C) Colstrip FOR_Rebuttal Power Costs_Electric Rev Req Model (2009 GRC) Rebuttal REmoval of New  WH Solar AdjustMI 2" xfId="3441"/>
    <cellStyle name="_DEM-WP(C) Colstrip FOR_Rebuttal Power Costs_Electric Rev Req Model (2009 GRC) Rebuttal REmoval of New  WH Solar AdjustMI 2 2" xfId="3442"/>
    <cellStyle name="_DEM-WP(C) Colstrip FOR_Rebuttal Power Costs_Electric Rev Req Model (2009 GRC) Rebuttal REmoval of New  WH Solar AdjustMI 2 2 2" xfId="18092"/>
    <cellStyle name="_DEM-WP(C) Colstrip FOR_Rebuttal Power Costs_Electric Rev Req Model (2009 GRC) Rebuttal REmoval of New  WH Solar AdjustMI 2 3" xfId="18093"/>
    <cellStyle name="_DEM-WP(C) Colstrip FOR_Rebuttal Power Costs_Electric Rev Req Model (2009 GRC) Rebuttal REmoval of New  WH Solar AdjustMI 3" xfId="3443"/>
    <cellStyle name="_DEM-WP(C) Colstrip FOR_Rebuttal Power Costs_Electric Rev Req Model (2009 GRC) Rebuttal REmoval of New  WH Solar AdjustMI 3 2" xfId="18094"/>
    <cellStyle name="_DEM-WP(C) Colstrip FOR_Rebuttal Power Costs_Electric Rev Req Model (2009 GRC) Rebuttal REmoval of New  WH Solar AdjustMI 4" xfId="18095"/>
    <cellStyle name="_DEM-WP(C) Colstrip FOR_Rebuttal Power Costs_Electric Rev Req Model (2009 GRC) Rebuttal REmoval of New  WH Solar AdjustMI_DEM-WP(C) ENERG10C--ctn Mid-C_042010 2010GRC" xfId="11681"/>
    <cellStyle name="_DEM-WP(C) Colstrip FOR_Rebuttal Power Costs_Electric Rev Req Model (2009 GRC) Revised 01-18-2010" xfId="3444"/>
    <cellStyle name="_DEM-WP(C) Colstrip FOR_Rebuttal Power Costs_Electric Rev Req Model (2009 GRC) Revised 01-18-2010 2" xfId="3445"/>
    <cellStyle name="_DEM-WP(C) Colstrip FOR_Rebuttal Power Costs_Electric Rev Req Model (2009 GRC) Revised 01-18-2010 2 2" xfId="3446"/>
    <cellStyle name="_DEM-WP(C) Colstrip FOR_Rebuttal Power Costs_Electric Rev Req Model (2009 GRC) Revised 01-18-2010 2 2 2" xfId="18096"/>
    <cellStyle name="_DEM-WP(C) Colstrip FOR_Rebuttal Power Costs_Electric Rev Req Model (2009 GRC) Revised 01-18-2010 2 3" xfId="18097"/>
    <cellStyle name="_DEM-WP(C) Colstrip FOR_Rebuttal Power Costs_Electric Rev Req Model (2009 GRC) Revised 01-18-2010 3" xfId="3447"/>
    <cellStyle name="_DEM-WP(C) Colstrip FOR_Rebuttal Power Costs_Electric Rev Req Model (2009 GRC) Revised 01-18-2010 3 2" xfId="18098"/>
    <cellStyle name="_DEM-WP(C) Colstrip FOR_Rebuttal Power Costs_Electric Rev Req Model (2009 GRC) Revised 01-18-2010 4" xfId="18099"/>
    <cellStyle name="_DEM-WP(C) Colstrip FOR_Rebuttal Power Costs_Electric Rev Req Model (2009 GRC) Revised 01-18-2010_DEM-WP(C) ENERG10C--ctn Mid-C_042010 2010GRC" xfId="11682"/>
    <cellStyle name="_DEM-WP(C) Colstrip FOR_Rebuttal Power Costs_Final Order Electric EXHIBIT A-1" xfId="3448"/>
    <cellStyle name="_DEM-WP(C) Colstrip FOR_Rebuttal Power Costs_Final Order Electric EXHIBIT A-1 2" xfId="3449"/>
    <cellStyle name="_DEM-WP(C) Colstrip FOR_Rebuttal Power Costs_Final Order Electric EXHIBIT A-1 2 2" xfId="3450"/>
    <cellStyle name="_DEM-WP(C) Colstrip FOR_Rebuttal Power Costs_Final Order Electric EXHIBIT A-1 2 2 2" xfId="18100"/>
    <cellStyle name="_DEM-WP(C) Colstrip FOR_Rebuttal Power Costs_Final Order Electric EXHIBIT A-1 2 3" xfId="18101"/>
    <cellStyle name="_DEM-WP(C) Colstrip FOR_Rebuttal Power Costs_Final Order Electric EXHIBIT A-1 3" xfId="3451"/>
    <cellStyle name="_DEM-WP(C) Colstrip FOR_Rebuttal Power Costs_Final Order Electric EXHIBIT A-1 3 2" xfId="18102"/>
    <cellStyle name="_DEM-WP(C) Colstrip FOR_Rebuttal Power Costs_Final Order Electric EXHIBIT A-1 4" xfId="18103"/>
    <cellStyle name="_DEM-WP(C) Colstrip FOR_TENASKA REGULATORY ASSET" xfId="3452"/>
    <cellStyle name="_DEM-WP(C) Colstrip FOR_TENASKA REGULATORY ASSET 2" xfId="3453"/>
    <cellStyle name="_DEM-WP(C) Colstrip FOR_TENASKA REGULATORY ASSET 2 2" xfId="3454"/>
    <cellStyle name="_DEM-WP(C) Colstrip FOR_TENASKA REGULATORY ASSET 2 2 2" xfId="18104"/>
    <cellStyle name="_DEM-WP(C) Colstrip FOR_TENASKA REGULATORY ASSET 2 3" xfId="18105"/>
    <cellStyle name="_DEM-WP(C) Colstrip FOR_TENASKA REGULATORY ASSET 3" xfId="3455"/>
    <cellStyle name="_DEM-WP(C) Colstrip FOR_TENASKA REGULATORY ASSET 3 2" xfId="18106"/>
    <cellStyle name="_DEM-WP(C) Colstrip FOR_TENASKA REGULATORY ASSET 4" xfId="18107"/>
    <cellStyle name="_DEM-WP(C) Costs not in AURORA 2006GRC" xfId="136"/>
    <cellStyle name="_DEM-WP(C) Costs not in AURORA 2006GRC 2" xfId="3456"/>
    <cellStyle name="_DEM-WP(C) Costs not in AURORA 2006GRC 2 2" xfId="3457"/>
    <cellStyle name="_DEM-WP(C) Costs not in AURORA 2006GRC 2 2 2" xfId="3458"/>
    <cellStyle name="_DEM-WP(C) Costs not in AURORA 2006GRC 2 2 2 2" xfId="18108"/>
    <cellStyle name="_DEM-WP(C) Costs not in AURORA 2006GRC 2 2 3" xfId="18109"/>
    <cellStyle name="_DEM-WP(C) Costs not in AURORA 2006GRC 2 3" xfId="3459"/>
    <cellStyle name="_DEM-WP(C) Costs not in AURORA 2006GRC 2 3 2" xfId="18110"/>
    <cellStyle name="_DEM-WP(C) Costs not in AURORA 2006GRC 2 4" xfId="18111"/>
    <cellStyle name="_DEM-WP(C) Costs not in AURORA 2006GRC 3" xfId="3460"/>
    <cellStyle name="_DEM-WP(C) Costs not in AURORA 2006GRC 3 2" xfId="3461"/>
    <cellStyle name="_DEM-WP(C) Costs not in AURORA 2006GRC 3 2 2" xfId="18112"/>
    <cellStyle name="_DEM-WP(C) Costs not in AURORA 2006GRC 3 3" xfId="18113"/>
    <cellStyle name="_DEM-WP(C) Costs not in AURORA 2006GRC 4" xfId="3462"/>
    <cellStyle name="_DEM-WP(C) Costs not in AURORA 2006GRC 4 2" xfId="3463"/>
    <cellStyle name="_DEM-WP(C) Costs not in AURORA 2006GRC 4 2 2" xfId="18114"/>
    <cellStyle name="_DEM-WP(C) Costs not in AURORA 2006GRC 4 3" xfId="18115"/>
    <cellStyle name="_DEM-WP(C) Costs not in AURORA 2006GRC 5" xfId="3464"/>
    <cellStyle name="_DEM-WP(C) Costs not in AURORA 2006GRC 5 2" xfId="18116"/>
    <cellStyle name="_DEM-WP(C) Costs not in AURORA 2006GRC 5 2 2" xfId="18117"/>
    <cellStyle name="_DEM-WP(C) Costs not in AURORA 2006GRC 5 3" xfId="18118"/>
    <cellStyle name="_DEM-WP(C) Costs not in AURORA 2006GRC 6" xfId="11683"/>
    <cellStyle name="_DEM-WP(C) Costs not in AURORA 2006GRC 6 2" xfId="11684"/>
    <cellStyle name="_DEM-WP(C) Costs not in AURORA 2006GRC 7" xfId="11685"/>
    <cellStyle name="_DEM-WP(C) Costs not in AURORA 2006GRC 7 2" xfId="11686"/>
    <cellStyle name="_DEM-WP(C) Costs not in AURORA 2006GRC 8" xfId="18119"/>
    <cellStyle name="_DEM-WP(C) Costs not in AURORA 2006GRC 8 2" xfId="18120"/>
    <cellStyle name="_DEM-WP(C) Costs not in AURORA 2006GRC 9" xfId="18121"/>
    <cellStyle name="_DEM-WP(C) Costs not in AURORA 2006GRC 9 2" xfId="18122"/>
    <cellStyle name="_DEM-WP(C) Costs not in AURORA 2006GRC_(C) WHE Proforma with ITC cash grant 10 Yr Amort_for deferral_102809" xfId="3465"/>
    <cellStyle name="_DEM-WP(C) Costs not in AURORA 2006GRC_(C) WHE Proforma with ITC cash grant 10 Yr Amort_for deferral_102809 2" xfId="3466"/>
    <cellStyle name="_DEM-WP(C) Costs not in AURORA 2006GRC_(C) WHE Proforma with ITC cash grant 10 Yr Amort_for deferral_102809 2 2" xfId="3467"/>
    <cellStyle name="_DEM-WP(C) Costs not in AURORA 2006GRC_(C) WHE Proforma with ITC cash grant 10 Yr Amort_for deferral_102809 2 2 2" xfId="18123"/>
    <cellStyle name="_DEM-WP(C) Costs not in AURORA 2006GRC_(C) WHE Proforma with ITC cash grant 10 Yr Amort_for deferral_102809 2 3" xfId="18124"/>
    <cellStyle name="_DEM-WP(C) Costs not in AURORA 2006GRC_(C) WHE Proforma with ITC cash grant 10 Yr Amort_for deferral_102809 3" xfId="3468"/>
    <cellStyle name="_DEM-WP(C) Costs not in AURORA 2006GRC_(C) WHE Proforma with ITC cash grant 10 Yr Amort_for deferral_102809 3 2" xfId="18125"/>
    <cellStyle name="_DEM-WP(C) Costs not in AURORA 2006GRC_(C) WHE Proforma with ITC cash grant 10 Yr Amort_for deferral_102809 4" xfId="18126"/>
    <cellStyle name="_DEM-WP(C) Costs not in AURORA 2006GRC_(C) WHE Proforma with ITC cash grant 10 Yr Amort_for deferral_102809_16.07E Wild Horse Wind Expansionwrkingfile" xfId="3469"/>
    <cellStyle name="_DEM-WP(C) Costs not in AURORA 2006GRC_(C) WHE Proforma with ITC cash grant 10 Yr Amort_for deferral_102809_16.07E Wild Horse Wind Expansionwrkingfile 2" xfId="3470"/>
    <cellStyle name="_DEM-WP(C) Costs not in AURORA 2006GRC_(C) WHE Proforma with ITC cash grant 10 Yr Amort_for deferral_102809_16.07E Wild Horse Wind Expansionwrkingfile 2 2" xfId="3471"/>
    <cellStyle name="_DEM-WP(C) Costs not in AURORA 2006GRC_(C) WHE Proforma with ITC cash grant 10 Yr Amort_for deferral_102809_16.07E Wild Horse Wind Expansionwrkingfile 2 2 2" xfId="18127"/>
    <cellStyle name="_DEM-WP(C) Costs not in AURORA 2006GRC_(C) WHE Proforma with ITC cash grant 10 Yr Amort_for deferral_102809_16.07E Wild Horse Wind Expansionwrkingfile 2 3" xfId="18128"/>
    <cellStyle name="_DEM-WP(C) Costs not in AURORA 2006GRC_(C) WHE Proforma with ITC cash grant 10 Yr Amort_for deferral_102809_16.07E Wild Horse Wind Expansionwrkingfile 3" xfId="3472"/>
    <cellStyle name="_DEM-WP(C) Costs not in AURORA 2006GRC_(C) WHE Proforma with ITC cash grant 10 Yr Amort_for deferral_102809_16.07E Wild Horse Wind Expansionwrkingfile 3 2" xfId="18129"/>
    <cellStyle name="_DEM-WP(C) Costs not in AURORA 2006GRC_(C) WHE Proforma with ITC cash grant 10 Yr Amort_for deferral_102809_16.07E Wild Horse Wind Expansionwrkingfile 4" xfId="18130"/>
    <cellStyle name="_DEM-WP(C) Costs not in AURORA 2006GRC_(C) WHE Proforma with ITC cash grant 10 Yr Amort_for deferral_102809_16.07E Wild Horse Wind Expansionwrkingfile SF" xfId="3473"/>
    <cellStyle name="_DEM-WP(C) Costs not in AURORA 2006GRC_(C) WHE Proforma with ITC cash grant 10 Yr Amort_for deferral_102809_16.07E Wild Horse Wind Expansionwrkingfile SF 2" xfId="3474"/>
    <cellStyle name="_DEM-WP(C) Costs not in AURORA 2006GRC_(C) WHE Proforma with ITC cash grant 10 Yr Amort_for deferral_102809_16.07E Wild Horse Wind Expansionwrkingfile SF 2 2" xfId="3475"/>
    <cellStyle name="_DEM-WP(C) Costs not in AURORA 2006GRC_(C) WHE Proforma with ITC cash grant 10 Yr Amort_for deferral_102809_16.07E Wild Horse Wind Expansionwrkingfile SF 2 2 2" xfId="18131"/>
    <cellStyle name="_DEM-WP(C) Costs not in AURORA 2006GRC_(C) WHE Proforma with ITC cash grant 10 Yr Amort_for deferral_102809_16.07E Wild Horse Wind Expansionwrkingfile SF 2 3" xfId="18132"/>
    <cellStyle name="_DEM-WP(C) Costs not in AURORA 2006GRC_(C) WHE Proforma with ITC cash grant 10 Yr Amort_for deferral_102809_16.07E Wild Horse Wind Expansionwrkingfile SF 3" xfId="3476"/>
    <cellStyle name="_DEM-WP(C) Costs not in AURORA 2006GRC_(C) WHE Proforma with ITC cash grant 10 Yr Amort_for deferral_102809_16.07E Wild Horse Wind Expansionwrkingfile SF 3 2" xfId="18133"/>
    <cellStyle name="_DEM-WP(C) Costs not in AURORA 2006GRC_(C) WHE Proforma with ITC cash grant 10 Yr Amort_for deferral_102809_16.07E Wild Horse Wind Expansionwrkingfile SF 4" xfId="18134"/>
    <cellStyle name="_DEM-WP(C) Costs not in AURORA 2006GRC_(C) WHE Proforma with ITC cash grant 10 Yr Amort_for deferral_102809_16.07E Wild Horse Wind Expansionwrkingfile SF_DEM-WP(C) ENERG10C--ctn Mid-C_042010 2010GRC" xfId="11687"/>
    <cellStyle name="_DEM-WP(C) Costs not in AURORA 2006GRC_(C) WHE Proforma with ITC cash grant 10 Yr Amort_for deferral_102809_16.07E Wild Horse Wind Expansionwrkingfile_DEM-WP(C) ENERG10C--ctn Mid-C_042010 2010GRC" xfId="11688"/>
    <cellStyle name="_DEM-WP(C) Costs not in AURORA 2006GRC_(C) WHE Proforma with ITC cash grant 10 Yr Amort_for deferral_102809_16.37E Wild Horse Expansion DeferralRevwrkingfile SF" xfId="3477"/>
    <cellStyle name="_DEM-WP(C) Costs not in AURORA 2006GRC_(C) WHE Proforma with ITC cash grant 10 Yr Amort_for deferral_102809_16.37E Wild Horse Expansion DeferralRevwrkingfile SF 2" xfId="3478"/>
    <cellStyle name="_DEM-WP(C) Costs not in AURORA 2006GRC_(C) WHE Proforma with ITC cash grant 10 Yr Amort_for deferral_102809_16.37E Wild Horse Expansion DeferralRevwrkingfile SF 2 2" xfId="3479"/>
    <cellStyle name="_DEM-WP(C) Costs not in AURORA 2006GRC_(C) WHE Proforma with ITC cash grant 10 Yr Amort_for deferral_102809_16.37E Wild Horse Expansion DeferralRevwrkingfile SF 2 2 2" xfId="18135"/>
    <cellStyle name="_DEM-WP(C) Costs not in AURORA 2006GRC_(C) WHE Proforma with ITC cash grant 10 Yr Amort_for deferral_102809_16.37E Wild Horse Expansion DeferralRevwrkingfile SF 2 3" xfId="18136"/>
    <cellStyle name="_DEM-WP(C) Costs not in AURORA 2006GRC_(C) WHE Proforma with ITC cash grant 10 Yr Amort_for deferral_102809_16.37E Wild Horse Expansion DeferralRevwrkingfile SF 3" xfId="3480"/>
    <cellStyle name="_DEM-WP(C) Costs not in AURORA 2006GRC_(C) WHE Proforma with ITC cash grant 10 Yr Amort_for deferral_102809_16.37E Wild Horse Expansion DeferralRevwrkingfile SF 3 2" xfId="18137"/>
    <cellStyle name="_DEM-WP(C) Costs not in AURORA 2006GRC_(C) WHE Proforma with ITC cash grant 10 Yr Amort_for deferral_102809_16.37E Wild Horse Expansion DeferralRevwrkingfile SF 4" xfId="18138"/>
    <cellStyle name="_DEM-WP(C) Costs not in AURORA 2006GRC_(C) WHE Proforma with ITC cash grant 10 Yr Amort_for deferral_102809_16.37E Wild Horse Expansion DeferralRevwrkingfile SF_DEM-WP(C) ENERG10C--ctn Mid-C_042010 2010GRC" xfId="11689"/>
    <cellStyle name="_DEM-WP(C) Costs not in AURORA 2006GRC_(C) WHE Proforma with ITC cash grant 10 Yr Amort_for deferral_102809_DEM-WP(C) ENERG10C--ctn Mid-C_042010 2010GRC" xfId="11690"/>
    <cellStyle name="_DEM-WP(C) Costs not in AURORA 2006GRC_(C) WHE Proforma with ITC cash grant 10 Yr Amort_for rebuttal_120709" xfId="3481"/>
    <cellStyle name="_DEM-WP(C) Costs not in AURORA 2006GRC_(C) WHE Proforma with ITC cash grant 10 Yr Amort_for rebuttal_120709 2" xfId="3482"/>
    <cellStyle name="_DEM-WP(C) Costs not in AURORA 2006GRC_(C) WHE Proforma with ITC cash grant 10 Yr Amort_for rebuttal_120709 2 2" xfId="3483"/>
    <cellStyle name="_DEM-WP(C) Costs not in AURORA 2006GRC_(C) WHE Proforma with ITC cash grant 10 Yr Amort_for rebuttal_120709 2 2 2" xfId="18139"/>
    <cellStyle name="_DEM-WP(C) Costs not in AURORA 2006GRC_(C) WHE Proforma with ITC cash grant 10 Yr Amort_for rebuttal_120709 2 3" xfId="18140"/>
    <cellStyle name="_DEM-WP(C) Costs not in AURORA 2006GRC_(C) WHE Proforma with ITC cash grant 10 Yr Amort_for rebuttal_120709 3" xfId="3484"/>
    <cellStyle name="_DEM-WP(C) Costs not in AURORA 2006GRC_(C) WHE Proforma with ITC cash grant 10 Yr Amort_for rebuttal_120709 3 2" xfId="18141"/>
    <cellStyle name="_DEM-WP(C) Costs not in AURORA 2006GRC_(C) WHE Proforma with ITC cash grant 10 Yr Amort_for rebuttal_120709 4" xfId="18142"/>
    <cellStyle name="_DEM-WP(C) Costs not in AURORA 2006GRC_(C) WHE Proforma with ITC cash grant 10 Yr Amort_for rebuttal_120709_DEM-WP(C) ENERG10C--ctn Mid-C_042010 2010GRC" xfId="11691"/>
    <cellStyle name="_DEM-WP(C) Costs not in AURORA 2006GRC_04.07E Wild Horse Wind Expansion" xfId="3485"/>
    <cellStyle name="_DEM-WP(C) Costs not in AURORA 2006GRC_04.07E Wild Horse Wind Expansion 2" xfId="3486"/>
    <cellStyle name="_DEM-WP(C) Costs not in AURORA 2006GRC_04.07E Wild Horse Wind Expansion 2 2" xfId="3487"/>
    <cellStyle name="_DEM-WP(C) Costs not in AURORA 2006GRC_04.07E Wild Horse Wind Expansion 2 2 2" xfId="18143"/>
    <cellStyle name="_DEM-WP(C) Costs not in AURORA 2006GRC_04.07E Wild Horse Wind Expansion 2 3" xfId="18144"/>
    <cellStyle name="_DEM-WP(C) Costs not in AURORA 2006GRC_04.07E Wild Horse Wind Expansion 3" xfId="3488"/>
    <cellStyle name="_DEM-WP(C) Costs not in AURORA 2006GRC_04.07E Wild Horse Wind Expansion 3 2" xfId="18145"/>
    <cellStyle name="_DEM-WP(C) Costs not in AURORA 2006GRC_04.07E Wild Horse Wind Expansion 4" xfId="18146"/>
    <cellStyle name="_DEM-WP(C) Costs not in AURORA 2006GRC_04.07E Wild Horse Wind Expansion_16.07E Wild Horse Wind Expansionwrkingfile" xfId="3489"/>
    <cellStyle name="_DEM-WP(C) Costs not in AURORA 2006GRC_04.07E Wild Horse Wind Expansion_16.07E Wild Horse Wind Expansionwrkingfile 2" xfId="3490"/>
    <cellStyle name="_DEM-WP(C) Costs not in AURORA 2006GRC_04.07E Wild Horse Wind Expansion_16.07E Wild Horse Wind Expansionwrkingfile 2 2" xfId="3491"/>
    <cellStyle name="_DEM-WP(C) Costs not in AURORA 2006GRC_04.07E Wild Horse Wind Expansion_16.07E Wild Horse Wind Expansionwrkingfile 2 2 2" xfId="18147"/>
    <cellStyle name="_DEM-WP(C) Costs not in AURORA 2006GRC_04.07E Wild Horse Wind Expansion_16.07E Wild Horse Wind Expansionwrkingfile 2 3" xfId="18148"/>
    <cellStyle name="_DEM-WP(C) Costs not in AURORA 2006GRC_04.07E Wild Horse Wind Expansion_16.07E Wild Horse Wind Expansionwrkingfile 3" xfId="3492"/>
    <cellStyle name="_DEM-WP(C) Costs not in AURORA 2006GRC_04.07E Wild Horse Wind Expansion_16.07E Wild Horse Wind Expansionwrkingfile 3 2" xfId="18149"/>
    <cellStyle name="_DEM-WP(C) Costs not in AURORA 2006GRC_04.07E Wild Horse Wind Expansion_16.07E Wild Horse Wind Expansionwrkingfile 4" xfId="18150"/>
    <cellStyle name="_DEM-WP(C) Costs not in AURORA 2006GRC_04.07E Wild Horse Wind Expansion_16.07E Wild Horse Wind Expansionwrkingfile SF" xfId="3493"/>
    <cellStyle name="_DEM-WP(C) Costs not in AURORA 2006GRC_04.07E Wild Horse Wind Expansion_16.07E Wild Horse Wind Expansionwrkingfile SF 2" xfId="3494"/>
    <cellStyle name="_DEM-WP(C) Costs not in AURORA 2006GRC_04.07E Wild Horse Wind Expansion_16.07E Wild Horse Wind Expansionwrkingfile SF 2 2" xfId="3495"/>
    <cellStyle name="_DEM-WP(C) Costs not in AURORA 2006GRC_04.07E Wild Horse Wind Expansion_16.07E Wild Horse Wind Expansionwrkingfile SF 2 2 2" xfId="18151"/>
    <cellStyle name="_DEM-WP(C) Costs not in AURORA 2006GRC_04.07E Wild Horse Wind Expansion_16.07E Wild Horse Wind Expansionwrkingfile SF 2 3" xfId="18152"/>
    <cellStyle name="_DEM-WP(C) Costs not in AURORA 2006GRC_04.07E Wild Horse Wind Expansion_16.07E Wild Horse Wind Expansionwrkingfile SF 3" xfId="3496"/>
    <cellStyle name="_DEM-WP(C) Costs not in AURORA 2006GRC_04.07E Wild Horse Wind Expansion_16.07E Wild Horse Wind Expansionwrkingfile SF 3 2" xfId="18153"/>
    <cellStyle name="_DEM-WP(C) Costs not in AURORA 2006GRC_04.07E Wild Horse Wind Expansion_16.07E Wild Horse Wind Expansionwrkingfile SF 4" xfId="18154"/>
    <cellStyle name="_DEM-WP(C) Costs not in AURORA 2006GRC_04.07E Wild Horse Wind Expansion_16.07E Wild Horse Wind Expansionwrkingfile SF_DEM-WP(C) ENERG10C--ctn Mid-C_042010 2010GRC" xfId="11692"/>
    <cellStyle name="_DEM-WP(C) Costs not in AURORA 2006GRC_04.07E Wild Horse Wind Expansion_16.07E Wild Horse Wind Expansionwrkingfile_DEM-WP(C) ENERG10C--ctn Mid-C_042010 2010GRC" xfId="11693"/>
    <cellStyle name="_DEM-WP(C) Costs not in AURORA 2006GRC_04.07E Wild Horse Wind Expansion_16.37E Wild Horse Expansion DeferralRevwrkingfile SF" xfId="3497"/>
    <cellStyle name="_DEM-WP(C) Costs not in AURORA 2006GRC_04.07E Wild Horse Wind Expansion_16.37E Wild Horse Expansion DeferralRevwrkingfile SF 2" xfId="3498"/>
    <cellStyle name="_DEM-WP(C) Costs not in AURORA 2006GRC_04.07E Wild Horse Wind Expansion_16.37E Wild Horse Expansion DeferralRevwrkingfile SF 2 2" xfId="3499"/>
    <cellStyle name="_DEM-WP(C) Costs not in AURORA 2006GRC_04.07E Wild Horse Wind Expansion_16.37E Wild Horse Expansion DeferralRevwrkingfile SF 2 2 2" xfId="18155"/>
    <cellStyle name="_DEM-WP(C) Costs not in AURORA 2006GRC_04.07E Wild Horse Wind Expansion_16.37E Wild Horse Expansion DeferralRevwrkingfile SF 2 3" xfId="18156"/>
    <cellStyle name="_DEM-WP(C) Costs not in AURORA 2006GRC_04.07E Wild Horse Wind Expansion_16.37E Wild Horse Expansion DeferralRevwrkingfile SF 3" xfId="3500"/>
    <cellStyle name="_DEM-WP(C) Costs not in AURORA 2006GRC_04.07E Wild Horse Wind Expansion_16.37E Wild Horse Expansion DeferralRevwrkingfile SF 3 2" xfId="18157"/>
    <cellStyle name="_DEM-WP(C) Costs not in AURORA 2006GRC_04.07E Wild Horse Wind Expansion_16.37E Wild Horse Expansion DeferralRevwrkingfile SF 4" xfId="18158"/>
    <cellStyle name="_DEM-WP(C) Costs not in AURORA 2006GRC_04.07E Wild Horse Wind Expansion_16.37E Wild Horse Expansion DeferralRevwrkingfile SF_DEM-WP(C) ENERG10C--ctn Mid-C_042010 2010GRC" xfId="11694"/>
    <cellStyle name="_DEM-WP(C) Costs not in AURORA 2006GRC_04.07E Wild Horse Wind Expansion_DEM-WP(C) ENERG10C--ctn Mid-C_042010 2010GRC" xfId="11695"/>
    <cellStyle name="_DEM-WP(C) Costs not in AURORA 2006GRC_16.07E Wild Horse Wind Expansionwrkingfile" xfId="3501"/>
    <cellStyle name="_DEM-WP(C) Costs not in AURORA 2006GRC_16.07E Wild Horse Wind Expansionwrkingfile 2" xfId="3502"/>
    <cellStyle name="_DEM-WP(C) Costs not in AURORA 2006GRC_16.07E Wild Horse Wind Expansionwrkingfile 2 2" xfId="3503"/>
    <cellStyle name="_DEM-WP(C) Costs not in AURORA 2006GRC_16.07E Wild Horse Wind Expansionwrkingfile 2 2 2" xfId="18159"/>
    <cellStyle name="_DEM-WP(C) Costs not in AURORA 2006GRC_16.07E Wild Horse Wind Expansionwrkingfile 2 3" xfId="18160"/>
    <cellStyle name="_DEM-WP(C) Costs not in AURORA 2006GRC_16.07E Wild Horse Wind Expansionwrkingfile 3" xfId="3504"/>
    <cellStyle name="_DEM-WP(C) Costs not in AURORA 2006GRC_16.07E Wild Horse Wind Expansionwrkingfile 3 2" xfId="18161"/>
    <cellStyle name="_DEM-WP(C) Costs not in AURORA 2006GRC_16.07E Wild Horse Wind Expansionwrkingfile 4" xfId="18162"/>
    <cellStyle name="_DEM-WP(C) Costs not in AURORA 2006GRC_16.07E Wild Horse Wind Expansionwrkingfile SF" xfId="3505"/>
    <cellStyle name="_DEM-WP(C) Costs not in AURORA 2006GRC_16.07E Wild Horse Wind Expansionwrkingfile SF 2" xfId="3506"/>
    <cellStyle name="_DEM-WP(C) Costs not in AURORA 2006GRC_16.07E Wild Horse Wind Expansionwrkingfile SF 2 2" xfId="3507"/>
    <cellStyle name="_DEM-WP(C) Costs not in AURORA 2006GRC_16.07E Wild Horse Wind Expansionwrkingfile SF 2 2 2" xfId="18163"/>
    <cellStyle name="_DEM-WP(C) Costs not in AURORA 2006GRC_16.07E Wild Horse Wind Expansionwrkingfile SF 2 3" xfId="18164"/>
    <cellStyle name="_DEM-WP(C) Costs not in AURORA 2006GRC_16.07E Wild Horse Wind Expansionwrkingfile SF 3" xfId="3508"/>
    <cellStyle name="_DEM-WP(C) Costs not in AURORA 2006GRC_16.07E Wild Horse Wind Expansionwrkingfile SF 3 2" xfId="18165"/>
    <cellStyle name="_DEM-WP(C) Costs not in AURORA 2006GRC_16.07E Wild Horse Wind Expansionwrkingfile SF 4" xfId="18166"/>
    <cellStyle name="_DEM-WP(C) Costs not in AURORA 2006GRC_16.07E Wild Horse Wind Expansionwrkingfile SF_DEM-WP(C) ENERG10C--ctn Mid-C_042010 2010GRC" xfId="11696"/>
    <cellStyle name="_DEM-WP(C) Costs not in AURORA 2006GRC_16.07E Wild Horse Wind Expansionwrkingfile_DEM-WP(C) ENERG10C--ctn Mid-C_042010 2010GRC" xfId="11697"/>
    <cellStyle name="_DEM-WP(C) Costs not in AURORA 2006GRC_16.37E Wild Horse Expansion DeferralRevwrkingfile SF" xfId="3509"/>
    <cellStyle name="_DEM-WP(C) Costs not in AURORA 2006GRC_16.37E Wild Horse Expansion DeferralRevwrkingfile SF 2" xfId="3510"/>
    <cellStyle name="_DEM-WP(C) Costs not in AURORA 2006GRC_16.37E Wild Horse Expansion DeferralRevwrkingfile SF 2 2" xfId="3511"/>
    <cellStyle name="_DEM-WP(C) Costs not in AURORA 2006GRC_16.37E Wild Horse Expansion DeferralRevwrkingfile SF 2 2 2" xfId="18167"/>
    <cellStyle name="_DEM-WP(C) Costs not in AURORA 2006GRC_16.37E Wild Horse Expansion DeferralRevwrkingfile SF 2 3" xfId="18168"/>
    <cellStyle name="_DEM-WP(C) Costs not in AURORA 2006GRC_16.37E Wild Horse Expansion DeferralRevwrkingfile SF 3" xfId="3512"/>
    <cellStyle name="_DEM-WP(C) Costs not in AURORA 2006GRC_16.37E Wild Horse Expansion DeferralRevwrkingfile SF 3 2" xfId="18169"/>
    <cellStyle name="_DEM-WP(C) Costs not in AURORA 2006GRC_16.37E Wild Horse Expansion DeferralRevwrkingfile SF 4" xfId="18170"/>
    <cellStyle name="_DEM-WP(C) Costs not in AURORA 2006GRC_16.37E Wild Horse Expansion DeferralRevwrkingfile SF_DEM-WP(C) ENERG10C--ctn Mid-C_042010 2010GRC" xfId="11698"/>
    <cellStyle name="_DEM-WP(C) Costs not in AURORA 2006GRC_2009 Compliance Filing PCA Exhibits for GRC" xfId="3513"/>
    <cellStyle name="_DEM-WP(C) Costs not in AURORA 2006GRC_2009 Compliance Filing PCA Exhibits for GRC 2" xfId="18171"/>
    <cellStyle name="_DEM-WP(C) Costs not in AURORA 2006GRC_2009 GRC Compl Filing - Exhibit D" xfId="3514"/>
    <cellStyle name="_DEM-WP(C) Costs not in AURORA 2006GRC_2009 GRC Compl Filing - Exhibit D 2" xfId="3515"/>
    <cellStyle name="_DEM-WP(C) Costs not in AURORA 2006GRC_2009 GRC Compl Filing - Exhibit D 2 2" xfId="18172"/>
    <cellStyle name="_DEM-WP(C) Costs not in AURORA 2006GRC_2009 GRC Compl Filing - Exhibit D 3" xfId="18173"/>
    <cellStyle name="_DEM-WP(C) Costs not in AURORA 2006GRC_2009 GRC Compl Filing - Exhibit D_DEM-WP(C) ENERG10C--ctn Mid-C_042010 2010GRC" xfId="11699"/>
    <cellStyle name="_DEM-WP(C) Costs not in AURORA 2006GRC_3.01 Income Statement" xfId="3516"/>
    <cellStyle name="_DEM-WP(C) Costs not in AURORA 2006GRC_4 31 Regulatory Assets and Liabilities  7 06- Exhibit D" xfId="3517"/>
    <cellStyle name="_DEM-WP(C) Costs not in AURORA 2006GRC_4 31 Regulatory Assets and Liabilities  7 06- Exhibit D 2" xfId="3518"/>
    <cellStyle name="_DEM-WP(C) Costs not in AURORA 2006GRC_4 31 Regulatory Assets and Liabilities  7 06- Exhibit D 2 2" xfId="3519"/>
    <cellStyle name="_DEM-WP(C) Costs not in AURORA 2006GRC_4 31 Regulatory Assets and Liabilities  7 06- Exhibit D 2 2 2" xfId="18174"/>
    <cellStyle name="_DEM-WP(C) Costs not in AURORA 2006GRC_4 31 Regulatory Assets and Liabilities  7 06- Exhibit D 2 3" xfId="18175"/>
    <cellStyle name="_DEM-WP(C) Costs not in AURORA 2006GRC_4 31 Regulatory Assets and Liabilities  7 06- Exhibit D 3" xfId="3520"/>
    <cellStyle name="_DEM-WP(C) Costs not in AURORA 2006GRC_4 31 Regulatory Assets and Liabilities  7 06- Exhibit D 3 2" xfId="18176"/>
    <cellStyle name="_DEM-WP(C) Costs not in AURORA 2006GRC_4 31 Regulatory Assets and Liabilities  7 06- Exhibit D 4" xfId="18177"/>
    <cellStyle name="_DEM-WP(C) Costs not in AURORA 2006GRC_4 31 Regulatory Assets and Liabilities  7 06- Exhibit D_DEM-WP(C) ENERG10C--ctn Mid-C_042010 2010GRC" xfId="11700"/>
    <cellStyle name="_DEM-WP(C) Costs not in AURORA 2006GRC_4 31 Regulatory Assets and Liabilities  7 06- Exhibit D_NIM Summary" xfId="3521"/>
    <cellStyle name="_DEM-WP(C) Costs not in AURORA 2006GRC_4 31 Regulatory Assets and Liabilities  7 06- Exhibit D_NIM Summary 2" xfId="3522"/>
    <cellStyle name="_DEM-WP(C) Costs not in AURORA 2006GRC_4 31 Regulatory Assets and Liabilities  7 06- Exhibit D_NIM Summary 2 2" xfId="18178"/>
    <cellStyle name="_DEM-WP(C) Costs not in AURORA 2006GRC_4 31 Regulatory Assets and Liabilities  7 06- Exhibit D_NIM Summary 3" xfId="18179"/>
    <cellStyle name="_DEM-WP(C) Costs not in AURORA 2006GRC_4 31 Regulatory Assets and Liabilities  7 06- Exhibit D_NIM Summary_DEM-WP(C) ENERG10C--ctn Mid-C_042010 2010GRC" xfId="11701"/>
    <cellStyle name="_DEM-WP(C) Costs not in AURORA 2006GRC_4 31E Reg Asset  Liab and EXH D" xfId="11702"/>
    <cellStyle name="_DEM-WP(C) Costs not in AURORA 2006GRC_4 31E Reg Asset  Liab and EXH D _ Aug 10 Filing (2)" xfId="11703"/>
    <cellStyle name="_DEM-WP(C) Costs not in AURORA 2006GRC_4 31E Reg Asset  Liab and EXH D _ Aug 10 Filing (2) 2" xfId="18180"/>
    <cellStyle name="_DEM-WP(C) Costs not in AURORA 2006GRC_4 31E Reg Asset  Liab and EXH D 10" xfId="18181"/>
    <cellStyle name="_DEM-WP(C) Costs not in AURORA 2006GRC_4 31E Reg Asset  Liab and EXH D 11" xfId="18182"/>
    <cellStyle name="_DEM-WP(C) Costs not in AURORA 2006GRC_4 31E Reg Asset  Liab and EXH D 12" xfId="18183"/>
    <cellStyle name="_DEM-WP(C) Costs not in AURORA 2006GRC_4 31E Reg Asset  Liab and EXH D 13" xfId="18184"/>
    <cellStyle name="_DEM-WP(C) Costs not in AURORA 2006GRC_4 31E Reg Asset  Liab and EXH D 14" xfId="18185"/>
    <cellStyle name="_DEM-WP(C) Costs not in AURORA 2006GRC_4 31E Reg Asset  Liab and EXH D 15" xfId="18186"/>
    <cellStyle name="_DEM-WP(C) Costs not in AURORA 2006GRC_4 31E Reg Asset  Liab and EXH D 16" xfId="18187"/>
    <cellStyle name="_DEM-WP(C) Costs not in AURORA 2006GRC_4 31E Reg Asset  Liab and EXH D 17" xfId="18188"/>
    <cellStyle name="_DEM-WP(C) Costs not in AURORA 2006GRC_4 31E Reg Asset  Liab and EXH D 18" xfId="18189"/>
    <cellStyle name="_DEM-WP(C) Costs not in AURORA 2006GRC_4 31E Reg Asset  Liab and EXH D 19" xfId="18190"/>
    <cellStyle name="_DEM-WP(C) Costs not in AURORA 2006GRC_4 31E Reg Asset  Liab and EXH D 2" xfId="18191"/>
    <cellStyle name="_DEM-WP(C) Costs not in AURORA 2006GRC_4 31E Reg Asset  Liab and EXH D 20" xfId="18192"/>
    <cellStyle name="_DEM-WP(C) Costs not in AURORA 2006GRC_4 31E Reg Asset  Liab and EXH D 21" xfId="18193"/>
    <cellStyle name="_DEM-WP(C) Costs not in AURORA 2006GRC_4 31E Reg Asset  Liab and EXH D 22" xfId="18194"/>
    <cellStyle name="_DEM-WP(C) Costs not in AURORA 2006GRC_4 31E Reg Asset  Liab and EXH D 23" xfId="18195"/>
    <cellStyle name="_DEM-WP(C) Costs not in AURORA 2006GRC_4 31E Reg Asset  Liab and EXH D 24" xfId="18196"/>
    <cellStyle name="_DEM-WP(C) Costs not in AURORA 2006GRC_4 31E Reg Asset  Liab and EXH D 25" xfId="18197"/>
    <cellStyle name="_DEM-WP(C) Costs not in AURORA 2006GRC_4 31E Reg Asset  Liab and EXH D 26" xfId="18198"/>
    <cellStyle name="_DEM-WP(C) Costs not in AURORA 2006GRC_4 31E Reg Asset  Liab and EXH D 27" xfId="18199"/>
    <cellStyle name="_DEM-WP(C) Costs not in AURORA 2006GRC_4 31E Reg Asset  Liab and EXH D 28" xfId="18200"/>
    <cellStyle name="_DEM-WP(C) Costs not in AURORA 2006GRC_4 31E Reg Asset  Liab and EXH D 29" xfId="18201"/>
    <cellStyle name="_DEM-WP(C) Costs not in AURORA 2006GRC_4 31E Reg Asset  Liab and EXH D 3" xfId="18202"/>
    <cellStyle name="_DEM-WP(C) Costs not in AURORA 2006GRC_4 31E Reg Asset  Liab and EXH D 30" xfId="18203"/>
    <cellStyle name="_DEM-WP(C) Costs not in AURORA 2006GRC_4 31E Reg Asset  Liab and EXH D 31" xfId="18204"/>
    <cellStyle name="_DEM-WP(C) Costs not in AURORA 2006GRC_4 31E Reg Asset  Liab and EXH D 32" xfId="18205"/>
    <cellStyle name="_DEM-WP(C) Costs not in AURORA 2006GRC_4 31E Reg Asset  Liab and EXH D 33" xfId="18206"/>
    <cellStyle name="_DEM-WP(C) Costs not in AURORA 2006GRC_4 31E Reg Asset  Liab and EXH D 34" xfId="18207"/>
    <cellStyle name="_DEM-WP(C) Costs not in AURORA 2006GRC_4 31E Reg Asset  Liab and EXH D 35" xfId="18208"/>
    <cellStyle name="_DEM-WP(C) Costs not in AURORA 2006GRC_4 31E Reg Asset  Liab and EXH D 36" xfId="18209"/>
    <cellStyle name="_DEM-WP(C) Costs not in AURORA 2006GRC_4 31E Reg Asset  Liab and EXH D 4" xfId="18210"/>
    <cellStyle name="_DEM-WP(C) Costs not in AURORA 2006GRC_4 31E Reg Asset  Liab and EXH D 5" xfId="18211"/>
    <cellStyle name="_DEM-WP(C) Costs not in AURORA 2006GRC_4 31E Reg Asset  Liab and EXH D 6" xfId="18212"/>
    <cellStyle name="_DEM-WP(C) Costs not in AURORA 2006GRC_4 31E Reg Asset  Liab and EXH D 7" xfId="18213"/>
    <cellStyle name="_DEM-WP(C) Costs not in AURORA 2006GRC_4 31E Reg Asset  Liab and EXH D 8" xfId="18214"/>
    <cellStyle name="_DEM-WP(C) Costs not in AURORA 2006GRC_4 31E Reg Asset  Liab and EXH D 9" xfId="18215"/>
    <cellStyle name="_DEM-WP(C) Costs not in AURORA 2006GRC_4 32 Regulatory Assets and Liabilities  7 06- Exhibit D" xfId="3523"/>
    <cellStyle name="_DEM-WP(C) Costs not in AURORA 2006GRC_4 32 Regulatory Assets and Liabilities  7 06- Exhibit D 2" xfId="3524"/>
    <cellStyle name="_DEM-WP(C) Costs not in AURORA 2006GRC_4 32 Regulatory Assets and Liabilities  7 06- Exhibit D 2 2" xfId="3525"/>
    <cellStyle name="_DEM-WP(C) Costs not in AURORA 2006GRC_4 32 Regulatory Assets and Liabilities  7 06- Exhibit D 2 2 2" xfId="18216"/>
    <cellStyle name="_DEM-WP(C) Costs not in AURORA 2006GRC_4 32 Regulatory Assets and Liabilities  7 06- Exhibit D 2 3" xfId="18217"/>
    <cellStyle name="_DEM-WP(C) Costs not in AURORA 2006GRC_4 32 Regulatory Assets and Liabilities  7 06- Exhibit D 3" xfId="3526"/>
    <cellStyle name="_DEM-WP(C) Costs not in AURORA 2006GRC_4 32 Regulatory Assets and Liabilities  7 06- Exhibit D 3 2" xfId="18218"/>
    <cellStyle name="_DEM-WP(C) Costs not in AURORA 2006GRC_4 32 Regulatory Assets and Liabilities  7 06- Exhibit D 4" xfId="18219"/>
    <cellStyle name="_DEM-WP(C) Costs not in AURORA 2006GRC_4 32 Regulatory Assets and Liabilities  7 06- Exhibit D_DEM-WP(C) ENERG10C--ctn Mid-C_042010 2010GRC" xfId="11704"/>
    <cellStyle name="_DEM-WP(C) Costs not in AURORA 2006GRC_4 32 Regulatory Assets and Liabilities  7 06- Exhibit D_DEM-WP(C) ENERG10C--ctn Mid-C_042010 2010GRC 2" xfId="18220"/>
    <cellStyle name="_DEM-WP(C) Costs not in AURORA 2006GRC_4 32 Regulatory Assets and Liabilities  7 06- Exhibit D_NIM Summary" xfId="3527"/>
    <cellStyle name="_DEM-WP(C) Costs not in AURORA 2006GRC_4 32 Regulatory Assets and Liabilities  7 06- Exhibit D_NIM Summary 2" xfId="3528"/>
    <cellStyle name="_DEM-WP(C) Costs not in AURORA 2006GRC_4 32 Regulatory Assets and Liabilities  7 06- Exhibit D_NIM Summary 2 2" xfId="18221"/>
    <cellStyle name="_DEM-WP(C) Costs not in AURORA 2006GRC_4 32 Regulatory Assets and Liabilities  7 06- Exhibit D_NIM Summary 2 2 2" xfId="18222"/>
    <cellStyle name="_DEM-WP(C) Costs not in AURORA 2006GRC_4 32 Regulatory Assets and Liabilities  7 06- Exhibit D_NIM Summary 2 3" xfId="18223"/>
    <cellStyle name="_DEM-WP(C) Costs not in AURORA 2006GRC_4 32 Regulatory Assets and Liabilities  7 06- Exhibit D_NIM Summary 3" xfId="18224"/>
    <cellStyle name="_DEM-WP(C) Costs not in AURORA 2006GRC_4 32 Regulatory Assets and Liabilities  7 06- Exhibit D_NIM Summary 3 2" xfId="18225"/>
    <cellStyle name="_DEM-WP(C) Costs not in AURORA 2006GRC_4 32 Regulatory Assets and Liabilities  7 06- Exhibit D_NIM Summary 4" xfId="18226"/>
    <cellStyle name="_DEM-WP(C) Costs not in AURORA 2006GRC_4 32 Regulatory Assets and Liabilities  7 06- Exhibit D_NIM Summary_DEM-WP(C) ENERG10C--ctn Mid-C_042010 2010GRC" xfId="11705"/>
    <cellStyle name="_DEM-WP(C) Costs not in AURORA 2006GRC_4 32 Regulatory Assets and Liabilities  7 06- Exhibit D_NIM Summary_DEM-WP(C) ENERG10C--ctn Mid-C_042010 2010GRC 2" xfId="18227"/>
    <cellStyle name="_DEM-WP(C) Costs not in AURORA 2006GRC_AURORA Total New" xfId="3529"/>
    <cellStyle name="_DEM-WP(C) Costs not in AURORA 2006GRC_AURORA Total New 2" xfId="3530"/>
    <cellStyle name="_DEM-WP(C) Costs not in AURORA 2006GRC_AURORA Total New 2 2" xfId="18228"/>
    <cellStyle name="_DEM-WP(C) Costs not in AURORA 2006GRC_AURORA Total New 2 2 2" xfId="18229"/>
    <cellStyle name="_DEM-WP(C) Costs not in AURORA 2006GRC_AURORA Total New 2 3" xfId="18230"/>
    <cellStyle name="_DEM-WP(C) Costs not in AURORA 2006GRC_AURORA Total New 3" xfId="18231"/>
    <cellStyle name="_DEM-WP(C) Costs not in AURORA 2006GRC_AURORA Total New 3 2" xfId="18232"/>
    <cellStyle name="_DEM-WP(C) Costs not in AURORA 2006GRC_AURORA Total New 4" xfId="18233"/>
    <cellStyle name="_DEM-WP(C) Costs not in AURORA 2006GRC_Book1" xfId="18234"/>
    <cellStyle name="_DEM-WP(C) Costs not in AURORA 2006GRC_Book2" xfId="3531"/>
    <cellStyle name="_DEM-WP(C) Costs not in AURORA 2006GRC_Book2 2" xfId="3532"/>
    <cellStyle name="_DEM-WP(C) Costs not in AURORA 2006GRC_Book2 2 2" xfId="3533"/>
    <cellStyle name="_DEM-WP(C) Costs not in AURORA 2006GRC_Book2 2 2 2" xfId="18235"/>
    <cellStyle name="_DEM-WP(C) Costs not in AURORA 2006GRC_Book2 2 3" xfId="18236"/>
    <cellStyle name="_DEM-WP(C) Costs not in AURORA 2006GRC_Book2 3" xfId="3534"/>
    <cellStyle name="_DEM-WP(C) Costs not in AURORA 2006GRC_Book2 3 2" xfId="18237"/>
    <cellStyle name="_DEM-WP(C) Costs not in AURORA 2006GRC_Book2 4" xfId="18238"/>
    <cellStyle name="_DEM-WP(C) Costs not in AURORA 2006GRC_Book2_Adj Bench DR 3 for Initial Briefs (Electric)" xfId="3535"/>
    <cellStyle name="_DEM-WP(C) Costs not in AURORA 2006GRC_Book2_Adj Bench DR 3 for Initial Briefs (Electric) 2" xfId="3536"/>
    <cellStyle name="_DEM-WP(C) Costs not in AURORA 2006GRC_Book2_Adj Bench DR 3 for Initial Briefs (Electric) 2 2" xfId="3537"/>
    <cellStyle name="_DEM-WP(C) Costs not in AURORA 2006GRC_Book2_Adj Bench DR 3 for Initial Briefs (Electric) 2 2 2" xfId="18239"/>
    <cellStyle name="_DEM-WP(C) Costs not in AURORA 2006GRC_Book2_Adj Bench DR 3 for Initial Briefs (Electric) 2 3" xfId="18240"/>
    <cellStyle name="_DEM-WP(C) Costs not in AURORA 2006GRC_Book2_Adj Bench DR 3 for Initial Briefs (Electric) 3" xfId="3538"/>
    <cellStyle name="_DEM-WP(C) Costs not in AURORA 2006GRC_Book2_Adj Bench DR 3 for Initial Briefs (Electric) 3 2" xfId="18241"/>
    <cellStyle name="_DEM-WP(C) Costs not in AURORA 2006GRC_Book2_Adj Bench DR 3 for Initial Briefs (Electric) 4" xfId="18242"/>
    <cellStyle name="_DEM-WP(C) Costs not in AURORA 2006GRC_Book2_Adj Bench DR 3 for Initial Briefs (Electric)_DEM-WP(C) ENERG10C--ctn Mid-C_042010 2010GRC" xfId="11706"/>
    <cellStyle name="_DEM-WP(C) Costs not in AURORA 2006GRC_Book2_Adj Bench DR 3 for Initial Briefs (Electric)_DEM-WP(C) ENERG10C--ctn Mid-C_042010 2010GRC 2" xfId="18243"/>
    <cellStyle name="_DEM-WP(C) Costs not in AURORA 2006GRC_Book2_DEM-WP(C) ENERG10C--ctn Mid-C_042010 2010GRC" xfId="11707"/>
    <cellStyle name="_DEM-WP(C) Costs not in AURORA 2006GRC_Book2_DEM-WP(C) ENERG10C--ctn Mid-C_042010 2010GRC 2" xfId="18244"/>
    <cellStyle name="_DEM-WP(C) Costs not in AURORA 2006GRC_Book2_Electric Rev Req Model (2009 GRC) Rebuttal" xfId="3539"/>
    <cellStyle name="_DEM-WP(C) Costs not in AURORA 2006GRC_Book2_Electric Rev Req Model (2009 GRC) Rebuttal 2" xfId="3540"/>
    <cellStyle name="_DEM-WP(C) Costs not in AURORA 2006GRC_Book2_Electric Rev Req Model (2009 GRC) Rebuttal 2 2" xfId="3541"/>
    <cellStyle name="_DEM-WP(C) Costs not in AURORA 2006GRC_Book2_Electric Rev Req Model (2009 GRC) Rebuttal 2 2 2" xfId="18245"/>
    <cellStyle name="_DEM-WP(C) Costs not in AURORA 2006GRC_Book2_Electric Rev Req Model (2009 GRC) Rebuttal 2 3" xfId="18246"/>
    <cellStyle name="_DEM-WP(C) Costs not in AURORA 2006GRC_Book2_Electric Rev Req Model (2009 GRC) Rebuttal 3" xfId="3542"/>
    <cellStyle name="_DEM-WP(C) Costs not in AURORA 2006GRC_Book2_Electric Rev Req Model (2009 GRC) Rebuttal 3 2" xfId="18247"/>
    <cellStyle name="_DEM-WP(C) Costs not in AURORA 2006GRC_Book2_Electric Rev Req Model (2009 GRC) Rebuttal 4" xfId="18248"/>
    <cellStyle name="_DEM-WP(C) Costs not in AURORA 2006GRC_Book2_Electric Rev Req Model (2009 GRC) Rebuttal REmoval of New  WH Solar AdjustMI" xfId="3543"/>
    <cellStyle name="_DEM-WP(C) Costs not in AURORA 2006GRC_Book2_Electric Rev Req Model (2009 GRC) Rebuttal REmoval of New  WH Solar AdjustMI 2" xfId="3544"/>
    <cellStyle name="_DEM-WP(C) Costs not in AURORA 2006GRC_Book2_Electric Rev Req Model (2009 GRC) Rebuttal REmoval of New  WH Solar AdjustMI 2 2" xfId="3545"/>
    <cellStyle name="_DEM-WP(C) Costs not in AURORA 2006GRC_Book2_Electric Rev Req Model (2009 GRC) Rebuttal REmoval of New  WH Solar AdjustMI 2 2 2" xfId="18249"/>
    <cellStyle name="_DEM-WP(C) Costs not in AURORA 2006GRC_Book2_Electric Rev Req Model (2009 GRC) Rebuttal REmoval of New  WH Solar AdjustMI 2 3" xfId="18250"/>
    <cellStyle name="_DEM-WP(C) Costs not in AURORA 2006GRC_Book2_Electric Rev Req Model (2009 GRC) Rebuttal REmoval of New  WH Solar AdjustMI 3" xfId="3546"/>
    <cellStyle name="_DEM-WP(C) Costs not in AURORA 2006GRC_Book2_Electric Rev Req Model (2009 GRC) Rebuttal REmoval of New  WH Solar AdjustMI 3 2" xfId="18251"/>
    <cellStyle name="_DEM-WP(C) Costs not in AURORA 2006GRC_Book2_Electric Rev Req Model (2009 GRC) Rebuttal REmoval of New  WH Solar AdjustMI 4" xfId="18252"/>
    <cellStyle name="_DEM-WP(C) Costs not in AURORA 2006GRC_Book2_Electric Rev Req Model (2009 GRC) Rebuttal REmoval of New  WH Solar AdjustMI_DEM-WP(C) ENERG10C--ctn Mid-C_042010 2010GRC" xfId="11708"/>
    <cellStyle name="_DEM-WP(C) Costs not in AURORA 2006GRC_Book2_Electric Rev Req Model (2009 GRC) Rebuttal REmoval of New  WH Solar AdjustMI_DEM-WP(C) ENERG10C--ctn Mid-C_042010 2010GRC 2" xfId="18253"/>
    <cellStyle name="_DEM-WP(C) Costs not in AURORA 2006GRC_Book2_Electric Rev Req Model (2009 GRC) Revised 01-18-2010" xfId="3547"/>
    <cellStyle name="_DEM-WP(C) Costs not in AURORA 2006GRC_Book2_Electric Rev Req Model (2009 GRC) Revised 01-18-2010 2" xfId="3548"/>
    <cellStyle name="_DEM-WP(C) Costs not in AURORA 2006GRC_Book2_Electric Rev Req Model (2009 GRC) Revised 01-18-2010 2 2" xfId="3549"/>
    <cellStyle name="_DEM-WP(C) Costs not in AURORA 2006GRC_Book2_Electric Rev Req Model (2009 GRC) Revised 01-18-2010 2 2 2" xfId="18254"/>
    <cellStyle name="_DEM-WP(C) Costs not in AURORA 2006GRC_Book2_Electric Rev Req Model (2009 GRC) Revised 01-18-2010 2 3" xfId="18255"/>
    <cellStyle name="_DEM-WP(C) Costs not in AURORA 2006GRC_Book2_Electric Rev Req Model (2009 GRC) Revised 01-18-2010 3" xfId="3550"/>
    <cellStyle name="_DEM-WP(C) Costs not in AURORA 2006GRC_Book2_Electric Rev Req Model (2009 GRC) Revised 01-18-2010 3 2" xfId="18256"/>
    <cellStyle name="_DEM-WP(C) Costs not in AURORA 2006GRC_Book2_Electric Rev Req Model (2009 GRC) Revised 01-18-2010 4" xfId="18257"/>
    <cellStyle name="_DEM-WP(C) Costs not in AURORA 2006GRC_Book2_Electric Rev Req Model (2009 GRC) Revised 01-18-2010_DEM-WP(C) ENERG10C--ctn Mid-C_042010 2010GRC" xfId="11709"/>
    <cellStyle name="_DEM-WP(C) Costs not in AURORA 2006GRC_Book2_Electric Rev Req Model (2009 GRC) Revised 01-18-2010_DEM-WP(C) ENERG10C--ctn Mid-C_042010 2010GRC 2" xfId="18258"/>
    <cellStyle name="_DEM-WP(C) Costs not in AURORA 2006GRC_Book2_Final Order Electric EXHIBIT A-1" xfId="3551"/>
    <cellStyle name="_DEM-WP(C) Costs not in AURORA 2006GRC_Book2_Final Order Electric EXHIBIT A-1 2" xfId="3552"/>
    <cellStyle name="_DEM-WP(C) Costs not in AURORA 2006GRC_Book2_Final Order Electric EXHIBIT A-1 2 2" xfId="3553"/>
    <cellStyle name="_DEM-WP(C) Costs not in AURORA 2006GRC_Book2_Final Order Electric EXHIBIT A-1 2 2 2" xfId="18259"/>
    <cellStyle name="_DEM-WP(C) Costs not in AURORA 2006GRC_Book2_Final Order Electric EXHIBIT A-1 2 3" xfId="18260"/>
    <cellStyle name="_DEM-WP(C) Costs not in AURORA 2006GRC_Book2_Final Order Electric EXHIBIT A-1 3" xfId="3554"/>
    <cellStyle name="_DEM-WP(C) Costs not in AURORA 2006GRC_Book2_Final Order Electric EXHIBIT A-1 3 2" xfId="18261"/>
    <cellStyle name="_DEM-WP(C) Costs not in AURORA 2006GRC_Book2_Final Order Electric EXHIBIT A-1 4" xfId="18262"/>
    <cellStyle name="_DEM-WP(C) Costs not in AURORA 2006GRC_Book4" xfId="3555"/>
    <cellStyle name="_DEM-WP(C) Costs not in AURORA 2006GRC_Book4 2" xfId="3556"/>
    <cellStyle name="_DEM-WP(C) Costs not in AURORA 2006GRC_Book4 2 2" xfId="3557"/>
    <cellStyle name="_DEM-WP(C) Costs not in AURORA 2006GRC_Book4 2 2 2" xfId="18263"/>
    <cellStyle name="_DEM-WP(C) Costs not in AURORA 2006GRC_Book4 2 3" xfId="18264"/>
    <cellStyle name="_DEM-WP(C) Costs not in AURORA 2006GRC_Book4 3" xfId="3558"/>
    <cellStyle name="_DEM-WP(C) Costs not in AURORA 2006GRC_Book4 3 2" xfId="18265"/>
    <cellStyle name="_DEM-WP(C) Costs not in AURORA 2006GRC_Book4 4" xfId="18266"/>
    <cellStyle name="_DEM-WP(C) Costs not in AURORA 2006GRC_Book4_DEM-WP(C) ENERG10C--ctn Mid-C_042010 2010GRC" xfId="11710"/>
    <cellStyle name="_DEM-WP(C) Costs not in AURORA 2006GRC_Book4_DEM-WP(C) ENERG10C--ctn Mid-C_042010 2010GRC 2" xfId="18267"/>
    <cellStyle name="_DEM-WP(C) Costs not in AURORA 2006GRC_Book9" xfId="3559"/>
    <cellStyle name="_DEM-WP(C) Costs not in AURORA 2006GRC_Book9 2" xfId="3560"/>
    <cellStyle name="_DEM-WP(C) Costs not in AURORA 2006GRC_Book9 2 2" xfId="3561"/>
    <cellStyle name="_DEM-WP(C) Costs not in AURORA 2006GRC_Book9 2 2 2" xfId="18268"/>
    <cellStyle name="_DEM-WP(C) Costs not in AURORA 2006GRC_Book9 2 3" xfId="18269"/>
    <cellStyle name="_DEM-WP(C) Costs not in AURORA 2006GRC_Book9 3" xfId="3562"/>
    <cellStyle name="_DEM-WP(C) Costs not in AURORA 2006GRC_Book9 3 2" xfId="18270"/>
    <cellStyle name="_DEM-WP(C) Costs not in AURORA 2006GRC_Book9 4" xfId="18271"/>
    <cellStyle name="_DEM-WP(C) Costs not in AURORA 2006GRC_Book9_DEM-WP(C) ENERG10C--ctn Mid-C_042010 2010GRC" xfId="11711"/>
    <cellStyle name="_DEM-WP(C) Costs not in AURORA 2006GRC_Book9_DEM-WP(C) ENERG10C--ctn Mid-C_042010 2010GRC 2" xfId="18272"/>
    <cellStyle name="_DEM-WP(C) Costs not in AURORA 2006GRC_Chelan PUD Power Costs (8-10)" xfId="3563"/>
    <cellStyle name="_DEM-WP(C) Costs not in AURORA 2006GRC_Chelan PUD Power Costs (8-10) 2" xfId="18273"/>
    <cellStyle name="_DEM-WP(C) Costs not in AURORA 2006GRC_DEM-WP(C) Chelan Power Costs" xfId="11712"/>
    <cellStyle name="_DEM-WP(C) Costs not in AURORA 2006GRC_DEM-WP(C) Chelan Power Costs 2" xfId="18274"/>
    <cellStyle name="_DEM-WP(C) Costs not in AURORA 2006GRC_DEM-WP(C) ENERG10C--ctn Mid-C_042010 2010GRC" xfId="11713"/>
    <cellStyle name="_DEM-WP(C) Costs not in AURORA 2006GRC_DEM-WP(C) ENERG10C--ctn Mid-C_042010 2010GRC 2" xfId="18275"/>
    <cellStyle name="_DEM-WP(C) Costs not in AURORA 2006GRC_DEM-WP(C) Gas Transport 2010GRC" xfId="11714"/>
    <cellStyle name="_DEM-WP(C) Costs not in AURORA 2006GRC_DEM-WP(C) Gas Transport 2010GRC 2" xfId="18276"/>
    <cellStyle name="_DEM-WP(C) Costs not in AURORA 2006GRC_Electric COS Inputs" xfId="137"/>
    <cellStyle name="_DEM-WP(C) Costs not in AURORA 2006GRC_Electric COS Inputs 2" xfId="3564"/>
    <cellStyle name="_DEM-WP(C) Costs not in AURORA 2006GRC_Electric COS Inputs 2 2" xfId="3565"/>
    <cellStyle name="_DEM-WP(C) Costs not in AURORA 2006GRC_Electric COS Inputs 2 2 2" xfId="3566"/>
    <cellStyle name="_DEM-WP(C) Costs not in AURORA 2006GRC_Electric COS Inputs 2 2 2 2" xfId="18277"/>
    <cellStyle name="_DEM-WP(C) Costs not in AURORA 2006GRC_Electric COS Inputs 2 2 3" xfId="18278"/>
    <cellStyle name="_DEM-WP(C) Costs not in AURORA 2006GRC_Electric COS Inputs 2 3" xfId="3567"/>
    <cellStyle name="_DEM-WP(C) Costs not in AURORA 2006GRC_Electric COS Inputs 2 3 2" xfId="3568"/>
    <cellStyle name="_DEM-WP(C) Costs not in AURORA 2006GRC_Electric COS Inputs 2 3 2 2" xfId="18279"/>
    <cellStyle name="_DEM-WP(C) Costs not in AURORA 2006GRC_Electric COS Inputs 2 3 3" xfId="18280"/>
    <cellStyle name="_DEM-WP(C) Costs not in AURORA 2006GRC_Electric COS Inputs 2 4" xfId="3569"/>
    <cellStyle name="_DEM-WP(C) Costs not in AURORA 2006GRC_Electric COS Inputs 2 4 2" xfId="3570"/>
    <cellStyle name="_DEM-WP(C) Costs not in AURORA 2006GRC_Electric COS Inputs 2 4 2 2" xfId="18281"/>
    <cellStyle name="_DEM-WP(C) Costs not in AURORA 2006GRC_Electric COS Inputs 2 4 3" xfId="18282"/>
    <cellStyle name="_DEM-WP(C) Costs not in AURORA 2006GRC_Electric COS Inputs 2 5" xfId="18283"/>
    <cellStyle name="_DEM-WP(C) Costs not in AURORA 2006GRC_Electric COS Inputs 3" xfId="3571"/>
    <cellStyle name="_DEM-WP(C) Costs not in AURORA 2006GRC_Electric COS Inputs 3 2" xfId="3572"/>
    <cellStyle name="_DEM-WP(C) Costs not in AURORA 2006GRC_Electric COS Inputs 3 2 2" xfId="18284"/>
    <cellStyle name="_DEM-WP(C) Costs not in AURORA 2006GRC_Electric COS Inputs 3 3" xfId="18285"/>
    <cellStyle name="_DEM-WP(C) Costs not in AURORA 2006GRC_Electric COS Inputs 4" xfId="3573"/>
    <cellStyle name="_DEM-WP(C) Costs not in AURORA 2006GRC_Electric COS Inputs 4 2" xfId="3574"/>
    <cellStyle name="_DEM-WP(C) Costs not in AURORA 2006GRC_Electric COS Inputs 4 2 2" xfId="18286"/>
    <cellStyle name="_DEM-WP(C) Costs not in AURORA 2006GRC_Electric COS Inputs 4 3" xfId="18287"/>
    <cellStyle name="_DEM-WP(C) Costs not in AURORA 2006GRC_Electric COS Inputs 5" xfId="3575"/>
    <cellStyle name="_DEM-WP(C) Costs not in AURORA 2006GRC_Electric COS Inputs 5 2" xfId="18288"/>
    <cellStyle name="_DEM-WP(C) Costs not in AURORA 2006GRC_Electric COS Inputs 6" xfId="3576"/>
    <cellStyle name="_DEM-WP(C) Costs not in AURORA 2006GRC_Electric COS Inputs_Low Income 2010 RevRequirement" xfId="3577"/>
    <cellStyle name="_DEM-WP(C) Costs not in AURORA 2006GRC_Electric COS Inputs_Low Income 2010 RevRequirement (2)" xfId="3578"/>
    <cellStyle name="_DEM-WP(C) Costs not in AURORA 2006GRC_Electric COS Inputs_Oct2010toSep2011LwIncLead" xfId="3579"/>
    <cellStyle name="_DEM-WP(C) Costs not in AURORA 2006GRC_Exh A-1 resulting from UE-112050 effective Jan 1 2012" xfId="18289"/>
    <cellStyle name="_DEM-WP(C) Costs not in AURORA 2006GRC_Exh A-1 resulting from UE-112050 effective Jan 1 2012 2" xfId="18290"/>
    <cellStyle name="_DEM-WP(C) Costs not in AURORA 2006GRC_Exh G - Klamath Peaker PPA fr C Locke 2-12" xfId="18291"/>
    <cellStyle name="_DEM-WP(C) Costs not in AURORA 2006GRC_Exh G - Klamath Peaker PPA fr C Locke 2-12 2" xfId="18292"/>
    <cellStyle name="_DEM-WP(C) Costs not in AURORA 2006GRC_Exhibit A-1 effective 4-1-11 fr S Free 12-11" xfId="18293"/>
    <cellStyle name="_DEM-WP(C) Costs not in AURORA 2006GRC_Exhibit A-1 effective 4-1-11 fr S Free 12-11 2" xfId="18294"/>
    <cellStyle name="_DEM-WP(C) Costs not in AURORA 2006GRC_LSRWEP LGIA like Acctg Petition Aug 2010" xfId="11715"/>
    <cellStyle name="_DEM-WP(C) Costs not in AURORA 2006GRC_LSRWEP LGIA like Acctg Petition Aug 2010 2" xfId="18295"/>
    <cellStyle name="_DEM-WP(C) Costs not in AURORA 2006GRC_Mint Farm Generation BPA" xfId="18296"/>
    <cellStyle name="_DEM-WP(C) Costs not in AURORA 2006GRC_NIM Summary" xfId="3580"/>
    <cellStyle name="_DEM-WP(C) Costs not in AURORA 2006GRC_NIM Summary 09GRC" xfId="3581"/>
    <cellStyle name="_DEM-WP(C) Costs not in AURORA 2006GRC_NIM Summary 09GRC 2" xfId="3582"/>
    <cellStyle name="_DEM-WP(C) Costs not in AURORA 2006GRC_NIM Summary 09GRC 2 2" xfId="18297"/>
    <cellStyle name="_DEM-WP(C) Costs not in AURORA 2006GRC_NIM Summary 09GRC 2 2 2" xfId="18298"/>
    <cellStyle name="_DEM-WP(C) Costs not in AURORA 2006GRC_NIM Summary 09GRC 2 3" xfId="18299"/>
    <cellStyle name="_DEM-WP(C) Costs not in AURORA 2006GRC_NIM Summary 09GRC 3" xfId="18300"/>
    <cellStyle name="_DEM-WP(C) Costs not in AURORA 2006GRC_NIM Summary 09GRC 3 2" xfId="18301"/>
    <cellStyle name="_DEM-WP(C) Costs not in AURORA 2006GRC_NIM Summary 09GRC 4" xfId="18302"/>
    <cellStyle name="_DEM-WP(C) Costs not in AURORA 2006GRC_NIM Summary 09GRC_DEM-WP(C) ENERG10C--ctn Mid-C_042010 2010GRC" xfId="11716"/>
    <cellStyle name="_DEM-WP(C) Costs not in AURORA 2006GRC_NIM Summary 09GRC_DEM-WP(C) ENERG10C--ctn Mid-C_042010 2010GRC 2" xfId="18303"/>
    <cellStyle name="_DEM-WP(C) Costs not in AURORA 2006GRC_NIM Summary 10" xfId="18304"/>
    <cellStyle name="_DEM-WP(C) Costs not in AURORA 2006GRC_NIM Summary 10 2" xfId="18305"/>
    <cellStyle name="_DEM-WP(C) Costs not in AURORA 2006GRC_NIM Summary 11" xfId="18306"/>
    <cellStyle name="_DEM-WP(C) Costs not in AURORA 2006GRC_NIM Summary 11 2" xfId="18307"/>
    <cellStyle name="_DEM-WP(C) Costs not in AURORA 2006GRC_NIM Summary 12" xfId="18308"/>
    <cellStyle name="_DEM-WP(C) Costs not in AURORA 2006GRC_NIM Summary 12 2" xfId="18309"/>
    <cellStyle name="_DEM-WP(C) Costs not in AURORA 2006GRC_NIM Summary 13" xfId="18310"/>
    <cellStyle name="_DEM-WP(C) Costs not in AURORA 2006GRC_NIM Summary 13 2" xfId="18311"/>
    <cellStyle name="_DEM-WP(C) Costs not in AURORA 2006GRC_NIM Summary 14" xfId="18312"/>
    <cellStyle name="_DEM-WP(C) Costs not in AURORA 2006GRC_NIM Summary 14 2" xfId="18313"/>
    <cellStyle name="_DEM-WP(C) Costs not in AURORA 2006GRC_NIM Summary 15" xfId="18314"/>
    <cellStyle name="_DEM-WP(C) Costs not in AURORA 2006GRC_NIM Summary 15 2" xfId="18315"/>
    <cellStyle name="_DEM-WP(C) Costs not in AURORA 2006GRC_NIM Summary 16" xfId="18316"/>
    <cellStyle name="_DEM-WP(C) Costs not in AURORA 2006GRC_NIM Summary 16 2" xfId="18317"/>
    <cellStyle name="_DEM-WP(C) Costs not in AURORA 2006GRC_NIM Summary 17" xfId="18318"/>
    <cellStyle name="_DEM-WP(C) Costs not in AURORA 2006GRC_NIM Summary 17 2" xfId="18319"/>
    <cellStyle name="_DEM-WP(C) Costs not in AURORA 2006GRC_NIM Summary 18" xfId="18320"/>
    <cellStyle name="_DEM-WP(C) Costs not in AURORA 2006GRC_NIM Summary 18 2" xfId="18321"/>
    <cellStyle name="_DEM-WP(C) Costs not in AURORA 2006GRC_NIM Summary 19" xfId="18322"/>
    <cellStyle name="_DEM-WP(C) Costs not in AURORA 2006GRC_NIM Summary 19 2" xfId="18323"/>
    <cellStyle name="_DEM-WP(C) Costs not in AURORA 2006GRC_NIM Summary 2" xfId="3583"/>
    <cellStyle name="_DEM-WP(C) Costs not in AURORA 2006GRC_NIM Summary 2 2" xfId="18324"/>
    <cellStyle name="_DEM-WP(C) Costs not in AURORA 2006GRC_NIM Summary 2 2 2" xfId="18325"/>
    <cellStyle name="_DEM-WP(C) Costs not in AURORA 2006GRC_NIM Summary 2 3" xfId="18326"/>
    <cellStyle name="_DEM-WP(C) Costs not in AURORA 2006GRC_NIM Summary 20" xfId="18327"/>
    <cellStyle name="_DEM-WP(C) Costs not in AURORA 2006GRC_NIM Summary 20 2" xfId="18328"/>
    <cellStyle name="_DEM-WP(C) Costs not in AURORA 2006GRC_NIM Summary 21" xfId="18329"/>
    <cellStyle name="_DEM-WP(C) Costs not in AURORA 2006GRC_NIM Summary 21 2" xfId="18330"/>
    <cellStyle name="_DEM-WP(C) Costs not in AURORA 2006GRC_NIM Summary 22" xfId="18331"/>
    <cellStyle name="_DEM-WP(C) Costs not in AURORA 2006GRC_NIM Summary 22 2" xfId="18332"/>
    <cellStyle name="_DEM-WP(C) Costs not in AURORA 2006GRC_NIM Summary 23" xfId="18333"/>
    <cellStyle name="_DEM-WP(C) Costs not in AURORA 2006GRC_NIM Summary 23 2" xfId="18334"/>
    <cellStyle name="_DEM-WP(C) Costs not in AURORA 2006GRC_NIM Summary 24" xfId="18335"/>
    <cellStyle name="_DEM-WP(C) Costs not in AURORA 2006GRC_NIM Summary 24 2" xfId="18336"/>
    <cellStyle name="_DEM-WP(C) Costs not in AURORA 2006GRC_NIM Summary 25" xfId="18337"/>
    <cellStyle name="_DEM-WP(C) Costs not in AURORA 2006GRC_NIM Summary 25 2" xfId="18338"/>
    <cellStyle name="_DEM-WP(C) Costs not in AURORA 2006GRC_NIM Summary 26" xfId="18339"/>
    <cellStyle name="_DEM-WP(C) Costs not in AURORA 2006GRC_NIM Summary 26 2" xfId="18340"/>
    <cellStyle name="_DEM-WP(C) Costs not in AURORA 2006GRC_NIM Summary 27" xfId="18341"/>
    <cellStyle name="_DEM-WP(C) Costs not in AURORA 2006GRC_NIM Summary 27 2" xfId="18342"/>
    <cellStyle name="_DEM-WP(C) Costs not in AURORA 2006GRC_NIM Summary 28" xfId="18343"/>
    <cellStyle name="_DEM-WP(C) Costs not in AURORA 2006GRC_NIM Summary 28 2" xfId="18344"/>
    <cellStyle name="_DEM-WP(C) Costs not in AURORA 2006GRC_NIM Summary 29" xfId="18345"/>
    <cellStyle name="_DEM-WP(C) Costs not in AURORA 2006GRC_NIM Summary 29 2" xfId="18346"/>
    <cellStyle name="_DEM-WP(C) Costs not in AURORA 2006GRC_NIM Summary 3" xfId="3584"/>
    <cellStyle name="_DEM-WP(C) Costs not in AURORA 2006GRC_NIM Summary 3 2" xfId="18347"/>
    <cellStyle name="_DEM-WP(C) Costs not in AURORA 2006GRC_NIM Summary 30" xfId="18348"/>
    <cellStyle name="_DEM-WP(C) Costs not in AURORA 2006GRC_NIM Summary 30 2" xfId="18349"/>
    <cellStyle name="_DEM-WP(C) Costs not in AURORA 2006GRC_NIM Summary 31" xfId="18350"/>
    <cellStyle name="_DEM-WP(C) Costs not in AURORA 2006GRC_NIM Summary 31 2" xfId="18351"/>
    <cellStyle name="_DEM-WP(C) Costs not in AURORA 2006GRC_NIM Summary 32" xfId="18352"/>
    <cellStyle name="_DEM-WP(C) Costs not in AURORA 2006GRC_NIM Summary 32 2" xfId="18353"/>
    <cellStyle name="_DEM-WP(C) Costs not in AURORA 2006GRC_NIM Summary 33" xfId="18354"/>
    <cellStyle name="_DEM-WP(C) Costs not in AURORA 2006GRC_NIM Summary 33 2" xfId="18355"/>
    <cellStyle name="_DEM-WP(C) Costs not in AURORA 2006GRC_NIM Summary 34" xfId="18356"/>
    <cellStyle name="_DEM-WP(C) Costs not in AURORA 2006GRC_NIM Summary 34 2" xfId="18357"/>
    <cellStyle name="_DEM-WP(C) Costs not in AURORA 2006GRC_NIM Summary 35" xfId="18358"/>
    <cellStyle name="_DEM-WP(C) Costs not in AURORA 2006GRC_NIM Summary 35 2" xfId="18359"/>
    <cellStyle name="_DEM-WP(C) Costs not in AURORA 2006GRC_NIM Summary 36" xfId="18360"/>
    <cellStyle name="_DEM-WP(C) Costs not in AURORA 2006GRC_NIM Summary 36 2" xfId="18361"/>
    <cellStyle name="_DEM-WP(C) Costs not in AURORA 2006GRC_NIM Summary 37" xfId="18362"/>
    <cellStyle name="_DEM-WP(C) Costs not in AURORA 2006GRC_NIM Summary 37 2" xfId="18363"/>
    <cellStyle name="_DEM-WP(C) Costs not in AURORA 2006GRC_NIM Summary 38" xfId="18364"/>
    <cellStyle name="_DEM-WP(C) Costs not in AURORA 2006GRC_NIM Summary 38 2" xfId="18365"/>
    <cellStyle name="_DEM-WP(C) Costs not in AURORA 2006GRC_NIM Summary 39" xfId="18366"/>
    <cellStyle name="_DEM-WP(C) Costs not in AURORA 2006GRC_NIM Summary 39 2" xfId="18367"/>
    <cellStyle name="_DEM-WP(C) Costs not in AURORA 2006GRC_NIM Summary 4" xfId="3585"/>
    <cellStyle name="_DEM-WP(C) Costs not in AURORA 2006GRC_NIM Summary 4 2" xfId="18368"/>
    <cellStyle name="_DEM-WP(C) Costs not in AURORA 2006GRC_NIM Summary 40" xfId="18369"/>
    <cellStyle name="_DEM-WP(C) Costs not in AURORA 2006GRC_NIM Summary 40 2" xfId="18370"/>
    <cellStyle name="_DEM-WP(C) Costs not in AURORA 2006GRC_NIM Summary 41" xfId="18371"/>
    <cellStyle name="_DEM-WP(C) Costs not in AURORA 2006GRC_NIM Summary 41 2" xfId="18372"/>
    <cellStyle name="_DEM-WP(C) Costs not in AURORA 2006GRC_NIM Summary 42" xfId="18373"/>
    <cellStyle name="_DEM-WP(C) Costs not in AURORA 2006GRC_NIM Summary 42 2" xfId="18374"/>
    <cellStyle name="_DEM-WP(C) Costs not in AURORA 2006GRC_NIM Summary 43" xfId="18375"/>
    <cellStyle name="_DEM-WP(C) Costs not in AURORA 2006GRC_NIM Summary 43 2" xfId="18376"/>
    <cellStyle name="_DEM-WP(C) Costs not in AURORA 2006GRC_NIM Summary 44" xfId="18377"/>
    <cellStyle name="_DEM-WP(C) Costs not in AURORA 2006GRC_NIM Summary 44 2" xfId="18378"/>
    <cellStyle name="_DEM-WP(C) Costs not in AURORA 2006GRC_NIM Summary 45" xfId="18379"/>
    <cellStyle name="_DEM-WP(C) Costs not in AURORA 2006GRC_NIM Summary 45 2" xfId="18380"/>
    <cellStyle name="_DEM-WP(C) Costs not in AURORA 2006GRC_NIM Summary 46" xfId="18381"/>
    <cellStyle name="_DEM-WP(C) Costs not in AURORA 2006GRC_NIM Summary 46 2" xfId="18382"/>
    <cellStyle name="_DEM-WP(C) Costs not in AURORA 2006GRC_NIM Summary 47" xfId="18383"/>
    <cellStyle name="_DEM-WP(C) Costs not in AURORA 2006GRC_NIM Summary 47 2" xfId="18384"/>
    <cellStyle name="_DEM-WP(C) Costs not in AURORA 2006GRC_NIM Summary 48" xfId="18385"/>
    <cellStyle name="_DEM-WP(C) Costs not in AURORA 2006GRC_NIM Summary 49" xfId="18386"/>
    <cellStyle name="_DEM-WP(C) Costs not in AURORA 2006GRC_NIM Summary 5" xfId="3586"/>
    <cellStyle name="_DEM-WP(C) Costs not in AURORA 2006GRC_NIM Summary 5 2" xfId="18387"/>
    <cellStyle name="_DEM-WP(C) Costs not in AURORA 2006GRC_NIM Summary 50" xfId="18388"/>
    <cellStyle name="_DEM-WP(C) Costs not in AURORA 2006GRC_NIM Summary 51" xfId="18389"/>
    <cellStyle name="_DEM-WP(C) Costs not in AURORA 2006GRC_NIM Summary 6" xfId="3587"/>
    <cellStyle name="_DEM-WP(C) Costs not in AURORA 2006GRC_NIM Summary 6 2" xfId="18390"/>
    <cellStyle name="_DEM-WP(C) Costs not in AURORA 2006GRC_NIM Summary 7" xfId="3588"/>
    <cellStyle name="_DEM-WP(C) Costs not in AURORA 2006GRC_NIM Summary 7 2" xfId="18391"/>
    <cellStyle name="_DEM-WP(C) Costs not in AURORA 2006GRC_NIM Summary 8" xfId="3589"/>
    <cellStyle name="_DEM-WP(C) Costs not in AURORA 2006GRC_NIM Summary 8 2" xfId="18392"/>
    <cellStyle name="_DEM-WP(C) Costs not in AURORA 2006GRC_NIM Summary 9" xfId="3590"/>
    <cellStyle name="_DEM-WP(C) Costs not in AURORA 2006GRC_NIM Summary 9 2" xfId="18393"/>
    <cellStyle name="_DEM-WP(C) Costs not in AURORA 2006GRC_NIM Summary_DEM-WP(C) ENERG10C--ctn Mid-C_042010 2010GRC" xfId="11717"/>
    <cellStyle name="_DEM-WP(C) Costs not in AURORA 2006GRC_NIM Summary_DEM-WP(C) ENERG10C--ctn Mid-C_042010 2010GRC 2" xfId="18394"/>
    <cellStyle name="_DEM-WP(C) Costs not in AURORA 2006GRC_PCA 10 -  Exhibit D Dec 2011" xfId="18395"/>
    <cellStyle name="_DEM-WP(C) Costs not in AURORA 2006GRC_PCA 10 -  Exhibit D Dec 2011 2" xfId="18396"/>
    <cellStyle name="_DEM-WP(C) Costs not in AURORA 2006GRC_PCA 10 -  Exhibit D from A Kellogg Jan 2011" xfId="3591"/>
    <cellStyle name="_DEM-WP(C) Costs not in AURORA 2006GRC_PCA 10 -  Exhibit D from A Kellogg Jan 2011 2" xfId="18397"/>
    <cellStyle name="_DEM-WP(C) Costs not in AURORA 2006GRC_PCA 10 -  Exhibit D from A Kellogg July 2011" xfId="3592"/>
    <cellStyle name="_DEM-WP(C) Costs not in AURORA 2006GRC_PCA 10 -  Exhibit D from A Kellogg July 2011 2" xfId="18398"/>
    <cellStyle name="_DEM-WP(C) Costs not in AURORA 2006GRC_PCA 10 -  Exhibit D from S Free Rcv'd 12-11" xfId="3593"/>
    <cellStyle name="_DEM-WP(C) Costs not in AURORA 2006GRC_PCA 10 -  Exhibit D from S Free Rcv'd 12-11 2" xfId="18399"/>
    <cellStyle name="_DEM-WP(C) Costs not in AURORA 2006GRC_PCA 11 -  Exhibit D Jan 2012 fr A Kellogg" xfId="18400"/>
    <cellStyle name="_DEM-WP(C) Costs not in AURORA 2006GRC_PCA 11 -  Exhibit D Jan 2012 fr A Kellogg 2" xfId="18401"/>
    <cellStyle name="_DEM-WP(C) Costs not in AURORA 2006GRC_PCA 11 -  Exhibit D Jan 2012 WF" xfId="18402"/>
    <cellStyle name="_DEM-WP(C) Costs not in AURORA 2006GRC_PCA 11 -  Exhibit D Jan 2012 WF 2" xfId="18403"/>
    <cellStyle name="_DEM-WP(C) Costs not in AURORA 2006GRC_PCA 9 -  Exhibit D April 2010" xfId="3594"/>
    <cellStyle name="_DEM-WP(C) Costs not in AURORA 2006GRC_PCA 9 -  Exhibit D April 2010 (3)" xfId="3595"/>
    <cellStyle name="_DEM-WP(C) Costs not in AURORA 2006GRC_PCA 9 -  Exhibit D April 2010 (3) 2" xfId="3596"/>
    <cellStyle name="_DEM-WP(C) Costs not in AURORA 2006GRC_PCA 9 -  Exhibit D April 2010 (3) 2 2" xfId="18404"/>
    <cellStyle name="_DEM-WP(C) Costs not in AURORA 2006GRC_PCA 9 -  Exhibit D April 2010 (3) 2 2 2" xfId="18405"/>
    <cellStyle name="_DEM-WP(C) Costs not in AURORA 2006GRC_PCA 9 -  Exhibit D April 2010 (3) 2 3" xfId="18406"/>
    <cellStyle name="_DEM-WP(C) Costs not in AURORA 2006GRC_PCA 9 -  Exhibit D April 2010 (3) 3" xfId="18407"/>
    <cellStyle name="_DEM-WP(C) Costs not in AURORA 2006GRC_PCA 9 -  Exhibit D April 2010 (3) 3 2" xfId="18408"/>
    <cellStyle name="_DEM-WP(C) Costs not in AURORA 2006GRC_PCA 9 -  Exhibit D April 2010 (3) 4" xfId="18409"/>
    <cellStyle name="_DEM-WP(C) Costs not in AURORA 2006GRC_PCA 9 -  Exhibit D April 2010 (3)_DEM-WP(C) ENERG10C--ctn Mid-C_042010 2010GRC" xfId="11718"/>
    <cellStyle name="_DEM-WP(C) Costs not in AURORA 2006GRC_PCA 9 -  Exhibit D April 2010 (3)_DEM-WP(C) ENERG10C--ctn Mid-C_042010 2010GRC 2" xfId="18410"/>
    <cellStyle name="_DEM-WP(C) Costs not in AURORA 2006GRC_PCA 9 -  Exhibit D April 2010 2" xfId="18411"/>
    <cellStyle name="_DEM-WP(C) Costs not in AURORA 2006GRC_PCA 9 -  Exhibit D April 2010 2 2" xfId="18412"/>
    <cellStyle name="_DEM-WP(C) Costs not in AURORA 2006GRC_PCA 9 -  Exhibit D April 2010 3" xfId="18413"/>
    <cellStyle name="_DEM-WP(C) Costs not in AURORA 2006GRC_PCA 9 -  Exhibit D April 2010 3 2" xfId="18414"/>
    <cellStyle name="_DEM-WP(C) Costs not in AURORA 2006GRC_PCA 9 -  Exhibit D April 2010 4" xfId="18415"/>
    <cellStyle name="_DEM-WP(C) Costs not in AURORA 2006GRC_PCA 9 -  Exhibit D April 2010 4 2" xfId="18416"/>
    <cellStyle name="_DEM-WP(C) Costs not in AURORA 2006GRC_PCA 9 -  Exhibit D April 2010 5" xfId="18417"/>
    <cellStyle name="_DEM-WP(C) Costs not in AURORA 2006GRC_PCA 9 -  Exhibit D April 2010 5 2" xfId="18418"/>
    <cellStyle name="_DEM-WP(C) Costs not in AURORA 2006GRC_PCA 9 -  Exhibit D April 2010 6" xfId="18419"/>
    <cellStyle name="_DEM-WP(C) Costs not in AURORA 2006GRC_PCA 9 -  Exhibit D April 2010 6 2" xfId="18420"/>
    <cellStyle name="_DEM-WP(C) Costs not in AURORA 2006GRC_PCA 9 -  Exhibit D April 2010 7" xfId="18421"/>
    <cellStyle name="_DEM-WP(C) Costs not in AURORA 2006GRC_PCA 9 -  Exhibit D Nov 2010" xfId="3597"/>
    <cellStyle name="_DEM-WP(C) Costs not in AURORA 2006GRC_PCA 9 -  Exhibit D Nov 2010 2" xfId="18422"/>
    <cellStyle name="_DEM-WP(C) Costs not in AURORA 2006GRC_PCA 9 -  Exhibit D Nov 2010 2 2" xfId="18423"/>
    <cellStyle name="_DEM-WP(C) Costs not in AURORA 2006GRC_PCA 9 -  Exhibit D Nov 2010 3" xfId="18424"/>
    <cellStyle name="_DEM-WP(C) Costs not in AURORA 2006GRC_PCA 9 - Exhibit D at August 2010" xfId="3598"/>
    <cellStyle name="_DEM-WP(C) Costs not in AURORA 2006GRC_PCA 9 - Exhibit D at August 2010 2" xfId="18425"/>
    <cellStyle name="_DEM-WP(C) Costs not in AURORA 2006GRC_PCA 9 - Exhibit D at August 2010 2 2" xfId="18426"/>
    <cellStyle name="_DEM-WP(C) Costs not in AURORA 2006GRC_PCA 9 - Exhibit D at August 2010 3" xfId="18427"/>
    <cellStyle name="_DEM-WP(C) Costs not in AURORA 2006GRC_PCA 9 - Exhibit D June 2010 GRC" xfId="3599"/>
    <cellStyle name="_DEM-WP(C) Costs not in AURORA 2006GRC_PCA 9 - Exhibit D June 2010 GRC 2" xfId="18428"/>
    <cellStyle name="_DEM-WP(C) Costs not in AURORA 2006GRC_PCA 9 - Exhibit D June 2010 GRC 2 2" xfId="18429"/>
    <cellStyle name="_DEM-WP(C) Costs not in AURORA 2006GRC_PCA 9 - Exhibit D June 2010 GRC 3" xfId="18430"/>
    <cellStyle name="_DEM-WP(C) Costs not in AURORA 2006GRC_Power Costs - Comparison bx Rbtl-Staff-Jt-PC" xfId="3600"/>
    <cellStyle name="_DEM-WP(C) Costs not in AURORA 2006GRC_Power Costs - Comparison bx Rbtl-Staff-Jt-PC 2" xfId="3601"/>
    <cellStyle name="_DEM-WP(C) Costs not in AURORA 2006GRC_Power Costs - Comparison bx Rbtl-Staff-Jt-PC 2 2" xfId="3602"/>
    <cellStyle name="_DEM-WP(C) Costs not in AURORA 2006GRC_Power Costs - Comparison bx Rbtl-Staff-Jt-PC 2 2 2" xfId="18431"/>
    <cellStyle name="_DEM-WP(C) Costs not in AURORA 2006GRC_Power Costs - Comparison bx Rbtl-Staff-Jt-PC 2 3" xfId="18432"/>
    <cellStyle name="_DEM-WP(C) Costs not in AURORA 2006GRC_Power Costs - Comparison bx Rbtl-Staff-Jt-PC 3" xfId="3603"/>
    <cellStyle name="_DEM-WP(C) Costs not in AURORA 2006GRC_Power Costs - Comparison bx Rbtl-Staff-Jt-PC 3 2" xfId="18433"/>
    <cellStyle name="_DEM-WP(C) Costs not in AURORA 2006GRC_Power Costs - Comparison bx Rbtl-Staff-Jt-PC 4" xfId="18434"/>
    <cellStyle name="_DEM-WP(C) Costs not in AURORA 2006GRC_Power Costs - Comparison bx Rbtl-Staff-Jt-PC_Adj Bench DR 3 for Initial Briefs (Electric)" xfId="3604"/>
    <cellStyle name="_DEM-WP(C) Costs not in AURORA 2006GRC_Power Costs - Comparison bx Rbtl-Staff-Jt-PC_Adj Bench DR 3 for Initial Briefs (Electric) 2" xfId="3605"/>
    <cellStyle name="_DEM-WP(C) Costs not in AURORA 2006GRC_Power Costs - Comparison bx Rbtl-Staff-Jt-PC_Adj Bench DR 3 for Initial Briefs (Electric) 2 2" xfId="3606"/>
    <cellStyle name="_DEM-WP(C) Costs not in AURORA 2006GRC_Power Costs - Comparison bx Rbtl-Staff-Jt-PC_Adj Bench DR 3 for Initial Briefs (Electric) 2 2 2" xfId="18435"/>
    <cellStyle name="_DEM-WP(C) Costs not in AURORA 2006GRC_Power Costs - Comparison bx Rbtl-Staff-Jt-PC_Adj Bench DR 3 for Initial Briefs (Electric) 2 3" xfId="18436"/>
    <cellStyle name="_DEM-WP(C) Costs not in AURORA 2006GRC_Power Costs - Comparison bx Rbtl-Staff-Jt-PC_Adj Bench DR 3 for Initial Briefs (Electric) 3" xfId="3607"/>
    <cellStyle name="_DEM-WP(C) Costs not in AURORA 2006GRC_Power Costs - Comparison bx Rbtl-Staff-Jt-PC_Adj Bench DR 3 for Initial Briefs (Electric) 3 2" xfId="18437"/>
    <cellStyle name="_DEM-WP(C) Costs not in AURORA 2006GRC_Power Costs - Comparison bx Rbtl-Staff-Jt-PC_Adj Bench DR 3 for Initial Briefs (Electric) 4" xfId="18438"/>
    <cellStyle name="_DEM-WP(C) Costs not in AURORA 2006GRC_Power Costs - Comparison bx Rbtl-Staff-Jt-PC_Adj Bench DR 3 for Initial Briefs (Electric)_DEM-WP(C) ENERG10C--ctn Mid-C_042010 2010GRC" xfId="11719"/>
    <cellStyle name="_DEM-WP(C) Costs not in AURORA 2006GRC_Power Costs - Comparison bx Rbtl-Staff-Jt-PC_Adj Bench DR 3 for Initial Briefs (Electric)_DEM-WP(C) ENERG10C--ctn Mid-C_042010 2010GRC 2" xfId="18439"/>
    <cellStyle name="_DEM-WP(C) Costs not in AURORA 2006GRC_Power Costs - Comparison bx Rbtl-Staff-Jt-PC_DEM-WP(C) ENERG10C--ctn Mid-C_042010 2010GRC" xfId="11720"/>
    <cellStyle name="_DEM-WP(C) Costs not in AURORA 2006GRC_Power Costs - Comparison bx Rbtl-Staff-Jt-PC_DEM-WP(C) ENERG10C--ctn Mid-C_042010 2010GRC 2" xfId="18440"/>
    <cellStyle name="_DEM-WP(C) Costs not in AURORA 2006GRC_Power Costs - Comparison bx Rbtl-Staff-Jt-PC_Electric Rev Req Model (2009 GRC) Rebuttal" xfId="3608"/>
    <cellStyle name="_DEM-WP(C) Costs not in AURORA 2006GRC_Power Costs - Comparison bx Rbtl-Staff-Jt-PC_Electric Rev Req Model (2009 GRC) Rebuttal 2" xfId="3609"/>
    <cellStyle name="_DEM-WP(C) Costs not in AURORA 2006GRC_Power Costs - Comparison bx Rbtl-Staff-Jt-PC_Electric Rev Req Model (2009 GRC) Rebuttal 2 2" xfId="3610"/>
    <cellStyle name="_DEM-WP(C) Costs not in AURORA 2006GRC_Power Costs - Comparison bx Rbtl-Staff-Jt-PC_Electric Rev Req Model (2009 GRC) Rebuttal 2 2 2" xfId="18441"/>
    <cellStyle name="_DEM-WP(C) Costs not in AURORA 2006GRC_Power Costs - Comparison bx Rbtl-Staff-Jt-PC_Electric Rev Req Model (2009 GRC) Rebuttal 2 3" xfId="18442"/>
    <cellStyle name="_DEM-WP(C) Costs not in AURORA 2006GRC_Power Costs - Comparison bx Rbtl-Staff-Jt-PC_Electric Rev Req Model (2009 GRC) Rebuttal 3" xfId="3611"/>
    <cellStyle name="_DEM-WP(C) Costs not in AURORA 2006GRC_Power Costs - Comparison bx Rbtl-Staff-Jt-PC_Electric Rev Req Model (2009 GRC) Rebuttal 3 2" xfId="18443"/>
    <cellStyle name="_DEM-WP(C) Costs not in AURORA 2006GRC_Power Costs - Comparison bx Rbtl-Staff-Jt-PC_Electric Rev Req Model (2009 GRC) Rebuttal 4" xfId="18444"/>
    <cellStyle name="_DEM-WP(C) Costs not in AURORA 2006GRC_Power Costs - Comparison bx Rbtl-Staff-Jt-PC_Electric Rev Req Model (2009 GRC) Rebuttal REmoval of New  WH Solar AdjustMI" xfId="3612"/>
    <cellStyle name="_DEM-WP(C) Costs not in AURORA 2006GRC_Power Costs - Comparison bx Rbtl-Staff-Jt-PC_Electric Rev Req Model (2009 GRC) Rebuttal REmoval of New  WH Solar AdjustMI 2" xfId="3613"/>
    <cellStyle name="_DEM-WP(C) Costs not in AURORA 2006GRC_Power Costs - Comparison bx Rbtl-Staff-Jt-PC_Electric Rev Req Model (2009 GRC) Rebuttal REmoval of New  WH Solar AdjustMI 2 2" xfId="3614"/>
    <cellStyle name="_DEM-WP(C) Costs not in AURORA 2006GRC_Power Costs - Comparison bx Rbtl-Staff-Jt-PC_Electric Rev Req Model (2009 GRC) Rebuttal REmoval of New  WH Solar AdjustMI 2 2 2" xfId="18445"/>
    <cellStyle name="_DEM-WP(C) Costs not in AURORA 2006GRC_Power Costs - Comparison bx Rbtl-Staff-Jt-PC_Electric Rev Req Model (2009 GRC) Rebuttal REmoval of New  WH Solar AdjustMI 2 3" xfId="18446"/>
    <cellStyle name="_DEM-WP(C) Costs not in AURORA 2006GRC_Power Costs - Comparison bx Rbtl-Staff-Jt-PC_Electric Rev Req Model (2009 GRC) Rebuttal REmoval of New  WH Solar AdjustMI 3" xfId="3615"/>
    <cellStyle name="_DEM-WP(C) Costs not in AURORA 2006GRC_Power Costs - Comparison bx Rbtl-Staff-Jt-PC_Electric Rev Req Model (2009 GRC) Rebuttal REmoval of New  WH Solar AdjustMI 3 2" xfId="18447"/>
    <cellStyle name="_DEM-WP(C) Costs not in AURORA 2006GRC_Power Costs - Comparison bx Rbtl-Staff-Jt-PC_Electric Rev Req Model (2009 GRC) Rebuttal REmoval of New  WH Solar AdjustMI 4" xfId="18448"/>
    <cellStyle name="_DEM-WP(C) Costs not in AURORA 2006GRC_Power Costs - Comparison bx Rbtl-Staff-Jt-PC_Electric Rev Req Model (2009 GRC) Rebuttal REmoval of New  WH Solar AdjustMI_DEM-WP(C) ENERG10C--ctn Mid-C_042010 2010GRC" xfId="11721"/>
    <cellStyle name="_DEM-WP(C) Costs not in AURORA 2006GRC_Power Costs - Comparison bx Rbtl-Staff-Jt-PC_Electric Rev Req Model (2009 GRC) Rebuttal REmoval of New  WH Solar AdjustMI_DEM-WP(C) ENERG10C--ctn Mid-C_042010 2010GRC 2" xfId="18449"/>
    <cellStyle name="_DEM-WP(C) Costs not in AURORA 2006GRC_Power Costs - Comparison bx Rbtl-Staff-Jt-PC_Electric Rev Req Model (2009 GRC) Revised 01-18-2010" xfId="3616"/>
    <cellStyle name="_DEM-WP(C) Costs not in AURORA 2006GRC_Power Costs - Comparison bx Rbtl-Staff-Jt-PC_Electric Rev Req Model (2009 GRC) Revised 01-18-2010 2" xfId="3617"/>
    <cellStyle name="_DEM-WP(C) Costs not in AURORA 2006GRC_Power Costs - Comparison bx Rbtl-Staff-Jt-PC_Electric Rev Req Model (2009 GRC) Revised 01-18-2010 2 2" xfId="3618"/>
    <cellStyle name="_DEM-WP(C) Costs not in AURORA 2006GRC_Power Costs - Comparison bx Rbtl-Staff-Jt-PC_Electric Rev Req Model (2009 GRC) Revised 01-18-2010 2 2 2" xfId="18450"/>
    <cellStyle name="_DEM-WP(C) Costs not in AURORA 2006GRC_Power Costs - Comparison bx Rbtl-Staff-Jt-PC_Electric Rev Req Model (2009 GRC) Revised 01-18-2010 2 3" xfId="18451"/>
    <cellStyle name="_DEM-WP(C) Costs not in AURORA 2006GRC_Power Costs - Comparison bx Rbtl-Staff-Jt-PC_Electric Rev Req Model (2009 GRC) Revised 01-18-2010 3" xfId="3619"/>
    <cellStyle name="_DEM-WP(C) Costs not in AURORA 2006GRC_Power Costs - Comparison bx Rbtl-Staff-Jt-PC_Electric Rev Req Model (2009 GRC) Revised 01-18-2010 3 2" xfId="18452"/>
    <cellStyle name="_DEM-WP(C) Costs not in AURORA 2006GRC_Power Costs - Comparison bx Rbtl-Staff-Jt-PC_Electric Rev Req Model (2009 GRC) Revised 01-18-2010 4" xfId="18453"/>
    <cellStyle name="_DEM-WP(C) Costs not in AURORA 2006GRC_Power Costs - Comparison bx Rbtl-Staff-Jt-PC_Electric Rev Req Model (2009 GRC) Revised 01-18-2010_DEM-WP(C) ENERG10C--ctn Mid-C_042010 2010GRC" xfId="11722"/>
    <cellStyle name="_DEM-WP(C) Costs not in AURORA 2006GRC_Power Costs - Comparison bx Rbtl-Staff-Jt-PC_Electric Rev Req Model (2009 GRC) Revised 01-18-2010_DEM-WP(C) ENERG10C--ctn Mid-C_042010 2010GRC 2" xfId="18454"/>
    <cellStyle name="_DEM-WP(C) Costs not in AURORA 2006GRC_Power Costs - Comparison bx Rbtl-Staff-Jt-PC_Final Order Electric EXHIBIT A-1" xfId="3620"/>
    <cellStyle name="_DEM-WP(C) Costs not in AURORA 2006GRC_Power Costs - Comparison bx Rbtl-Staff-Jt-PC_Final Order Electric EXHIBIT A-1 2" xfId="3621"/>
    <cellStyle name="_DEM-WP(C) Costs not in AURORA 2006GRC_Power Costs - Comparison bx Rbtl-Staff-Jt-PC_Final Order Electric EXHIBIT A-1 2 2" xfId="3622"/>
    <cellStyle name="_DEM-WP(C) Costs not in AURORA 2006GRC_Power Costs - Comparison bx Rbtl-Staff-Jt-PC_Final Order Electric EXHIBIT A-1 2 2 2" xfId="18455"/>
    <cellStyle name="_DEM-WP(C) Costs not in AURORA 2006GRC_Power Costs - Comparison bx Rbtl-Staff-Jt-PC_Final Order Electric EXHIBIT A-1 2 3" xfId="18456"/>
    <cellStyle name="_DEM-WP(C) Costs not in AURORA 2006GRC_Power Costs - Comparison bx Rbtl-Staff-Jt-PC_Final Order Electric EXHIBIT A-1 3" xfId="3623"/>
    <cellStyle name="_DEM-WP(C) Costs not in AURORA 2006GRC_Power Costs - Comparison bx Rbtl-Staff-Jt-PC_Final Order Electric EXHIBIT A-1 3 2" xfId="18457"/>
    <cellStyle name="_DEM-WP(C) Costs not in AURORA 2006GRC_Power Costs - Comparison bx Rbtl-Staff-Jt-PC_Final Order Electric EXHIBIT A-1 4" xfId="18458"/>
    <cellStyle name="_DEM-WP(C) Costs not in AURORA 2006GRC_Production Adj 4.37" xfId="138"/>
    <cellStyle name="_DEM-WP(C) Costs not in AURORA 2006GRC_Production Adj 4.37 2" xfId="3624"/>
    <cellStyle name="_DEM-WP(C) Costs not in AURORA 2006GRC_Production Adj 4.37 2 2" xfId="3625"/>
    <cellStyle name="_DEM-WP(C) Costs not in AURORA 2006GRC_Production Adj 4.37 2 2 2" xfId="18459"/>
    <cellStyle name="_DEM-WP(C) Costs not in AURORA 2006GRC_Production Adj 4.37 2 3" xfId="18460"/>
    <cellStyle name="_DEM-WP(C) Costs not in AURORA 2006GRC_Production Adj 4.37 3" xfId="3626"/>
    <cellStyle name="_DEM-WP(C) Costs not in AURORA 2006GRC_Production Adj 4.37 3 2" xfId="18461"/>
    <cellStyle name="_DEM-WP(C) Costs not in AURORA 2006GRC_Production Adj 4.37 4" xfId="18462"/>
    <cellStyle name="_DEM-WP(C) Costs not in AURORA 2006GRC_Purchased Power Adj 4.03" xfId="139"/>
    <cellStyle name="_DEM-WP(C) Costs not in AURORA 2006GRC_Purchased Power Adj 4.03 2" xfId="3627"/>
    <cellStyle name="_DEM-WP(C) Costs not in AURORA 2006GRC_Purchased Power Adj 4.03 2 2" xfId="3628"/>
    <cellStyle name="_DEM-WP(C) Costs not in AURORA 2006GRC_Purchased Power Adj 4.03 2 2 2" xfId="18463"/>
    <cellStyle name="_DEM-WP(C) Costs not in AURORA 2006GRC_Purchased Power Adj 4.03 2 3" xfId="18464"/>
    <cellStyle name="_DEM-WP(C) Costs not in AURORA 2006GRC_Purchased Power Adj 4.03 3" xfId="3629"/>
    <cellStyle name="_DEM-WP(C) Costs not in AURORA 2006GRC_Purchased Power Adj 4.03 3 2" xfId="18465"/>
    <cellStyle name="_DEM-WP(C) Costs not in AURORA 2006GRC_Purchased Power Adj 4.03 4" xfId="18466"/>
    <cellStyle name="_DEM-WP(C) Costs not in AURORA 2006GRC_Rebuttal Power Costs" xfId="3630"/>
    <cellStyle name="_DEM-WP(C) Costs not in AURORA 2006GRC_Rebuttal Power Costs 2" xfId="3631"/>
    <cellStyle name="_DEM-WP(C) Costs not in AURORA 2006GRC_Rebuttal Power Costs 2 2" xfId="3632"/>
    <cellStyle name="_DEM-WP(C) Costs not in AURORA 2006GRC_Rebuttal Power Costs 2 2 2" xfId="18467"/>
    <cellStyle name="_DEM-WP(C) Costs not in AURORA 2006GRC_Rebuttal Power Costs 2 3" xfId="18468"/>
    <cellStyle name="_DEM-WP(C) Costs not in AURORA 2006GRC_Rebuttal Power Costs 3" xfId="3633"/>
    <cellStyle name="_DEM-WP(C) Costs not in AURORA 2006GRC_Rebuttal Power Costs 3 2" xfId="18469"/>
    <cellStyle name="_DEM-WP(C) Costs not in AURORA 2006GRC_Rebuttal Power Costs 4" xfId="18470"/>
    <cellStyle name="_DEM-WP(C) Costs not in AURORA 2006GRC_Rebuttal Power Costs_Adj Bench DR 3 for Initial Briefs (Electric)" xfId="3634"/>
    <cellStyle name="_DEM-WP(C) Costs not in AURORA 2006GRC_Rebuttal Power Costs_Adj Bench DR 3 for Initial Briefs (Electric) 2" xfId="3635"/>
    <cellStyle name="_DEM-WP(C) Costs not in AURORA 2006GRC_Rebuttal Power Costs_Adj Bench DR 3 for Initial Briefs (Electric) 2 2" xfId="3636"/>
    <cellStyle name="_DEM-WP(C) Costs not in AURORA 2006GRC_Rebuttal Power Costs_Adj Bench DR 3 for Initial Briefs (Electric) 2 2 2" xfId="18471"/>
    <cellStyle name="_DEM-WP(C) Costs not in AURORA 2006GRC_Rebuttal Power Costs_Adj Bench DR 3 for Initial Briefs (Electric) 2 3" xfId="18472"/>
    <cellStyle name="_DEM-WP(C) Costs not in AURORA 2006GRC_Rebuttal Power Costs_Adj Bench DR 3 for Initial Briefs (Electric) 3" xfId="3637"/>
    <cellStyle name="_DEM-WP(C) Costs not in AURORA 2006GRC_Rebuttal Power Costs_Adj Bench DR 3 for Initial Briefs (Electric) 3 2" xfId="18473"/>
    <cellStyle name="_DEM-WP(C) Costs not in AURORA 2006GRC_Rebuttal Power Costs_Adj Bench DR 3 for Initial Briefs (Electric) 4" xfId="18474"/>
    <cellStyle name="_DEM-WP(C) Costs not in AURORA 2006GRC_Rebuttal Power Costs_Adj Bench DR 3 for Initial Briefs (Electric)_DEM-WP(C) ENERG10C--ctn Mid-C_042010 2010GRC" xfId="11723"/>
    <cellStyle name="_DEM-WP(C) Costs not in AURORA 2006GRC_Rebuttal Power Costs_Adj Bench DR 3 for Initial Briefs (Electric)_DEM-WP(C) ENERG10C--ctn Mid-C_042010 2010GRC 2" xfId="18475"/>
    <cellStyle name="_DEM-WP(C) Costs not in AURORA 2006GRC_Rebuttal Power Costs_DEM-WP(C) ENERG10C--ctn Mid-C_042010 2010GRC" xfId="11724"/>
    <cellStyle name="_DEM-WP(C) Costs not in AURORA 2006GRC_Rebuttal Power Costs_DEM-WP(C) ENERG10C--ctn Mid-C_042010 2010GRC 2" xfId="18476"/>
    <cellStyle name="_DEM-WP(C) Costs not in AURORA 2006GRC_Rebuttal Power Costs_Electric Rev Req Model (2009 GRC) Rebuttal" xfId="3638"/>
    <cellStyle name="_DEM-WP(C) Costs not in AURORA 2006GRC_Rebuttal Power Costs_Electric Rev Req Model (2009 GRC) Rebuttal 2" xfId="3639"/>
    <cellStyle name="_DEM-WP(C) Costs not in AURORA 2006GRC_Rebuttal Power Costs_Electric Rev Req Model (2009 GRC) Rebuttal 2 2" xfId="3640"/>
    <cellStyle name="_DEM-WP(C) Costs not in AURORA 2006GRC_Rebuttal Power Costs_Electric Rev Req Model (2009 GRC) Rebuttal 2 2 2" xfId="18477"/>
    <cellStyle name="_DEM-WP(C) Costs not in AURORA 2006GRC_Rebuttal Power Costs_Electric Rev Req Model (2009 GRC) Rebuttal 2 3" xfId="18478"/>
    <cellStyle name="_DEM-WP(C) Costs not in AURORA 2006GRC_Rebuttal Power Costs_Electric Rev Req Model (2009 GRC) Rebuttal 3" xfId="3641"/>
    <cellStyle name="_DEM-WP(C) Costs not in AURORA 2006GRC_Rebuttal Power Costs_Electric Rev Req Model (2009 GRC) Rebuttal 3 2" xfId="18479"/>
    <cellStyle name="_DEM-WP(C) Costs not in AURORA 2006GRC_Rebuttal Power Costs_Electric Rev Req Model (2009 GRC) Rebuttal 4" xfId="18480"/>
    <cellStyle name="_DEM-WP(C) Costs not in AURORA 2006GRC_Rebuttal Power Costs_Electric Rev Req Model (2009 GRC) Rebuttal REmoval of New  WH Solar AdjustMI" xfId="3642"/>
    <cellStyle name="_DEM-WP(C) Costs not in AURORA 2006GRC_Rebuttal Power Costs_Electric Rev Req Model (2009 GRC) Rebuttal REmoval of New  WH Solar AdjustMI 2" xfId="3643"/>
    <cellStyle name="_DEM-WP(C) Costs not in AURORA 2006GRC_Rebuttal Power Costs_Electric Rev Req Model (2009 GRC) Rebuttal REmoval of New  WH Solar AdjustMI 2 2" xfId="3644"/>
    <cellStyle name="_DEM-WP(C) Costs not in AURORA 2006GRC_Rebuttal Power Costs_Electric Rev Req Model (2009 GRC) Rebuttal REmoval of New  WH Solar AdjustMI 2 2 2" xfId="18481"/>
    <cellStyle name="_DEM-WP(C) Costs not in AURORA 2006GRC_Rebuttal Power Costs_Electric Rev Req Model (2009 GRC) Rebuttal REmoval of New  WH Solar AdjustMI 2 3" xfId="18482"/>
    <cellStyle name="_DEM-WP(C) Costs not in AURORA 2006GRC_Rebuttal Power Costs_Electric Rev Req Model (2009 GRC) Rebuttal REmoval of New  WH Solar AdjustMI 3" xfId="3645"/>
    <cellStyle name="_DEM-WP(C) Costs not in AURORA 2006GRC_Rebuttal Power Costs_Electric Rev Req Model (2009 GRC) Rebuttal REmoval of New  WH Solar AdjustMI 3 2" xfId="18483"/>
    <cellStyle name="_DEM-WP(C) Costs not in AURORA 2006GRC_Rebuttal Power Costs_Electric Rev Req Model (2009 GRC) Rebuttal REmoval of New  WH Solar AdjustMI 4" xfId="18484"/>
    <cellStyle name="_DEM-WP(C) Costs not in AURORA 2006GRC_Rebuttal Power Costs_Electric Rev Req Model (2009 GRC) Rebuttal REmoval of New  WH Solar AdjustMI_DEM-WP(C) ENERG10C--ctn Mid-C_042010 2010GRC" xfId="11725"/>
    <cellStyle name="_DEM-WP(C) Costs not in AURORA 2006GRC_Rebuttal Power Costs_Electric Rev Req Model (2009 GRC) Rebuttal REmoval of New  WH Solar AdjustMI_DEM-WP(C) ENERG10C--ctn Mid-C_042010 2010GRC 2" xfId="18485"/>
    <cellStyle name="_DEM-WP(C) Costs not in AURORA 2006GRC_Rebuttal Power Costs_Electric Rev Req Model (2009 GRC) Revised 01-18-2010" xfId="3646"/>
    <cellStyle name="_DEM-WP(C) Costs not in AURORA 2006GRC_Rebuttal Power Costs_Electric Rev Req Model (2009 GRC) Revised 01-18-2010 2" xfId="3647"/>
    <cellStyle name="_DEM-WP(C) Costs not in AURORA 2006GRC_Rebuttal Power Costs_Electric Rev Req Model (2009 GRC) Revised 01-18-2010 2 2" xfId="3648"/>
    <cellStyle name="_DEM-WP(C) Costs not in AURORA 2006GRC_Rebuttal Power Costs_Electric Rev Req Model (2009 GRC) Revised 01-18-2010 2 2 2" xfId="18486"/>
    <cellStyle name="_DEM-WP(C) Costs not in AURORA 2006GRC_Rebuttal Power Costs_Electric Rev Req Model (2009 GRC) Revised 01-18-2010 2 3" xfId="18487"/>
    <cellStyle name="_DEM-WP(C) Costs not in AURORA 2006GRC_Rebuttal Power Costs_Electric Rev Req Model (2009 GRC) Revised 01-18-2010 3" xfId="3649"/>
    <cellStyle name="_DEM-WP(C) Costs not in AURORA 2006GRC_Rebuttal Power Costs_Electric Rev Req Model (2009 GRC) Revised 01-18-2010 3 2" xfId="18488"/>
    <cellStyle name="_DEM-WP(C) Costs not in AURORA 2006GRC_Rebuttal Power Costs_Electric Rev Req Model (2009 GRC) Revised 01-18-2010 4" xfId="18489"/>
    <cellStyle name="_DEM-WP(C) Costs not in AURORA 2006GRC_Rebuttal Power Costs_Electric Rev Req Model (2009 GRC) Revised 01-18-2010_DEM-WP(C) ENERG10C--ctn Mid-C_042010 2010GRC" xfId="11726"/>
    <cellStyle name="_DEM-WP(C) Costs not in AURORA 2006GRC_Rebuttal Power Costs_Electric Rev Req Model (2009 GRC) Revised 01-18-2010_DEM-WP(C) ENERG10C--ctn Mid-C_042010 2010GRC 2" xfId="18490"/>
    <cellStyle name="_DEM-WP(C) Costs not in AURORA 2006GRC_Rebuttal Power Costs_Final Order Electric EXHIBIT A-1" xfId="3650"/>
    <cellStyle name="_DEM-WP(C) Costs not in AURORA 2006GRC_Rebuttal Power Costs_Final Order Electric EXHIBIT A-1 2" xfId="3651"/>
    <cellStyle name="_DEM-WP(C) Costs not in AURORA 2006GRC_Rebuttal Power Costs_Final Order Electric EXHIBIT A-1 2 2" xfId="3652"/>
    <cellStyle name="_DEM-WP(C) Costs not in AURORA 2006GRC_Rebuttal Power Costs_Final Order Electric EXHIBIT A-1 2 2 2" xfId="18491"/>
    <cellStyle name="_DEM-WP(C) Costs not in AURORA 2006GRC_Rebuttal Power Costs_Final Order Electric EXHIBIT A-1 2 3" xfId="18492"/>
    <cellStyle name="_DEM-WP(C) Costs not in AURORA 2006GRC_Rebuttal Power Costs_Final Order Electric EXHIBIT A-1 3" xfId="3653"/>
    <cellStyle name="_DEM-WP(C) Costs not in AURORA 2006GRC_Rebuttal Power Costs_Final Order Electric EXHIBIT A-1 3 2" xfId="18493"/>
    <cellStyle name="_DEM-WP(C) Costs not in AURORA 2006GRC_Rebuttal Power Costs_Final Order Electric EXHIBIT A-1 4" xfId="18494"/>
    <cellStyle name="_DEM-WP(C) Costs not in AURORA 2006GRC_ROR 5.02" xfId="140"/>
    <cellStyle name="_DEM-WP(C) Costs not in AURORA 2006GRC_ROR 5.02 2" xfId="3654"/>
    <cellStyle name="_DEM-WP(C) Costs not in AURORA 2006GRC_ROR 5.02 2 2" xfId="3655"/>
    <cellStyle name="_DEM-WP(C) Costs not in AURORA 2006GRC_ROR 5.02 2 2 2" xfId="18495"/>
    <cellStyle name="_DEM-WP(C) Costs not in AURORA 2006GRC_ROR 5.02 2 3" xfId="18496"/>
    <cellStyle name="_DEM-WP(C) Costs not in AURORA 2006GRC_ROR 5.02 3" xfId="3656"/>
    <cellStyle name="_DEM-WP(C) Costs not in AURORA 2006GRC_ROR 5.02 3 2" xfId="18497"/>
    <cellStyle name="_DEM-WP(C) Costs not in AURORA 2006GRC_ROR 5.02 4" xfId="18498"/>
    <cellStyle name="_DEM-WP(C) Costs not in AURORA 2006GRC_Transmission Workbook for May BOD" xfId="3657"/>
    <cellStyle name="_DEM-WP(C) Costs not in AURORA 2006GRC_Transmission Workbook for May BOD 2" xfId="3658"/>
    <cellStyle name="_DEM-WP(C) Costs not in AURORA 2006GRC_Transmission Workbook for May BOD 2 2" xfId="18499"/>
    <cellStyle name="_DEM-WP(C) Costs not in AURORA 2006GRC_Transmission Workbook for May BOD 2 2 2" xfId="18500"/>
    <cellStyle name="_DEM-WP(C) Costs not in AURORA 2006GRC_Transmission Workbook for May BOD 2 3" xfId="18501"/>
    <cellStyle name="_DEM-WP(C) Costs not in AURORA 2006GRC_Transmission Workbook for May BOD 3" xfId="18502"/>
    <cellStyle name="_DEM-WP(C) Costs not in AURORA 2006GRC_Transmission Workbook for May BOD 3 2" xfId="18503"/>
    <cellStyle name="_DEM-WP(C) Costs not in AURORA 2006GRC_Transmission Workbook for May BOD 4" xfId="18504"/>
    <cellStyle name="_DEM-WP(C) Costs not in AURORA 2006GRC_Transmission Workbook for May BOD_DEM-WP(C) ENERG10C--ctn Mid-C_042010 2010GRC" xfId="11727"/>
    <cellStyle name="_DEM-WP(C) Costs not in AURORA 2006GRC_Transmission Workbook for May BOD_DEM-WP(C) ENERG10C--ctn Mid-C_042010 2010GRC 2" xfId="18505"/>
    <cellStyle name="_DEM-WP(C) Costs not in AURORA 2006GRC_Wind Integration 10GRC" xfId="3659"/>
    <cellStyle name="_DEM-WP(C) Costs not in AURORA 2006GRC_Wind Integration 10GRC 2" xfId="3660"/>
    <cellStyle name="_DEM-WP(C) Costs not in AURORA 2006GRC_Wind Integration 10GRC 2 2" xfId="18506"/>
    <cellStyle name="_DEM-WP(C) Costs not in AURORA 2006GRC_Wind Integration 10GRC 2 2 2" xfId="18507"/>
    <cellStyle name="_DEM-WP(C) Costs not in AURORA 2006GRC_Wind Integration 10GRC 2 3" xfId="18508"/>
    <cellStyle name="_DEM-WP(C) Costs not in AURORA 2006GRC_Wind Integration 10GRC 3" xfId="18509"/>
    <cellStyle name="_DEM-WP(C) Costs not in AURORA 2006GRC_Wind Integration 10GRC 3 2" xfId="18510"/>
    <cellStyle name="_DEM-WP(C) Costs not in AURORA 2006GRC_Wind Integration 10GRC 4" xfId="18511"/>
    <cellStyle name="_DEM-WP(C) Costs not in AURORA 2006GRC_Wind Integration 10GRC_DEM-WP(C) ENERG10C--ctn Mid-C_042010 2010GRC" xfId="11728"/>
    <cellStyle name="_DEM-WP(C) Costs not in AURORA 2006GRC_Wind Integration 10GRC_DEM-WP(C) ENERG10C--ctn Mid-C_042010 2010GRC 2" xfId="18512"/>
    <cellStyle name="_DEM-WP(C) Costs not in AURORA 2007GRC" xfId="141"/>
    <cellStyle name="_DEM-WP(C) Costs not in AURORA 2007GRC 2" xfId="3661"/>
    <cellStyle name="_DEM-WP(C) Costs not in AURORA 2007GRC 2 2" xfId="3662"/>
    <cellStyle name="_DEM-WP(C) Costs not in AURORA 2007GRC 2 2 2" xfId="18513"/>
    <cellStyle name="_DEM-WP(C) Costs not in AURORA 2007GRC 2 2 2 2" xfId="18514"/>
    <cellStyle name="_DEM-WP(C) Costs not in AURORA 2007GRC 2 2 3" xfId="18515"/>
    <cellStyle name="_DEM-WP(C) Costs not in AURORA 2007GRC 2 3" xfId="18516"/>
    <cellStyle name="_DEM-WP(C) Costs not in AURORA 2007GRC 2 3 2" xfId="18517"/>
    <cellStyle name="_DEM-WP(C) Costs not in AURORA 2007GRC 2 4" xfId="18518"/>
    <cellStyle name="_DEM-WP(C) Costs not in AURORA 2007GRC 3" xfId="3663"/>
    <cellStyle name="_DEM-WP(C) Costs not in AURORA 2007GRC 3 2" xfId="18519"/>
    <cellStyle name="_DEM-WP(C) Costs not in AURORA 2007GRC 4" xfId="18520"/>
    <cellStyle name="_DEM-WP(C) Costs not in AURORA 2007GRC Update" xfId="3664"/>
    <cellStyle name="_DEM-WP(C) Costs not in AURORA 2007GRC Update 2" xfId="3665"/>
    <cellStyle name="_DEM-WP(C) Costs not in AURORA 2007GRC Update 2 2" xfId="18521"/>
    <cellStyle name="_DEM-WP(C) Costs not in AURORA 2007GRC Update 2 2 2" xfId="18522"/>
    <cellStyle name="_DEM-WP(C) Costs not in AURORA 2007GRC Update 2 3" xfId="18523"/>
    <cellStyle name="_DEM-WP(C) Costs not in AURORA 2007GRC Update 3" xfId="18524"/>
    <cellStyle name="_DEM-WP(C) Costs not in AURORA 2007GRC Update 3 2" xfId="18525"/>
    <cellStyle name="_DEM-WP(C) Costs not in AURORA 2007GRC Update 4" xfId="18526"/>
    <cellStyle name="_DEM-WP(C) Costs not in AURORA 2007GRC Update_DEM-WP(C) ENERG10C--ctn Mid-C_042010 2010GRC" xfId="11729"/>
    <cellStyle name="_DEM-WP(C) Costs not in AURORA 2007GRC Update_DEM-WP(C) ENERG10C--ctn Mid-C_042010 2010GRC 2" xfId="18527"/>
    <cellStyle name="_DEM-WP(C) Costs not in AURORA 2007GRC Update_NIM Summary" xfId="3666"/>
    <cellStyle name="_DEM-WP(C) Costs not in AURORA 2007GRC Update_NIM Summary 2" xfId="3667"/>
    <cellStyle name="_DEM-WP(C) Costs not in AURORA 2007GRC Update_NIM Summary 2 2" xfId="18528"/>
    <cellStyle name="_DEM-WP(C) Costs not in AURORA 2007GRC Update_NIM Summary 2 2 2" xfId="18529"/>
    <cellStyle name="_DEM-WP(C) Costs not in AURORA 2007GRC Update_NIM Summary 2 3" xfId="18530"/>
    <cellStyle name="_DEM-WP(C) Costs not in AURORA 2007GRC Update_NIM Summary 3" xfId="18531"/>
    <cellStyle name="_DEM-WP(C) Costs not in AURORA 2007GRC Update_NIM Summary 3 2" xfId="18532"/>
    <cellStyle name="_DEM-WP(C) Costs not in AURORA 2007GRC Update_NIM Summary 4" xfId="18533"/>
    <cellStyle name="_DEM-WP(C) Costs not in AURORA 2007GRC Update_NIM Summary_DEM-WP(C) ENERG10C--ctn Mid-C_042010 2010GRC" xfId="11730"/>
    <cellStyle name="_DEM-WP(C) Costs not in AURORA 2007GRC Update_NIM Summary_DEM-WP(C) ENERG10C--ctn Mid-C_042010 2010GRC 2" xfId="18534"/>
    <cellStyle name="_DEM-WP(C) Costs not in AURORA 2007GRC_16.37E Wild Horse Expansion DeferralRevwrkingfile SF" xfId="3668"/>
    <cellStyle name="_DEM-WP(C) Costs not in AURORA 2007GRC_16.37E Wild Horse Expansion DeferralRevwrkingfile SF 2" xfId="3669"/>
    <cellStyle name="_DEM-WP(C) Costs not in AURORA 2007GRC_16.37E Wild Horse Expansion DeferralRevwrkingfile SF 2 2" xfId="3670"/>
    <cellStyle name="_DEM-WP(C) Costs not in AURORA 2007GRC_16.37E Wild Horse Expansion DeferralRevwrkingfile SF 2 2 2" xfId="18535"/>
    <cellStyle name="_DEM-WP(C) Costs not in AURORA 2007GRC_16.37E Wild Horse Expansion DeferralRevwrkingfile SF 2 3" xfId="18536"/>
    <cellStyle name="_DEM-WP(C) Costs not in AURORA 2007GRC_16.37E Wild Horse Expansion DeferralRevwrkingfile SF 3" xfId="3671"/>
    <cellStyle name="_DEM-WP(C) Costs not in AURORA 2007GRC_16.37E Wild Horse Expansion DeferralRevwrkingfile SF 3 2" xfId="18537"/>
    <cellStyle name="_DEM-WP(C) Costs not in AURORA 2007GRC_16.37E Wild Horse Expansion DeferralRevwrkingfile SF 4" xfId="18538"/>
    <cellStyle name="_DEM-WP(C) Costs not in AURORA 2007GRC_16.37E Wild Horse Expansion DeferralRevwrkingfile SF_DEM-WP(C) ENERG10C--ctn Mid-C_042010 2010GRC" xfId="11731"/>
    <cellStyle name="_DEM-WP(C) Costs not in AURORA 2007GRC_16.37E Wild Horse Expansion DeferralRevwrkingfile SF_DEM-WP(C) ENERG10C--ctn Mid-C_042010 2010GRC 2" xfId="18539"/>
    <cellStyle name="_DEM-WP(C) Costs not in AURORA 2007GRC_2009 GRC Compl Filing - Exhibit D" xfId="3672"/>
    <cellStyle name="_DEM-WP(C) Costs not in AURORA 2007GRC_2009 GRC Compl Filing - Exhibit D 2" xfId="3673"/>
    <cellStyle name="_DEM-WP(C) Costs not in AURORA 2007GRC_2009 GRC Compl Filing - Exhibit D 2 2" xfId="18540"/>
    <cellStyle name="_DEM-WP(C) Costs not in AURORA 2007GRC_2009 GRC Compl Filing - Exhibit D 2 2 2" xfId="18541"/>
    <cellStyle name="_DEM-WP(C) Costs not in AURORA 2007GRC_2009 GRC Compl Filing - Exhibit D 2 3" xfId="18542"/>
    <cellStyle name="_DEM-WP(C) Costs not in AURORA 2007GRC_2009 GRC Compl Filing - Exhibit D 3" xfId="18543"/>
    <cellStyle name="_DEM-WP(C) Costs not in AURORA 2007GRC_2009 GRC Compl Filing - Exhibit D 3 2" xfId="18544"/>
    <cellStyle name="_DEM-WP(C) Costs not in AURORA 2007GRC_2009 GRC Compl Filing - Exhibit D 4" xfId="18545"/>
    <cellStyle name="_DEM-WP(C) Costs not in AURORA 2007GRC_2009 GRC Compl Filing - Exhibit D_DEM-WP(C) ENERG10C--ctn Mid-C_042010 2010GRC" xfId="11732"/>
    <cellStyle name="_DEM-WP(C) Costs not in AURORA 2007GRC_2009 GRC Compl Filing - Exhibit D_DEM-WP(C) ENERG10C--ctn Mid-C_042010 2010GRC 2" xfId="18546"/>
    <cellStyle name="_DEM-WP(C) Costs not in AURORA 2007GRC_Adj Bench DR 3 for Initial Briefs (Electric)" xfId="3674"/>
    <cellStyle name="_DEM-WP(C) Costs not in AURORA 2007GRC_Adj Bench DR 3 for Initial Briefs (Electric) 2" xfId="3675"/>
    <cellStyle name="_DEM-WP(C) Costs not in AURORA 2007GRC_Adj Bench DR 3 for Initial Briefs (Electric) 2 2" xfId="3676"/>
    <cellStyle name="_DEM-WP(C) Costs not in AURORA 2007GRC_Adj Bench DR 3 for Initial Briefs (Electric) 2 2 2" xfId="18547"/>
    <cellStyle name="_DEM-WP(C) Costs not in AURORA 2007GRC_Adj Bench DR 3 for Initial Briefs (Electric) 2 3" xfId="18548"/>
    <cellStyle name="_DEM-WP(C) Costs not in AURORA 2007GRC_Adj Bench DR 3 for Initial Briefs (Electric) 3" xfId="3677"/>
    <cellStyle name="_DEM-WP(C) Costs not in AURORA 2007GRC_Adj Bench DR 3 for Initial Briefs (Electric) 3 2" xfId="18549"/>
    <cellStyle name="_DEM-WP(C) Costs not in AURORA 2007GRC_Adj Bench DR 3 for Initial Briefs (Electric) 4" xfId="18550"/>
    <cellStyle name="_DEM-WP(C) Costs not in AURORA 2007GRC_Adj Bench DR 3 for Initial Briefs (Electric)_DEM-WP(C) ENERG10C--ctn Mid-C_042010 2010GRC" xfId="11733"/>
    <cellStyle name="_DEM-WP(C) Costs not in AURORA 2007GRC_Adj Bench DR 3 for Initial Briefs (Electric)_DEM-WP(C) ENERG10C--ctn Mid-C_042010 2010GRC 2" xfId="18551"/>
    <cellStyle name="_DEM-WP(C) Costs not in AURORA 2007GRC_Book1" xfId="3678"/>
    <cellStyle name="_DEM-WP(C) Costs not in AURORA 2007GRC_Book1 2" xfId="18552"/>
    <cellStyle name="_DEM-WP(C) Costs not in AURORA 2007GRC_Book2" xfId="3679"/>
    <cellStyle name="_DEM-WP(C) Costs not in AURORA 2007GRC_Book2 2" xfId="3680"/>
    <cellStyle name="_DEM-WP(C) Costs not in AURORA 2007GRC_Book2 2 2" xfId="3681"/>
    <cellStyle name="_DEM-WP(C) Costs not in AURORA 2007GRC_Book2 2 2 2" xfId="18553"/>
    <cellStyle name="_DEM-WP(C) Costs not in AURORA 2007GRC_Book2 2 3" xfId="18554"/>
    <cellStyle name="_DEM-WP(C) Costs not in AURORA 2007GRC_Book2 3" xfId="3682"/>
    <cellStyle name="_DEM-WP(C) Costs not in AURORA 2007GRC_Book2 3 2" xfId="18555"/>
    <cellStyle name="_DEM-WP(C) Costs not in AURORA 2007GRC_Book2 4" xfId="18556"/>
    <cellStyle name="_DEM-WP(C) Costs not in AURORA 2007GRC_Book2_DEM-WP(C) ENERG10C--ctn Mid-C_042010 2010GRC" xfId="11734"/>
    <cellStyle name="_DEM-WP(C) Costs not in AURORA 2007GRC_Book2_DEM-WP(C) ENERG10C--ctn Mid-C_042010 2010GRC 2" xfId="18557"/>
    <cellStyle name="_DEM-WP(C) Costs not in AURORA 2007GRC_Book4" xfId="3683"/>
    <cellStyle name="_DEM-WP(C) Costs not in AURORA 2007GRC_Book4 2" xfId="3684"/>
    <cellStyle name="_DEM-WP(C) Costs not in AURORA 2007GRC_Book4 2 2" xfId="3685"/>
    <cellStyle name="_DEM-WP(C) Costs not in AURORA 2007GRC_Book4 2 2 2" xfId="18558"/>
    <cellStyle name="_DEM-WP(C) Costs not in AURORA 2007GRC_Book4 2 3" xfId="18559"/>
    <cellStyle name="_DEM-WP(C) Costs not in AURORA 2007GRC_Book4 3" xfId="3686"/>
    <cellStyle name="_DEM-WP(C) Costs not in AURORA 2007GRC_Book4 3 2" xfId="18560"/>
    <cellStyle name="_DEM-WP(C) Costs not in AURORA 2007GRC_Book4 4" xfId="18561"/>
    <cellStyle name="_DEM-WP(C) Costs not in AURORA 2007GRC_Book4_DEM-WP(C) ENERG10C--ctn Mid-C_042010 2010GRC" xfId="11735"/>
    <cellStyle name="_DEM-WP(C) Costs not in AURORA 2007GRC_Book4_DEM-WP(C) ENERG10C--ctn Mid-C_042010 2010GRC 2" xfId="18562"/>
    <cellStyle name="_DEM-WP(C) Costs not in AURORA 2007GRC_DEM-WP(C) ENERG10C--ctn Mid-C_042010 2010GRC" xfId="11736"/>
    <cellStyle name="_DEM-WP(C) Costs not in AURORA 2007GRC_DEM-WP(C) ENERG10C--ctn Mid-C_042010 2010GRC 2" xfId="18563"/>
    <cellStyle name="_DEM-WP(C) Costs not in AURORA 2007GRC_Electric Rev Req Model (2009 GRC) " xfId="3687"/>
    <cellStyle name="_DEM-WP(C) Costs not in AURORA 2007GRC_Electric Rev Req Model (2009 GRC)  2" xfId="3688"/>
    <cellStyle name="_DEM-WP(C) Costs not in AURORA 2007GRC_Electric Rev Req Model (2009 GRC)  2 2" xfId="3689"/>
    <cellStyle name="_DEM-WP(C) Costs not in AURORA 2007GRC_Electric Rev Req Model (2009 GRC)  2 2 2" xfId="18564"/>
    <cellStyle name="_DEM-WP(C) Costs not in AURORA 2007GRC_Electric Rev Req Model (2009 GRC)  2 3" xfId="18565"/>
    <cellStyle name="_DEM-WP(C) Costs not in AURORA 2007GRC_Electric Rev Req Model (2009 GRC)  3" xfId="3690"/>
    <cellStyle name="_DEM-WP(C) Costs not in AURORA 2007GRC_Electric Rev Req Model (2009 GRC)  3 2" xfId="18566"/>
    <cellStyle name="_DEM-WP(C) Costs not in AURORA 2007GRC_Electric Rev Req Model (2009 GRC)  4" xfId="18567"/>
    <cellStyle name="_DEM-WP(C) Costs not in AURORA 2007GRC_Electric Rev Req Model (2009 GRC) _DEM-WP(C) ENERG10C--ctn Mid-C_042010 2010GRC" xfId="11737"/>
    <cellStyle name="_DEM-WP(C) Costs not in AURORA 2007GRC_Electric Rev Req Model (2009 GRC) _DEM-WP(C) ENERG10C--ctn Mid-C_042010 2010GRC 2" xfId="18568"/>
    <cellStyle name="_DEM-WP(C) Costs not in AURORA 2007GRC_Electric Rev Req Model (2009 GRC) Rebuttal" xfId="3691"/>
    <cellStyle name="_DEM-WP(C) Costs not in AURORA 2007GRC_Electric Rev Req Model (2009 GRC) Rebuttal 2" xfId="3692"/>
    <cellStyle name="_DEM-WP(C) Costs not in AURORA 2007GRC_Electric Rev Req Model (2009 GRC) Rebuttal 2 2" xfId="3693"/>
    <cellStyle name="_DEM-WP(C) Costs not in AURORA 2007GRC_Electric Rev Req Model (2009 GRC) Rebuttal 2 2 2" xfId="18569"/>
    <cellStyle name="_DEM-WP(C) Costs not in AURORA 2007GRC_Electric Rev Req Model (2009 GRC) Rebuttal 2 3" xfId="18570"/>
    <cellStyle name="_DEM-WP(C) Costs not in AURORA 2007GRC_Electric Rev Req Model (2009 GRC) Rebuttal 3" xfId="3694"/>
    <cellStyle name="_DEM-WP(C) Costs not in AURORA 2007GRC_Electric Rev Req Model (2009 GRC) Rebuttal 3 2" xfId="18571"/>
    <cellStyle name="_DEM-WP(C) Costs not in AURORA 2007GRC_Electric Rev Req Model (2009 GRC) Rebuttal 4" xfId="18572"/>
    <cellStyle name="_DEM-WP(C) Costs not in AURORA 2007GRC_Electric Rev Req Model (2009 GRC) Rebuttal REmoval of New  WH Solar AdjustMI" xfId="3695"/>
    <cellStyle name="_DEM-WP(C) Costs not in AURORA 2007GRC_Electric Rev Req Model (2009 GRC) Rebuttal REmoval of New  WH Solar AdjustMI 2" xfId="3696"/>
    <cellStyle name="_DEM-WP(C) Costs not in AURORA 2007GRC_Electric Rev Req Model (2009 GRC) Rebuttal REmoval of New  WH Solar AdjustMI 2 2" xfId="3697"/>
    <cellStyle name="_DEM-WP(C) Costs not in AURORA 2007GRC_Electric Rev Req Model (2009 GRC) Rebuttal REmoval of New  WH Solar AdjustMI 2 2 2" xfId="18573"/>
    <cellStyle name="_DEM-WP(C) Costs not in AURORA 2007GRC_Electric Rev Req Model (2009 GRC) Rebuttal REmoval of New  WH Solar AdjustMI 2 3" xfId="18574"/>
    <cellStyle name="_DEM-WP(C) Costs not in AURORA 2007GRC_Electric Rev Req Model (2009 GRC) Rebuttal REmoval of New  WH Solar AdjustMI 3" xfId="3698"/>
    <cellStyle name="_DEM-WP(C) Costs not in AURORA 2007GRC_Electric Rev Req Model (2009 GRC) Rebuttal REmoval of New  WH Solar AdjustMI 3 2" xfId="18575"/>
    <cellStyle name="_DEM-WP(C) Costs not in AURORA 2007GRC_Electric Rev Req Model (2009 GRC) Rebuttal REmoval of New  WH Solar AdjustMI 4" xfId="18576"/>
    <cellStyle name="_DEM-WP(C) Costs not in AURORA 2007GRC_Electric Rev Req Model (2009 GRC) Rebuttal REmoval of New  WH Solar AdjustMI_DEM-WP(C) ENERG10C--ctn Mid-C_042010 2010GRC" xfId="11738"/>
    <cellStyle name="_DEM-WP(C) Costs not in AURORA 2007GRC_Electric Rev Req Model (2009 GRC) Rebuttal REmoval of New  WH Solar AdjustMI_DEM-WP(C) ENERG10C--ctn Mid-C_042010 2010GRC 2" xfId="18577"/>
    <cellStyle name="_DEM-WP(C) Costs not in AURORA 2007GRC_Electric Rev Req Model (2009 GRC) Revised 01-18-2010" xfId="3699"/>
    <cellStyle name="_DEM-WP(C) Costs not in AURORA 2007GRC_Electric Rev Req Model (2009 GRC) Revised 01-18-2010 2" xfId="3700"/>
    <cellStyle name="_DEM-WP(C) Costs not in AURORA 2007GRC_Electric Rev Req Model (2009 GRC) Revised 01-18-2010 2 2" xfId="3701"/>
    <cellStyle name="_DEM-WP(C) Costs not in AURORA 2007GRC_Electric Rev Req Model (2009 GRC) Revised 01-18-2010 2 2 2" xfId="18578"/>
    <cellStyle name="_DEM-WP(C) Costs not in AURORA 2007GRC_Electric Rev Req Model (2009 GRC) Revised 01-18-2010 2 3" xfId="18579"/>
    <cellStyle name="_DEM-WP(C) Costs not in AURORA 2007GRC_Electric Rev Req Model (2009 GRC) Revised 01-18-2010 3" xfId="3702"/>
    <cellStyle name="_DEM-WP(C) Costs not in AURORA 2007GRC_Electric Rev Req Model (2009 GRC) Revised 01-18-2010 3 2" xfId="18580"/>
    <cellStyle name="_DEM-WP(C) Costs not in AURORA 2007GRC_Electric Rev Req Model (2009 GRC) Revised 01-18-2010 4" xfId="18581"/>
    <cellStyle name="_DEM-WP(C) Costs not in AURORA 2007GRC_Electric Rev Req Model (2009 GRC) Revised 01-18-2010_DEM-WP(C) ENERG10C--ctn Mid-C_042010 2010GRC" xfId="11739"/>
    <cellStyle name="_DEM-WP(C) Costs not in AURORA 2007GRC_Electric Rev Req Model (2009 GRC) Revised 01-18-2010_DEM-WP(C) ENERG10C--ctn Mid-C_042010 2010GRC 2" xfId="18582"/>
    <cellStyle name="_DEM-WP(C) Costs not in AURORA 2007GRC_Electric Rev Req Model (2010 GRC)" xfId="3703"/>
    <cellStyle name="_DEM-WP(C) Costs not in AURORA 2007GRC_Electric Rev Req Model (2010 GRC) 2" xfId="18583"/>
    <cellStyle name="_DEM-WP(C) Costs not in AURORA 2007GRC_Electric Rev Req Model (2010 GRC) SF" xfId="3704"/>
    <cellStyle name="_DEM-WP(C) Costs not in AURORA 2007GRC_Electric Rev Req Model (2010 GRC) SF 2" xfId="18584"/>
    <cellStyle name="_DEM-WP(C) Costs not in AURORA 2007GRC_Final Order Electric" xfId="3705"/>
    <cellStyle name="_DEM-WP(C) Costs not in AURORA 2007GRC_Final Order Electric EXHIBIT A-1" xfId="3706"/>
    <cellStyle name="_DEM-WP(C) Costs not in AURORA 2007GRC_Final Order Electric EXHIBIT A-1 2" xfId="3707"/>
    <cellStyle name="_DEM-WP(C) Costs not in AURORA 2007GRC_Final Order Electric EXHIBIT A-1 2 2" xfId="3708"/>
    <cellStyle name="_DEM-WP(C) Costs not in AURORA 2007GRC_Final Order Electric EXHIBIT A-1 2 2 2" xfId="18585"/>
    <cellStyle name="_DEM-WP(C) Costs not in AURORA 2007GRC_Final Order Electric EXHIBIT A-1 2 3" xfId="18586"/>
    <cellStyle name="_DEM-WP(C) Costs not in AURORA 2007GRC_Final Order Electric EXHIBIT A-1 3" xfId="3709"/>
    <cellStyle name="_DEM-WP(C) Costs not in AURORA 2007GRC_Final Order Electric EXHIBIT A-1 3 2" xfId="18587"/>
    <cellStyle name="_DEM-WP(C) Costs not in AURORA 2007GRC_Final Order Electric EXHIBIT A-1 4" xfId="18588"/>
    <cellStyle name="_DEM-WP(C) Costs not in AURORA 2007GRC_NIM Summary" xfId="3710"/>
    <cellStyle name="_DEM-WP(C) Costs not in AURORA 2007GRC_NIM Summary 2" xfId="3711"/>
    <cellStyle name="_DEM-WP(C) Costs not in AURORA 2007GRC_NIM Summary 2 2" xfId="18589"/>
    <cellStyle name="_DEM-WP(C) Costs not in AURORA 2007GRC_NIM Summary 2 2 2" xfId="18590"/>
    <cellStyle name="_DEM-WP(C) Costs not in AURORA 2007GRC_NIM Summary 2 3" xfId="18591"/>
    <cellStyle name="_DEM-WP(C) Costs not in AURORA 2007GRC_NIM Summary 3" xfId="18592"/>
    <cellStyle name="_DEM-WP(C) Costs not in AURORA 2007GRC_NIM Summary 3 2" xfId="18593"/>
    <cellStyle name="_DEM-WP(C) Costs not in AURORA 2007GRC_NIM Summary 4" xfId="18594"/>
    <cellStyle name="_DEM-WP(C) Costs not in AURORA 2007GRC_NIM Summary_DEM-WP(C) ENERG10C--ctn Mid-C_042010 2010GRC" xfId="11740"/>
    <cellStyle name="_DEM-WP(C) Costs not in AURORA 2007GRC_NIM Summary_DEM-WP(C) ENERG10C--ctn Mid-C_042010 2010GRC 2" xfId="18595"/>
    <cellStyle name="_DEM-WP(C) Costs not in AURORA 2007GRC_NIM+O&amp;M Monthly" xfId="11741"/>
    <cellStyle name="_DEM-WP(C) Costs not in AURORA 2007GRC_NIM+O&amp;M Monthly 2" xfId="18596"/>
    <cellStyle name="_DEM-WP(C) Costs not in AURORA 2007GRC_NIM+O&amp;M Monthly 2 2" xfId="18597"/>
    <cellStyle name="_DEM-WP(C) Costs not in AURORA 2007GRC_NIM+O&amp;M Monthly 3" xfId="18598"/>
    <cellStyle name="_DEM-WP(C) Costs not in AURORA 2007GRC_Power Costs - Comparison bx Rbtl-Staff-Jt-PC" xfId="3712"/>
    <cellStyle name="_DEM-WP(C) Costs not in AURORA 2007GRC_Power Costs - Comparison bx Rbtl-Staff-Jt-PC 2" xfId="3713"/>
    <cellStyle name="_DEM-WP(C) Costs not in AURORA 2007GRC_Power Costs - Comparison bx Rbtl-Staff-Jt-PC 2 2" xfId="3714"/>
    <cellStyle name="_DEM-WP(C) Costs not in AURORA 2007GRC_Power Costs - Comparison bx Rbtl-Staff-Jt-PC 2 2 2" xfId="18599"/>
    <cellStyle name="_DEM-WP(C) Costs not in AURORA 2007GRC_Power Costs - Comparison bx Rbtl-Staff-Jt-PC 2 3" xfId="18600"/>
    <cellStyle name="_DEM-WP(C) Costs not in AURORA 2007GRC_Power Costs - Comparison bx Rbtl-Staff-Jt-PC 3" xfId="3715"/>
    <cellStyle name="_DEM-WP(C) Costs not in AURORA 2007GRC_Power Costs - Comparison bx Rbtl-Staff-Jt-PC 3 2" xfId="18601"/>
    <cellStyle name="_DEM-WP(C) Costs not in AURORA 2007GRC_Power Costs - Comparison bx Rbtl-Staff-Jt-PC 4" xfId="18602"/>
    <cellStyle name="_DEM-WP(C) Costs not in AURORA 2007GRC_Power Costs - Comparison bx Rbtl-Staff-Jt-PC_DEM-WP(C) ENERG10C--ctn Mid-C_042010 2010GRC" xfId="11742"/>
    <cellStyle name="_DEM-WP(C) Costs not in AURORA 2007GRC_Power Costs - Comparison bx Rbtl-Staff-Jt-PC_DEM-WP(C) ENERG10C--ctn Mid-C_042010 2010GRC 2" xfId="18603"/>
    <cellStyle name="_DEM-WP(C) Costs not in AURORA 2007GRC_Rebuttal Power Costs" xfId="3716"/>
    <cellStyle name="_DEM-WP(C) Costs not in AURORA 2007GRC_Rebuttal Power Costs 2" xfId="3717"/>
    <cellStyle name="_DEM-WP(C) Costs not in AURORA 2007GRC_Rebuttal Power Costs 2 2" xfId="3718"/>
    <cellStyle name="_DEM-WP(C) Costs not in AURORA 2007GRC_Rebuttal Power Costs 2 2 2" xfId="18604"/>
    <cellStyle name="_DEM-WP(C) Costs not in AURORA 2007GRC_Rebuttal Power Costs 2 3" xfId="18605"/>
    <cellStyle name="_DEM-WP(C) Costs not in AURORA 2007GRC_Rebuttal Power Costs 3" xfId="3719"/>
    <cellStyle name="_DEM-WP(C) Costs not in AURORA 2007GRC_Rebuttal Power Costs 3 2" xfId="18606"/>
    <cellStyle name="_DEM-WP(C) Costs not in AURORA 2007GRC_Rebuttal Power Costs 4" xfId="18607"/>
    <cellStyle name="_DEM-WP(C) Costs not in AURORA 2007GRC_Rebuttal Power Costs_DEM-WP(C) ENERG10C--ctn Mid-C_042010 2010GRC" xfId="11743"/>
    <cellStyle name="_DEM-WP(C) Costs not in AURORA 2007GRC_Rebuttal Power Costs_DEM-WP(C) ENERG10C--ctn Mid-C_042010 2010GRC 2" xfId="18608"/>
    <cellStyle name="_DEM-WP(C) Costs not in AURORA 2007GRC_TENASKA REGULATORY ASSET" xfId="3720"/>
    <cellStyle name="_DEM-WP(C) Costs not in AURORA 2007GRC_TENASKA REGULATORY ASSET 2" xfId="3721"/>
    <cellStyle name="_DEM-WP(C) Costs not in AURORA 2007GRC_TENASKA REGULATORY ASSET 2 2" xfId="3722"/>
    <cellStyle name="_DEM-WP(C) Costs not in AURORA 2007GRC_TENASKA REGULATORY ASSET 2 2 2" xfId="18609"/>
    <cellStyle name="_DEM-WP(C) Costs not in AURORA 2007GRC_TENASKA REGULATORY ASSET 2 3" xfId="18610"/>
    <cellStyle name="_DEM-WP(C) Costs not in AURORA 2007GRC_TENASKA REGULATORY ASSET 3" xfId="3723"/>
    <cellStyle name="_DEM-WP(C) Costs not in AURORA 2007GRC_TENASKA REGULATORY ASSET 3 2" xfId="18611"/>
    <cellStyle name="_DEM-WP(C) Costs not in AURORA 2007GRC_TENASKA REGULATORY ASSET 4" xfId="18612"/>
    <cellStyle name="_DEM-WP(C) Costs not in AURORA 2007PCORC" xfId="3724"/>
    <cellStyle name="_DEM-WP(C) Costs not in AURORA 2007PCORC 2" xfId="3725"/>
    <cellStyle name="_DEM-WP(C) Costs not in AURORA 2007PCORC 2 2" xfId="18613"/>
    <cellStyle name="_DEM-WP(C) Costs not in AURORA 2007PCORC 2 2 2" xfId="18614"/>
    <cellStyle name="_DEM-WP(C) Costs not in AURORA 2007PCORC 2 3" xfId="18615"/>
    <cellStyle name="_DEM-WP(C) Costs not in AURORA 2007PCORC 3" xfId="18616"/>
    <cellStyle name="_DEM-WP(C) Costs not in AURORA 2007PCORC 3 2" xfId="18617"/>
    <cellStyle name="_DEM-WP(C) Costs not in AURORA 2007PCORC 4" xfId="18618"/>
    <cellStyle name="_DEM-WP(C) Costs not in AURORA 2007PCORC_Chelan PUD Power Costs (8-10)" xfId="3726"/>
    <cellStyle name="_DEM-WP(C) Costs not in AURORA 2007PCORC_Chelan PUD Power Costs (8-10) 2" xfId="18619"/>
    <cellStyle name="_DEM-WP(C) Costs not in AURORA 2007PCORC_DEM-WP(C) ENERG10C--ctn Mid-C_042010 2010GRC" xfId="11744"/>
    <cellStyle name="_DEM-WP(C) Costs not in AURORA 2007PCORC_DEM-WP(C) ENERG10C--ctn Mid-C_042010 2010GRC 2" xfId="18620"/>
    <cellStyle name="_DEM-WP(C) Costs not in AURORA 2007PCORC_NIM Summary" xfId="3727"/>
    <cellStyle name="_DEM-WP(C) Costs not in AURORA 2007PCORC_NIM Summary 2" xfId="3728"/>
    <cellStyle name="_DEM-WP(C) Costs not in AURORA 2007PCORC_NIM Summary 2 2" xfId="18621"/>
    <cellStyle name="_DEM-WP(C) Costs not in AURORA 2007PCORC_NIM Summary 2 2 2" xfId="18622"/>
    <cellStyle name="_DEM-WP(C) Costs not in AURORA 2007PCORC_NIM Summary 2 3" xfId="18623"/>
    <cellStyle name="_DEM-WP(C) Costs not in AURORA 2007PCORC_NIM Summary 3" xfId="18624"/>
    <cellStyle name="_DEM-WP(C) Costs not in AURORA 2007PCORC_NIM Summary 3 2" xfId="18625"/>
    <cellStyle name="_DEM-WP(C) Costs not in AURORA 2007PCORC_NIM Summary 4" xfId="18626"/>
    <cellStyle name="_DEM-WP(C) Costs not in AURORA 2007PCORC_NIM Summary_DEM-WP(C) ENERG10C--ctn Mid-C_042010 2010GRC" xfId="11745"/>
    <cellStyle name="_DEM-WP(C) Costs not in AURORA 2007PCORC_NIM Summary_DEM-WP(C) ENERG10C--ctn Mid-C_042010 2010GRC 2" xfId="18627"/>
    <cellStyle name="_DEM-WP(C) Costs not in AURORA 2007PCORC-5.07Update" xfId="142"/>
    <cellStyle name="_DEM-WP(C) Costs not in AURORA 2007PCORC-5.07Update 2" xfId="3729"/>
    <cellStyle name="_DEM-WP(C) Costs not in AURORA 2007PCORC-5.07Update 2 2" xfId="3730"/>
    <cellStyle name="_DEM-WP(C) Costs not in AURORA 2007PCORC-5.07Update 2 2 2" xfId="18628"/>
    <cellStyle name="_DEM-WP(C) Costs not in AURORA 2007PCORC-5.07Update 2 2 2 2" xfId="18629"/>
    <cellStyle name="_DEM-WP(C) Costs not in AURORA 2007PCORC-5.07Update 2 2 3" xfId="18630"/>
    <cellStyle name="_DEM-WP(C) Costs not in AURORA 2007PCORC-5.07Update 2 3" xfId="18631"/>
    <cellStyle name="_DEM-WP(C) Costs not in AURORA 2007PCORC-5.07Update 2 3 2" xfId="18632"/>
    <cellStyle name="_DEM-WP(C) Costs not in AURORA 2007PCORC-5.07Update 2 4" xfId="18633"/>
    <cellStyle name="_DEM-WP(C) Costs not in AURORA 2007PCORC-5.07Update 3" xfId="3731"/>
    <cellStyle name="_DEM-WP(C) Costs not in AURORA 2007PCORC-5.07Update 3 2" xfId="18634"/>
    <cellStyle name="_DEM-WP(C) Costs not in AURORA 2007PCORC-5.07Update 3 2 2" xfId="18635"/>
    <cellStyle name="_DEM-WP(C) Costs not in AURORA 2007PCORC-5.07Update 4" xfId="18636"/>
    <cellStyle name="_DEM-WP(C) Costs not in AURORA 2007PCORC-5.07Update 4 2" xfId="18637"/>
    <cellStyle name="_DEM-WP(C) Costs not in AURORA 2007PCORC-5.07Update 4 3" xfId="18638"/>
    <cellStyle name="_DEM-WP(C) Costs not in AURORA 2007PCORC-5.07Update 5" xfId="18639"/>
    <cellStyle name="_DEM-WP(C) Costs not in AURORA 2007PCORC-5.07Update 5 2" xfId="18640"/>
    <cellStyle name="_DEM-WP(C) Costs not in AURORA 2007PCORC-5.07Update 6" xfId="18641"/>
    <cellStyle name="_DEM-WP(C) Costs not in AURORA 2007PCORC-5.07Update 6 2" xfId="18642"/>
    <cellStyle name="_DEM-WP(C) Costs not in AURORA 2007PCORC-5.07Update_16.37E Wild Horse Expansion DeferralRevwrkingfile SF" xfId="3732"/>
    <cellStyle name="_DEM-WP(C) Costs not in AURORA 2007PCORC-5.07Update_16.37E Wild Horse Expansion DeferralRevwrkingfile SF 2" xfId="3733"/>
    <cellStyle name="_DEM-WP(C) Costs not in AURORA 2007PCORC-5.07Update_16.37E Wild Horse Expansion DeferralRevwrkingfile SF 2 2" xfId="3734"/>
    <cellStyle name="_DEM-WP(C) Costs not in AURORA 2007PCORC-5.07Update_16.37E Wild Horse Expansion DeferralRevwrkingfile SF 2 2 2" xfId="18643"/>
    <cellStyle name="_DEM-WP(C) Costs not in AURORA 2007PCORC-5.07Update_16.37E Wild Horse Expansion DeferralRevwrkingfile SF 2 3" xfId="18644"/>
    <cellStyle name="_DEM-WP(C) Costs not in AURORA 2007PCORC-5.07Update_16.37E Wild Horse Expansion DeferralRevwrkingfile SF 3" xfId="3735"/>
    <cellStyle name="_DEM-WP(C) Costs not in AURORA 2007PCORC-5.07Update_16.37E Wild Horse Expansion DeferralRevwrkingfile SF 3 2" xfId="18645"/>
    <cellStyle name="_DEM-WP(C) Costs not in AURORA 2007PCORC-5.07Update_16.37E Wild Horse Expansion DeferralRevwrkingfile SF 4" xfId="18646"/>
    <cellStyle name="_DEM-WP(C) Costs not in AURORA 2007PCORC-5.07Update_16.37E Wild Horse Expansion DeferralRevwrkingfile SF_DEM-WP(C) ENERG10C--ctn Mid-C_042010 2010GRC" xfId="11746"/>
    <cellStyle name="_DEM-WP(C) Costs not in AURORA 2007PCORC-5.07Update_16.37E Wild Horse Expansion DeferralRevwrkingfile SF_DEM-WP(C) ENERG10C--ctn Mid-C_042010 2010GRC 2" xfId="18647"/>
    <cellStyle name="_DEM-WP(C) Costs not in AURORA 2007PCORC-5.07Update_2009 GRC Compl Filing - Exhibit D" xfId="3736"/>
    <cellStyle name="_DEM-WP(C) Costs not in AURORA 2007PCORC-5.07Update_2009 GRC Compl Filing - Exhibit D 2" xfId="3737"/>
    <cellStyle name="_DEM-WP(C) Costs not in AURORA 2007PCORC-5.07Update_2009 GRC Compl Filing - Exhibit D 2 2" xfId="18648"/>
    <cellStyle name="_DEM-WP(C) Costs not in AURORA 2007PCORC-5.07Update_2009 GRC Compl Filing - Exhibit D 2 2 2" xfId="18649"/>
    <cellStyle name="_DEM-WP(C) Costs not in AURORA 2007PCORC-5.07Update_2009 GRC Compl Filing - Exhibit D 2 3" xfId="18650"/>
    <cellStyle name="_DEM-WP(C) Costs not in AURORA 2007PCORC-5.07Update_2009 GRC Compl Filing - Exhibit D 3" xfId="18651"/>
    <cellStyle name="_DEM-WP(C) Costs not in AURORA 2007PCORC-5.07Update_2009 GRC Compl Filing - Exhibit D 3 2" xfId="18652"/>
    <cellStyle name="_DEM-WP(C) Costs not in AURORA 2007PCORC-5.07Update_2009 GRC Compl Filing - Exhibit D 4" xfId="18653"/>
    <cellStyle name="_DEM-WP(C) Costs not in AURORA 2007PCORC-5.07Update_2009 GRC Compl Filing - Exhibit D_DEM-WP(C) ENERG10C--ctn Mid-C_042010 2010GRC" xfId="11747"/>
    <cellStyle name="_DEM-WP(C) Costs not in AURORA 2007PCORC-5.07Update_2009 GRC Compl Filing - Exhibit D_DEM-WP(C) ENERG10C--ctn Mid-C_042010 2010GRC 2" xfId="18654"/>
    <cellStyle name="_DEM-WP(C) Costs not in AURORA 2007PCORC-5.07Update_Adj Bench DR 3 for Initial Briefs (Electric)" xfId="3738"/>
    <cellStyle name="_DEM-WP(C) Costs not in AURORA 2007PCORC-5.07Update_Adj Bench DR 3 for Initial Briefs (Electric) 2" xfId="3739"/>
    <cellStyle name="_DEM-WP(C) Costs not in AURORA 2007PCORC-5.07Update_Adj Bench DR 3 for Initial Briefs (Electric) 2 2" xfId="3740"/>
    <cellStyle name="_DEM-WP(C) Costs not in AURORA 2007PCORC-5.07Update_Adj Bench DR 3 for Initial Briefs (Electric) 2 2 2" xfId="18655"/>
    <cellStyle name="_DEM-WP(C) Costs not in AURORA 2007PCORC-5.07Update_Adj Bench DR 3 for Initial Briefs (Electric) 2 3" xfId="18656"/>
    <cellStyle name="_DEM-WP(C) Costs not in AURORA 2007PCORC-5.07Update_Adj Bench DR 3 for Initial Briefs (Electric) 3" xfId="3741"/>
    <cellStyle name="_DEM-WP(C) Costs not in AURORA 2007PCORC-5.07Update_Adj Bench DR 3 for Initial Briefs (Electric) 3 2" xfId="18657"/>
    <cellStyle name="_DEM-WP(C) Costs not in AURORA 2007PCORC-5.07Update_Adj Bench DR 3 for Initial Briefs (Electric) 4" xfId="18658"/>
    <cellStyle name="_DEM-WP(C) Costs not in AURORA 2007PCORC-5.07Update_Adj Bench DR 3 for Initial Briefs (Electric)_DEM-WP(C) ENERG10C--ctn Mid-C_042010 2010GRC" xfId="11748"/>
    <cellStyle name="_DEM-WP(C) Costs not in AURORA 2007PCORC-5.07Update_Adj Bench DR 3 for Initial Briefs (Electric)_DEM-WP(C) ENERG10C--ctn Mid-C_042010 2010GRC 2" xfId="18659"/>
    <cellStyle name="_DEM-WP(C) Costs not in AURORA 2007PCORC-5.07Update_Book1" xfId="3742"/>
    <cellStyle name="_DEM-WP(C) Costs not in AURORA 2007PCORC-5.07Update_Book1 2" xfId="18660"/>
    <cellStyle name="_DEM-WP(C) Costs not in AURORA 2007PCORC-5.07Update_Book2" xfId="3743"/>
    <cellStyle name="_DEM-WP(C) Costs not in AURORA 2007PCORC-5.07Update_Book2 2" xfId="3744"/>
    <cellStyle name="_DEM-WP(C) Costs not in AURORA 2007PCORC-5.07Update_Book2 2 2" xfId="3745"/>
    <cellStyle name="_DEM-WP(C) Costs not in AURORA 2007PCORC-5.07Update_Book2 2 2 2" xfId="18661"/>
    <cellStyle name="_DEM-WP(C) Costs not in AURORA 2007PCORC-5.07Update_Book2 2 3" xfId="18662"/>
    <cellStyle name="_DEM-WP(C) Costs not in AURORA 2007PCORC-5.07Update_Book2 3" xfId="3746"/>
    <cellStyle name="_DEM-WP(C) Costs not in AURORA 2007PCORC-5.07Update_Book2 3 2" xfId="18663"/>
    <cellStyle name="_DEM-WP(C) Costs not in AURORA 2007PCORC-5.07Update_Book2 4" xfId="18664"/>
    <cellStyle name="_DEM-WP(C) Costs not in AURORA 2007PCORC-5.07Update_Book2_DEM-WP(C) ENERG10C--ctn Mid-C_042010 2010GRC" xfId="11749"/>
    <cellStyle name="_DEM-WP(C) Costs not in AURORA 2007PCORC-5.07Update_Book2_DEM-WP(C) ENERG10C--ctn Mid-C_042010 2010GRC 2" xfId="18665"/>
    <cellStyle name="_DEM-WP(C) Costs not in AURORA 2007PCORC-5.07Update_Book4" xfId="3747"/>
    <cellStyle name="_DEM-WP(C) Costs not in AURORA 2007PCORC-5.07Update_Book4 2" xfId="3748"/>
    <cellStyle name="_DEM-WP(C) Costs not in AURORA 2007PCORC-5.07Update_Book4 2 2" xfId="3749"/>
    <cellStyle name="_DEM-WP(C) Costs not in AURORA 2007PCORC-5.07Update_Book4 2 2 2" xfId="18666"/>
    <cellStyle name="_DEM-WP(C) Costs not in AURORA 2007PCORC-5.07Update_Book4 2 3" xfId="18667"/>
    <cellStyle name="_DEM-WP(C) Costs not in AURORA 2007PCORC-5.07Update_Book4 3" xfId="3750"/>
    <cellStyle name="_DEM-WP(C) Costs not in AURORA 2007PCORC-5.07Update_Book4 3 2" xfId="18668"/>
    <cellStyle name="_DEM-WP(C) Costs not in AURORA 2007PCORC-5.07Update_Book4 4" xfId="18669"/>
    <cellStyle name="_DEM-WP(C) Costs not in AURORA 2007PCORC-5.07Update_Book4_DEM-WP(C) ENERG10C--ctn Mid-C_042010 2010GRC" xfId="11750"/>
    <cellStyle name="_DEM-WP(C) Costs not in AURORA 2007PCORC-5.07Update_Book4_DEM-WP(C) ENERG10C--ctn Mid-C_042010 2010GRC 2" xfId="18670"/>
    <cellStyle name="_DEM-WP(C) Costs not in AURORA 2007PCORC-5.07Update_Chelan PUD Power Costs (8-10)" xfId="3751"/>
    <cellStyle name="_DEM-WP(C) Costs not in AURORA 2007PCORC-5.07Update_Chelan PUD Power Costs (8-10) 2" xfId="18671"/>
    <cellStyle name="_DEM-WP(C) Costs not in AURORA 2007PCORC-5.07Update_Colstrip 1&amp;2 Annual O&amp;M Budgets" xfId="18672"/>
    <cellStyle name="_DEM-WP(C) Costs not in AURORA 2007PCORC-5.07Update_Confidential Material" xfId="3752"/>
    <cellStyle name="_DEM-WP(C) Costs not in AURORA 2007PCORC-5.07Update_Confidential Material 2" xfId="18673"/>
    <cellStyle name="_DEM-WP(C) Costs not in AURORA 2007PCORC-5.07Update_DEM-WP(C) Colstrip 12 Coal Cost Forecast 2010GRC" xfId="3753"/>
    <cellStyle name="_DEM-WP(C) Costs not in AURORA 2007PCORC-5.07Update_DEM-WP(C) Colstrip 12 Coal Cost Forecast 2010GRC 2" xfId="18674"/>
    <cellStyle name="_DEM-WP(C) Costs not in AURORA 2007PCORC-5.07Update_DEM-WP(C) ENERG10C--ctn Mid-C_042010 2010GRC" xfId="11751"/>
    <cellStyle name="_DEM-WP(C) Costs not in AURORA 2007PCORC-5.07Update_DEM-WP(C) ENERG10C--ctn Mid-C_042010 2010GRC 2" xfId="18675"/>
    <cellStyle name="_DEM-WP(C) Costs not in AURORA 2007PCORC-5.07Update_DEM-WP(C) Production O&amp;M 2009GRC Rebuttal" xfId="3754"/>
    <cellStyle name="_DEM-WP(C) Costs not in AURORA 2007PCORC-5.07Update_DEM-WP(C) Production O&amp;M 2009GRC Rebuttal 2" xfId="3755"/>
    <cellStyle name="_DEM-WP(C) Costs not in AURORA 2007PCORC-5.07Update_DEM-WP(C) Production O&amp;M 2009GRC Rebuttal 2 2" xfId="3756"/>
    <cellStyle name="_DEM-WP(C) Costs not in AURORA 2007PCORC-5.07Update_DEM-WP(C) Production O&amp;M 2009GRC Rebuttal 2 2 2" xfId="18676"/>
    <cellStyle name="_DEM-WP(C) Costs not in AURORA 2007PCORC-5.07Update_DEM-WP(C) Production O&amp;M 2009GRC Rebuttal 2 3" xfId="18677"/>
    <cellStyle name="_DEM-WP(C) Costs not in AURORA 2007PCORC-5.07Update_DEM-WP(C) Production O&amp;M 2009GRC Rebuttal 3" xfId="3757"/>
    <cellStyle name="_DEM-WP(C) Costs not in AURORA 2007PCORC-5.07Update_DEM-WP(C) Production O&amp;M 2009GRC Rebuttal 3 2" xfId="18678"/>
    <cellStyle name="_DEM-WP(C) Costs not in AURORA 2007PCORC-5.07Update_DEM-WP(C) Production O&amp;M 2009GRC Rebuttal 4" xfId="18679"/>
    <cellStyle name="_DEM-WP(C) Costs not in AURORA 2007PCORC-5.07Update_DEM-WP(C) Production O&amp;M 2009GRC Rebuttal_Adj Bench DR 3 for Initial Briefs (Electric)" xfId="3758"/>
    <cellStyle name="_DEM-WP(C) Costs not in AURORA 2007PCORC-5.07Update_DEM-WP(C) Production O&amp;M 2009GRC Rebuttal_Adj Bench DR 3 for Initial Briefs (Electric) 2" xfId="3759"/>
    <cellStyle name="_DEM-WP(C) Costs not in AURORA 2007PCORC-5.07Update_DEM-WP(C) Production O&amp;M 2009GRC Rebuttal_Adj Bench DR 3 for Initial Briefs (Electric) 2 2" xfId="3760"/>
    <cellStyle name="_DEM-WP(C) Costs not in AURORA 2007PCORC-5.07Update_DEM-WP(C) Production O&amp;M 2009GRC Rebuttal_Adj Bench DR 3 for Initial Briefs (Electric) 2 2 2" xfId="18680"/>
    <cellStyle name="_DEM-WP(C) Costs not in AURORA 2007PCORC-5.07Update_DEM-WP(C) Production O&amp;M 2009GRC Rebuttal_Adj Bench DR 3 for Initial Briefs (Electric) 2 3" xfId="18681"/>
    <cellStyle name="_DEM-WP(C) Costs not in AURORA 2007PCORC-5.07Update_DEM-WP(C) Production O&amp;M 2009GRC Rebuttal_Adj Bench DR 3 for Initial Briefs (Electric) 3" xfId="3761"/>
    <cellStyle name="_DEM-WP(C) Costs not in AURORA 2007PCORC-5.07Update_DEM-WP(C) Production O&amp;M 2009GRC Rebuttal_Adj Bench DR 3 for Initial Briefs (Electric) 3 2" xfId="18682"/>
    <cellStyle name="_DEM-WP(C) Costs not in AURORA 2007PCORC-5.07Update_DEM-WP(C) Production O&amp;M 2009GRC Rebuttal_Adj Bench DR 3 for Initial Briefs (Electric) 4" xfId="18683"/>
    <cellStyle name="_DEM-WP(C) Costs not in AURORA 2007PCORC-5.07Update_DEM-WP(C) Production O&amp;M 2009GRC Rebuttal_Adj Bench DR 3 for Initial Briefs (Electric)_DEM-WP(C) ENERG10C--ctn Mid-C_042010 2010GRC" xfId="11752"/>
    <cellStyle name="_DEM-WP(C) Costs not in AURORA 2007PCORC-5.07Update_DEM-WP(C) Production O&amp;M 2009GRC Rebuttal_Adj Bench DR 3 for Initial Briefs (Electric)_DEM-WP(C) ENERG10C--ctn Mid-C_042010 2010GRC 2" xfId="18684"/>
    <cellStyle name="_DEM-WP(C) Costs not in AURORA 2007PCORC-5.07Update_DEM-WP(C) Production O&amp;M 2009GRC Rebuttal_Book2" xfId="3762"/>
    <cellStyle name="_DEM-WP(C) Costs not in AURORA 2007PCORC-5.07Update_DEM-WP(C) Production O&amp;M 2009GRC Rebuttal_Book2 2" xfId="3763"/>
    <cellStyle name="_DEM-WP(C) Costs not in AURORA 2007PCORC-5.07Update_DEM-WP(C) Production O&amp;M 2009GRC Rebuttal_Book2 2 2" xfId="3764"/>
    <cellStyle name="_DEM-WP(C) Costs not in AURORA 2007PCORC-5.07Update_DEM-WP(C) Production O&amp;M 2009GRC Rebuttal_Book2 2 2 2" xfId="18685"/>
    <cellStyle name="_DEM-WP(C) Costs not in AURORA 2007PCORC-5.07Update_DEM-WP(C) Production O&amp;M 2009GRC Rebuttal_Book2 2 3" xfId="18686"/>
    <cellStyle name="_DEM-WP(C) Costs not in AURORA 2007PCORC-5.07Update_DEM-WP(C) Production O&amp;M 2009GRC Rebuttal_Book2 3" xfId="3765"/>
    <cellStyle name="_DEM-WP(C) Costs not in AURORA 2007PCORC-5.07Update_DEM-WP(C) Production O&amp;M 2009GRC Rebuttal_Book2 3 2" xfId="18687"/>
    <cellStyle name="_DEM-WP(C) Costs not in AURORA 2007PCORC-5.07Update_DEM-WP(C) Production O&amp;M 2009GRC Rebuttal_Book2 4" xfId="18688"/>
    <cellStyle name="_DEM-WP(C) Costs not in AURORA 2007PCORC-5.07Update_DEM-WP(C) Production O&amp;M 2009GRC Rebuttal_Book2_Adj Bench DR 3 for Initial Briefs (Electric)" xfId="3766"/>
    <cellStyle name="_DEM-WP(C) Costs not in AURORA 2007PCORC-5.07Update_DEM-WP(C) Production O&amp;M 2009GRC Rebuttal_Book2_Adj Bench DR 3 for Initial Briefs (Electric) 2" xfId="3767"/>
    <cellStyle name="_DEM-WP(C) Costs not in AURORA 2007PCORC-5.07Update_DEM-WP(C) Production O&amp;M 2009GRC Rebuttal_Book2_Adj Bench DR 3 for Initial Briefs (Electric) 2 2" xfId="3768"/>
    <cellStyle name="_DEM-WP(C) Costs not in AURORA 2007PCORC-5.07Update_DEM-WP(C) Production O&amp;M 2009GRC Rebuttal_Book2_Adj Bench DR 3 for Initial Briefs (Electric) 2 2 2" xfId="18689"/>
    <cellStyle name="_DEM-WP(C) Costs not in AURORA 2007PCORC-5.07Update_DEM-WP(C) Production O&amp;M 2009GRC Rebuttal_Book2_Adj Bench DR 3 for Initial Briefs (Electric) 2 3" xfId="18690"/>
    <cellStyle name="_DEM-WP(C) Costs not in AURORA 2007PCORC-5.07Update_DEM-WP(C) Production O&amp;M 2009GRC Rebuttal_Book2_Adj Bench DR 3 for Initial Briefs (Electric) 3" xfId="3769"/>
    <cellStyle name="_DEM-WP(C) Costs not in AURORA 2007PCORC-5.07Update_DEM-WP(C) Production O&amp;M 2009GRC Rebuttal_Book2_Adj Bench DR 3 for Initial Briefs (Electric) 3 2" xfId="18691"/>
    <cellStyle name="_DEM-WP(C) Costs not in AURORA 2007PCORC-5.07Update_DEM-WP(C) Production O&amp;M 2009GRC Rebuttal_Book2_Adj Bench DR 3 for Initial Briefs (Electric) 4" xfId="18692"/>
    <cellStyle name="_DEM-WP(C) Costs not in AURORA 2007PCORC-5.07Update_DEM-WP(C) Production O&amp;M 2009GRC Rebuttal_Book2_Adj Bench DR 3 for Initial Briefs (Electric)_DEM-WP(C) ENERG10C--ctn Mid-C_042010 2010GRC" xfId="11753"/>
    <cellStyle name="_DEM-WP(C) Costs not in AURORA 2007PCORC-5.07Update_DEM-WP(C) Production O&amp;M 2009GRC Rebuttal_Book2_Adj Bench DR 3 for Initial Briefs (Electric)_DEM-WP(C) ENERG10C--ctn Mid-C_042010 2010GRC 2" xfId="18693"/>
    <cellStyle name="_DEM-WP(C) Costs not in AURORA 2007PCORC-5.07Update_DEM-WP(C) Production O&amp;M 2009GRC Rebuttal_Book2_DEM-WP(C) ENERG10C--ctn Mid-C_042010 2010GRC" xfId="11754"/>
    <cellStyle name="_DEM-WP(C) Costs not in AURORA 2007PCORC-5.07Update_DEM-WP(C) Production O&amp;M 2009GRC Rebuttal_Book2_DEM-WP(C) ENERG10C--ctn Mid-C_042010 2010GRC 2" xfId="18694"/>
    <cellStyle name="_DEM-WP(C) Costs not in AURORA 2007PCORC-5.07Update_DEM-WP(C) Production O&amp;M 2009GRC Rebuttal_Book2_Electric Rev Req Model (2009 GRC) Rebuttal" xfId="3770"/>
    <cellStyle name="_DEM-WP(C) Costs not in AURORA 2007PCORC-5.07Update_DEM-WP(C) Production O&amp;M 2009GRC Rebuttal_Book2_Electric Rev Req Model (2009 GRC) Rebuttal 2" xfId="3771"/>
    <cellStyle name="_DEM-WP(C) Costs not in AURORA 2007PCORC-5.07Update_DEM-WP(C) Production O&amp;M 2009GRC Rebuttal_Book2_Electric Rev Req Model (2009 GRC) Rebuttal 2 2" xfId="3772"/>
    <cellStyle name="_DEM-WP(C) Costs not in AURORA 2007PCORC-5.07Update_DEM-WP(C) Production O&amp;M 2009GRC Rebuttal_Book2_Electric Rev Req Model (2009 GRC) Rebuttal 2 2 2" xfId="18695"/>
    <cellStyle name="_DEM-WP(C) Costs not in AURORA 2007PCORC-5.07Update_DEM-WP(C) Production O&amp;M 2009GRC Rebuttal_Book2_Electric Rev Req Model (2009 GRC) Rebuttal 2 3" xfId="18696"/>
    <cellStyle name="_DEM-WP(C) Costs not in AURORA 2007PCORC-5.07Update_DEM-WP(C) Production O&amp;M 2009GRC Rebuttal_Book2_Electric Rev Req Model (2009 GRC) Rebuttal 3" xfId="3773"/>
    <cellStyle name="_DEM-WP(C) Costs not in AURORA 2007PCORC-5.07Update_DEM-WP(C) Production O&amp;M 2009GRC Rebuttal_Book2_Electric Rev Req Model (2009 GRC) Rebuttal 3 2" xfId="18697"/>
    <cellStyle name="_DEM-WP(C) Costs not in AURORA 2007PCORC-5.07Update_DEM-WP(C) Production O&amp;M 2009GRC Rebuttal_Book2_Electric Rev Req Model (2009 GRC) Rebuttal 4" xfId="18698"/>
    <cellStyle name="_DEM-WP(C) Costs not in AURORA 2007PCORC-5.07Update_DEM-WP(C) Production O&amp;M 2009GRC Rebuttal_Book2_Electric Rev Req Model (2009 GRC) Rebuttal REmoval of New  WH Solar AdjustMI" xfId="3774"/>
    <cellStyle name="_DEM-WP(C) Costs not in AURORA 2007PCORC-5.07Update_DEM-WP(C) Production O&amp;M 2009GRC Rebuttal_Book2_Electric Rev Req Model (2009 GRC) Rebuttal REmoval of New  WH Solar AdjustMI 2" xfId="3775"/>
    <cellStyle name="_DEM-WP(C) Costs not in AURORA 2007PCORC-5.07Update_DEM-WP(C) Production O&amp;M 2009GRC Rebuttal_Book2_Electric Rev Req Model (2009 GRC) Rebuttal REmoval of New  WH Solar AdjustMI 2 2" xfId="3776"/>
    <cellStyle name="_DEM-WP(C) Costs not in AURORA 2007PCORC-5.07Update_DEM-WP(C) Production O&amp;M 2009GRC Rebuttal_Book2_Electric Rev Req Model (2009 GRC) Rebuttal REmoval of New  WH Solar AdjustMI 2 2 2" xfId="18699"/>
    <cellStyle name="_DEM-WP(C) Costs not in AURORA 2007PCORC-5.07Update_DEM-WP(C) Production O&amp;M 2009GRC Rebuttal_Book2_Electric Rev Req Model (2009 GRC) Rebuttal REmoval of New  WH Solar AdjustMI 2 3" xfId="18700"/>
    <cellStyle name="_DEM-WP(C) Costs not in AURORA 2007PCORC-5.07Update_DEM-WP(C) Production O&amp;M 2009GRC Rebuttal_Book2_Electric Rev Req Model (2009 GRC) Rebuttal REmoval of New  WH Solar AdjustMI 3" xfId="3777"/>
    <cellStyle name="_DEM-WP(C) Costs not in AURORA 2007PCORC-5.07Update_DEM-WP(C) Production O&amp;M 2009GRC Rebuttal_Book2_Electric Rev Req Model (2009 GRC) Rebuttal REmoval of New  WH Solar AdjustMI 3 2" xfId="18701"/>
    <cellStyle name="_DEM-WP(C) Costs not in AURORA 2007PCORC-5.07Update_DEM-WP(C) Production O&amp;M 2009GRC Rebuttal_Book2_Electric Rev Req Model (2009 GRC) Rebuttal REmoval of New  WH Solar AdjustMI 4" xfId="18702"/>
    <cellStyle name="_DEM-WP(C) Costs not in AURORA 2007PCORC-5.07Update_DEM-WP(C) Production O&amp;M 2009GRC Rebuttal_Book2_Electric Rev Req Model (2009 GRC) Rebuttal REmoval of New  WH Solar AdjustMI_DEM-WP(C) ENERG10C--ctn Mid-C_042010 2010GRC" xfId="11755"/>
    <cellStyle name="_DEM-WP(C) Costs not in AURORA 2007PCORC-5.07Update_DEM-WP(C) Production O&amp;M 2009GRC Rebuttal_Book2_Electric Rev Req Model (2009 GRC) Rebuttal REmoval of New  WH Solar AdjustMI_DEM-WP(C) ENERG10C--ctn Mid-C_042010 2010GRC 2" xfId="18703"/>
    <cellStyle name="_DEM-WP(C) Costs not in AURORA 2007PCORC-5.07Update_DEM-WP(C) Production O&amp;M 2009GRC Rebuttal_Book2_Electric Rev Req Model (2009 GRC) Revised 01-18-2010" xfId="3778"/>
    <cellStyle name="_DEM-WP(C) Costs not in AURORA 2007PCORC-5.07Update_DEM-WP(C) Production O&amp;M 2009GRC Rebuttal_Book2_Electric Rev Req Model (2009 GRC) Revised 01-18-2010 2" xfId="3779"/>
    <cellStyle name="_DEM-WP(C) Costs not in AURORA 2007PCORC-5.07Update_DEM-WP(C) Production O&amp;M 2009GRC Rebuttal_Book2_Electric Rev Req Model (2009 GRC) Revised 01-18-2010 2 2" xfId="3780"/>
    <cellStyle name="_DEM-WP(C) Costs not in AURORA 2007PCORC-5.07Update_DEM-WP(C) Production O&amp;M 2009GRC Rebuttal_Book2_Electric Rev Req Model (2009 GRC) Revised 01-18-2010 2 2 2" xfId="18704"/>
    <cellStyle name="_DEM-WP(C) Costs not in AURORA 2007PCORC-5.07Update_DEM-WP(C) Production O&amp;M 2009GRC Rebuttal_Book2_Electric Rev Req Model (2009 GRC) Revised 01-18-2010 2 3" xfId="18705"/>
    <cellStyle name="_DEM-WP(C) Costs not in AURORA 2007PCORC-5.07Update_DEM-WP(C) Production O&amp;M 2009GRC Rebuttal_Book2_Electric Rev Req Model (2009 GRC) Revised 01-18-2010 3" xfId="3781"/>
    <cellStyle name="_DEM-WP(C) Costs not in AURORA 2007PCORC-5.07Update_DEM-WP(C) Production O&amp;M 2009GRC Rebuttal_Book2_Electric Rev Req Model (2009 GRC) Revised 01-18-2010 3 2" xfId="18706"/>
    <cellStyle name="_DEM-WP(C) Costs not in AURORA 2007PCORC-5.07Update_DEM-WP(C) Production O&amp;M 2009GRC Rebuttal_Book2_Electric Rev Req Model (2009 GRC) Revised 01-18-2010 4" xfId="18707"/>
    <cellStyle name="_DEM-WP(C) Costs not in AURORA 2007PCORC-5.07Update_DEM-WP(C) Production O&amp;M 2009GRC Rebuttal_Book2_Electric Rev Req Model (2009 GRC) Revised 01-18-2010_DEM-WP(C) ENERG10C--ctn Mid-C_042010 2010GRC" xfId="11756"/>
    <cellStyle name="_DEM-WP(C) Costs not in AURORA 2007PCORC-5.07Update_DEM-WP(C) Production O&amp;M 2009GRC Rebuttal_Book2_Electric Rev Req Model (2009 GRC) Revised 01-18-2010_DEM-WP(C) ENERG10C--ctn Mid-C_042010 2010GRC 2" xfId="18708"/>
    <cellStyle name="_DEM-WP(C) Costs not in AURORA 2007PCORC-5.07Update_DEM-WP(C) Production O&amp;M 2009GRC Rebuttal_Book2_Final Order Electric EXHIBIT A-1" xfId="3782"/>
    <cellStyle name="_DEM-WP(C) Costs not in AURORA 2007PCORC-5.07Update_DEM-WP(C) Production O&amp;M 2009GRC Rebuttal_Book2_Final Order Electric EXHIBIT A-1 2" xfId="3783"/>
    <cellStyle name="_DEM-WP(C) Costs not in AURORA 2007PCORC-5.07Update_DEM-WP(C) Production O&amp;M 2009GRC Rebuttal_Book2_Final Order Electric EXHIBIT A-1 2 2" xfId="3784"/>
    <cellStyle name="_DEM-WP(C) Costs not in AURORA 2007PCORC-5.07Update_DEM-WP(C) Production O&amp;M 2009GRC Rebuttal_Book2_Final Order Electric EXHIBIT A-1 2 2 2" xfId="18709"/>
    <cellStyle name="_DEM-WP(C) Costs not in AURORA 2007PCORC-5.07Update_DEM-WP(C) Production O&amp;M 2009GRC Rebuttal_Book2_Final Order Electric EXHIBIT A-1 2 3" xfId="18710"/>
    <cellStyle name="_DEM-WP(C) Costs not in AURORA 2007PCORC-5.07Update_DEM-WP(C) Production O&amp;M 2009GRC Rebuttal_Book2_Final Order Electric EXHIBIT A-1 3" xfId="3785"/>
    <cellStyle name="_DEM-WP(C) Costs not in AURORA 2007PCORC-5.07Update_DEM-WP(C) Production O&amp;M 2009GRC Rebuttal_Book2_Final Order Electric EXHIBIT A-1 3 2" xfId="18711"/>
    <cellStyle name="_DEM-WP(C) Costs not in AURORA 2007PCORC-5.07Update_DEM-WP(C) Production O&amp;M 2009GRC Rebuttal_Book2_Final Order Electric EXHIBIT A-1 4" xfId="18712"/>
    <cellStyle name="_DEM-WP(C) Costs not in AURORA 2007PCORC-5.07Update_DEM-WP(C) Production O&amp;M 2009GRC Rebuttal_DEM-WP(C) ENERG10C--ctn Mid-C_042010 2010GRC" xfId="11757"/>
    <cellStyle name="_DEM-WP(C) Costs not in AURORA 2007PCORC-5.07Update_DEM-WP(C) Production O&amp;M 2009GRC Rebuttal_DEM-WP(C) ENERG10C--ctn Mid-C_042010 2010GRC 2" xfId="18713"/>
    <cellStyle name="_DEM-WP(C) Costs not in AURORA 2007PCORC-5.07Update_DEM-WP(C) Production O&amp;M 2009GRC Rebuttal_Electric Rev Req Model (2009 GRC) Rebuttal" xfId="3786"/>
    <cellStyle name="_DEM-WP(C) Costs not in AURORA 2007PCORC-5.07Update_DEM-WP(C) Production O&amp;M 2009GRC Rebuttal_Electric Rev Req Model (2009 GRC) Rebuttal 2" xfId="3787"/>
    <cellStyle name="_DEM-WP(C) Costs not in AURORA 2007PCORC-5.07Update_DEM-WP(C) Production O&amp;M 2009GRC Rebuttal_Electric Rev Req Model (2009 GRC) Rebuttal 2 2" xfId="3788"/>
    <cellStyle name="_DEM-WP(C) Costs not in AURORA 2007PCORC-5.07Update_DEM-WP(C) Production O&amp;M 2009GRC Rebuttal_Electric Rev Req Model (2009 GRC) Rebuttal 2 2 2" xfId="18714"/>
    <cellStyle name="_DEM-WP(C) Costs not in AURORA 2007PCORC-5.07Update_DEM-WP(C) Production O&amp;M 2009GRC Rebuttal_Electric Rev Req Model (2009 GRC) Rebuttal 2 3" xfId="18715"/>
    <cellStyle name="_DEM-WP(C) Costs not in AURORA 2007PCORC-5.07Update_DEM-WP(C) Production O&amp;M 2009GRC Rebuttal_Electric Rev Req Model (2009 GRC) Rebuttal 3" xfId="3789"/>
    <cellStyle name="_DEM-WP(C) Costs not in AURORA 2007PCORC-5.07Update_DEM-WP(C) Production O&amp;M 2009GRC Rebuttal_Electric Rev Req Model (2009 GRC) Rebuttal 3 2" xfId="18716"/>
    <cellStyle name="_DEM-WP(C) Costs not in AURORA 2007PCORC-5.07Update_DEM-WP(C) Production O&amp;M 2009GRC Rebuttal_Electric Rev Req Model (2009 GRC) Rebuttal 4" xfId="18717"/>
    <cellStyle name="_DEM-WP(C) Costs not in AURORA 2007PCORC-5.07Update_DEM-WP(C) Production O&amp;M 2009GRC Rebuttal_Electric Rev Req Model (2009 GRC) Rebuttal REmoval of New  WH Solar AdjustMI" xfId="3790"/>
    <cellStyle name="_DEM-WP(C) Costs not in AURORA 2007PCORC-5.07Update_DEM-WP(C) Production O&amp;M 2009GRC Rebuttal_Electric Rev Req Model (2009 GRC) Rebuttal REmoval of New  WH Solar AdjustMI 2" xfId="3791"/>
    <cellStyle name="_DEM-WP(C) Costs not in AURORA 2007PCORC-5.07Update_DEM-WP(C) Production O&amp;M 2009GRC Rebuttal_Electric Rev Req Model (2009 GRC) Rebuttal REmoval of New  WH Solar AdjustMI 2 2" xfId="3792"/>
    <cellStyle name="_DEM-WP(C) Costs not in AURORA 2007PCORC-5.07Update_DEM-WP(C) Production O&amp;M 2009GRC Rebuttal_Electric Rev Req Model (2009 GRC) Rebuttal REmoval of New  WH Solar AdjustMI 2 2 2" xfId="18718"/>
    <cellStyle name="_DEM-WP(C) Costs not in AURORA 2007PCORC-5.07Update_DEM-WP(C) Production O&amp;M 2009GRC Rebuttal_Electric Rev Req Model (2009 GRC) Rebuttal REmoval of New  WH Solar AdjustMI 2 3" xfId="18719"/>
    <cellStyle name="_DEM-WP(C) Costs not in AURORA 2007PCORC-5.07Update_DEM-WP(C) Production O&amp;M 2009GRC Rebuttal_Electric Rev Req Model (2009 GRC) Rebuttal REmoval of New  WH Solar AdjustMI 3" xfId="3793"/>
    <cellStyle name="_DEM-WP(C) Costs not in AURORA 2007PCORC-5.07Update_DEM-WP(C) Production O&amp;M 2009GRC Rebuttal_Electric Rev Req Model (2009 GRC) Rebuttal REmoval of New  WH Solar AdjustMI 3 2" xfId="18720"/>
    <cellStyle name="_DEM-WP(C) Costs not in AURORA 2007PCORC-5.07Update_DEM-WP(C) Production O&amp;M 2009GRC Rebuttal_Electric Rev Req Model (2009 GRC) Rebuttal REmoval of New  WH Solar AdjustMI 4" xfId="18721"/>
    <cellStyle name="_DEM-WP(C) Costs not in AURORA 2007PCORC-5.07Update_DEM-WP(C) Production O&amp;M 2009GRC Rebuttal_Electric Rev Req Model (2009 GRC) Rebuttal REmoval of New  WH Solar AdjustMI_DEM-WP(C) ENERG10C--ctn Mid-C_042010 2010GRC" xfId="11758"/>
    <cellStyle name="_DEM-WP(C) Costs not in AURORA 2007PCORC-5.07Update_DEM-WP(C) Production O&amp;M 2009GRC Rebuttal_Electric Rev Req Model (2009 GRC) Rebuttal REmoval of New  WH Solar AdjustMI_DEM-WP(C) ENERG10C--ctn Mid-C_042010 2010GRC 2" xfId="18722"/>
    <cellStyle name="_DEM-WP(C) Costs not in AURORA 2007PCORC-5.07Update_DEM-WP(C) Production O&amp;M 2009GRC Rebuttal_Electric Rev Req Model (2009 GRC) Revised 01-18-2010" xfId="3794"/>
    <cellStyle name="_DEM-WP(C) Costs not in AURORA 2007PCORC-5.07Update_DEM-WP(C) Production O&amp;M 2009GRC Rebuttal_Electric Rev Req Model (2009 GRC) Revised 01-18-2010 2" xfId="3795"/>
    <cellStyle name="_DEM-WP(C) Costs not in AURORA 2007PCORC-5.07Update_DEM-WP(C) Production O&amp;M 2009GRC Rebuttal_Electric Rev Req Model (2009 GRC) Revised 01-18-2010 2 2" xfId="3796"/>
    <cellStyle name="_DEM-WP(C) Costs not in AURORA 2007PCORC-5.07Update_DEM-WP(C) Production O&amp;M 2009GRC Rebuttal_Electric Rev Req Model (2009 GRC) Revised 01-18-2010 2 2 2" xfId="18723"/>
    <cellStyle name="_DEM-WP(C) Costs not in AURORA 2007PCORC-5.07Update_DEM-WP(C) Production O&amp;M 2009GRC Rebuttal_Electric Rev Req Model (2009 GRC) Revised 01-18-2010 2 3" xfId="18724"/>
    <cellStyle name="_DEM-WP(C) Costs not in AURORA 2007PCORC-5.07Update_DEM-WP(C) Production O&amp;M 2009GRC Rebuttal_Electric Rev Req Model (2009 GRC) Revised 01-18-2010 3" xfId="3797"/>
    <cellStyle name="_DEM-WP(C) Costs not in AURORA 2007PCORC-5.07Update_DEM-WP(C) Production O&amp;M 2009GRC Rebuttal_Electric Rev Req Model (2009 GRC) Revised 01-18-2010 3 2" xfId="18725"/>
    <cellStyle name="_DEM-WP(C) Costs not in AURORA 2007PCORC-5.07Update_DEM-WP(C) Production O&amp;M 2009GRC Rebuttal_Electric Rev Req Model (2009 GRC) Revised 01-18-2010 4" xfId="18726"/>
    <cellStyle name="_DEM-WP(C) Costs not in AURORA 2007PCORC-5.07Update_DEM-WP(C) Production O&amp;M 2009GRC Rebuttal_Electric Rev Req Model (2009 GRC) Revised 01-18-2010_DEM-WP(C) ENERG10C--ctn Mid-C_042010 2010GRC" xfId="11759"/>
    <cellStyle name="_DEM-WP(C) Costs not in AURORA 2007PCORC-5.07Update_DEM-WP(C) Production O&amp;M 2009GRC Rebuttal_Electric Rev Req Model (2009 GRC) Revised 01-18-2010_DEM-WP(C) ENERG10C--ctn Mid-C_042010 2010GRC 2" xfId="18727"/>
    <cellStyle name="_DEM-WP(C) Costs not in AURORA 2007PCORC-5.07Update_DEM-WP(C) Production O&amp;M 2009GRC Rebuttal_Final Order Electric EXHIBIT A-1" xfId="3798"/>
    <cellStyle name="_DEM-WP(C) Costs not in AURORA 2007PCORC-5.07Update_DEM-WP(C) Production O&amp;M 2009GRC Rebuttal_Final Order Electric EXHIBIT A-1 2" xfId="3799"/>
    <cellStyle name="_DEM-WP(C) Costs not in AURORA 2007PCORC-5.07Update_DEM-WP(C) Production O&amp;M 2009GRC Rebuttal_Final Order Electric EXHIBIT A-1 2 2" xfId="3800"/>
    <cellStyle name="_DEM-WP(C) Costs not in AURORA 2007PCORC-5.07Update_DEM-WP(C) Production O&amp;M 2009GRC Rebuttal_Final Order Electric EXHIBIT A-1 2 2 2" xfId="18728"/>
    <cellStyle name="_DEM-WP(C) Costs not in AURORA 2007PCORC-5.07Update_DEM-WP(C) Production O&amp;M 2009GRC Rebuttal_Final Order Electric EXHIBIT A-1 2 3" xfId="18729"/>
    <cellStyle name="_DEM-WP(C) Costs not in AURORA 2007PCORC-5.07Update_DEM-WP(C) Production O&amp;M 2009GRC Rebuttal_Final Order Electric EXHIBIT A-1 3" xfId="3801"/>
    <cellStyle name="_DEM-WP(C) Costs not in AURORA 2007PCORC-5.07Update_DEM-WP(C) Production O&amp;M 2009GRC Rebuttal_Final Order Electric EXHIBIT A-1 3 2" xfId="18730"/>
    <cellStyle name="_DEM-WP(C) Costs not in AURORA 2007PCORC-5.07Update_DEM-WP(C) Production O&amp;M 2009GRC Rebuttal_Final Order Electric EXHIBIT A-1 4" xfId="18731"/>
    <cellStyle name="_DEM-WP(C) Costs not in AURORA 2007PCORC-5.07Update_DEM-WP(C) Production O&amp;M 2009GRC Rebuttal_Rebuttal Power Costs" xfId="3802"/>
    <cellStyle name="_DEM-WP(C) Costs not in AURORA 2007PCORC-5.07Update_DEM-WP(C) Production O&amp;M 2009GRC Rebuttal_Rebuttal Power Costs 2" xfId="3803"/>
    <cellStyle name="_DEM-WP(C) Costs not in AURORA 2007PCORC-5.07Update_DEM-WP(C) Production O&amp;M 2009GRC Rebuttal_Rebuttal Power Costs 2 2" xfId="3804"/>
    <cellStyle name="_DEM-WP(C) Costs not in AURORA 2007PCORC-5.07Update_DEM-WP(C) Production O&amp;M 2009GRC Rebuttal_Rebuttal Power Costs 2 2 2" xfId="18732"/>
    <cellStyle name="_DEM-WP(C) Costs not in AURORA 2007PCORC-5.07Update_DEM-WP(C) Production O&amp;M 2009GRC Rebuttal_Rebuttal Power Costs 2 3" xfId="18733"/>
    <cellStyle name="_DEM-WP(C) Costs not in AURORA 2007PCORC-5.07Update_DEM-WP(C) Production O&amp;M 2009GRC Rebuttal_Rebuttal Power Costs 3" xfId="3805"/>
    <cellStyle name="_DEM-WP(C) Costs not in AURORA 2007PCORC-5.07Update_DEM-WP(C) Production O&amp;M 2009GRC Rebuttal_Rebuttal Power Costs 3 2" xfId="18734"/>
    <cellStyle name="_DEM-WP(C) Costs not in AURORA 2007PCORC-5.07Update_DEM-WP(C) Production O&amp;M 2009GRC Rebuttal_Rebuttal Power Costs 4" xfId="18735"/>
    <cellStyle name="_DEM-WP(C) Costs not in AURORA 2007PCORC-5.07Update_DEM-WP(C) Production O&amp;M 2009GRC Rebuttal_Rebuttal Power Costs_Adj Bench DR 3 for Initial Briefs (Electric)" xfId="3806"/>
    <cellStyle name="_DEM-WP(C) Costs not in AURORA 2007PCORC-5.07Update_DEM-WP(C) Production O&amp;M 2009GRC Rebuttal_Rebuttal Power Costs_Adj Bench DR 3 for Initial Briefs (Electric) 2" xfId="3807"/>
    <cellStyle name="_DEM-WP(C) Costs not in AURORA 2007PCORC-5.07Update_DEM-WP(C) Production O&amp;M 2009GRC Rebuttal_Rebuttal Power Costs_Adj Bench DR 3 for Initial Briefs (Electric) 2 2" xfId="3808"/>
    <cellStyle name="_DEM-WP(C) Costs not in AURORA 2007PCORC-5.07Update_DEM-WP(C) Production O&amp;M 2009GRC Rebuttal_Rebuttal Power Costs_Adj Bench DR 3 for Initial Briefs (Electric) 2 2 2" xfId="18736"/>
    <cellStyle name="_DEM-WP(C) Costs not in AURORA 2007PCORC-5.07Update_DEM-WP(C) Production O&amp;M 2009GRC Rebuttal_Rebuttal Power Costs_Adj Bench DR 3 for Initial Briefs (Electric) 2 3" xfId="18737"/>
    <cellStyle name="_DEM-WP(C) Costs not in AURORA 2007PCORC-5.07Update_DEM-WP(C) Production O&amp;M 2009GRC Rebuttal_Rebuttal Power Costs_Adj Bench DR 3 for Initial Briefs (Electric) 3" xfId="3809"/>
    <cellStyle name="_DEM-WP(C) Costs not in AURORA 2007PCORC-5.07Update_DEM-WP(C) Production O&amp;M 2009GRC Rebuttal_Rebuttal Power Costs_Adj Bench DR 3 for Initial Briefs (Electric) 3 2" xfId="18738"/>
    <cellStyle name="_DEM-WP(C) Costs not in AURORA 2007PCORC-5.07Update_DEM-WP(C) Production O&amp;M 2009GRC Rebuttal_Rebuttal Power Costs_Adj Bench DR 3 for Initial Briefs (Electric) 4" xfId="18739"/>
    <cellStyle name="_DEM-WP(C) Costs not in AURORA 2007PCORC-5.07Update_DEM-WP(C) Production O&amp;M 2009GRC Rebuttal_Rebuttal Power Costs_Adj Bench DR 3 for Initial Briefs (Electric)_DEM-WP(C) ENERG10C--ctn Mid-C_042010 2010GRC" xfId="11760"/>
    <cellStyle name="_DEM-WP(C) Costs not in AURORA 2007PCORC-5.07Update_DEM-WP(C) Production O&amp;M 2009GRC Rebuttal_Rebuttal Power Costs_Adj Bench DR 3 for Initial Briefs (Electric)_DEM-WP(C) ENERG10C--ctn Mid-C_042010 2010GRC 2" xfId="18740"/>
    <cellStyle name="_DEM-WP(C) Costs not in AURORA 2007PCORC-5.07Update_DEM-WP(C) Production O&amp;M 2009GRC Rebuttal_Rebuttal Power Costs_DEM-WP(C) ENERG10C--ctn Mid-C_042010 2010GRC" xfId="11761"/>
    <cellStyle name="_DEM-WP(C) Costs not in AURORA 2007PCORC-5.07Update_DEM-WP(C) Production O&amp;M 2009GRC Rebuttal_Rebuttal Power Costs_DEM-WP(C) ENERG10C--ctn Mid-C_042010 2010GRC 2" xfId="18741"/>
    <cellStyle name="_DEM-WP(C) Costs not in AURORA 2007PCORC-5.07Update_DEM-WP(C) Production O&amp;M 2009GRC Rebuttal_Rebuttal Power Costs_Electric Rev Req Model (2009 GRC) Rebuttal" xfId="3810"/>
    <cellStyle name="_DEM-WP(C) Costs not in AURORA 2007PCORC-5.07Update_DEM-WP(C) Production O&amp;M 2009GRC Rebuttal_Rebuttal Power Costs_Electric Rev Req Model (2009 GRC) Rebuttal 2" xfId="3811"/>
    <cellStyle name="_DEM-WP(C) Costs not in AURORA 2007PCORC-5.07Update_DEM-WP(C) Production O&amp;M 2009GRC Rebuttal_Rebuttal Power Costs_Electric Rev Req Model (2009 GRC) Rebuttal 2 2" xfId="3812"/>
    <cellStyle name="_DEM-WP(C) Costs not in AURORA 2007PCORC-5.07Update_DEM-WP(C) Production O&amp;M 2009GRC Rebuttal_Rebuttal Power Costs_Electric Rev Req Model (2009 GRC) Rebuttal 2 2 2" xfId="18742"/>
    <cellStyle name="_DEM-WP(C) Costs not in AURORA 2007PCORC-5.07Update_DEM-WP(C) Production O&amp;M 2009GRC Rebuttal_Rebuttal Power Costs_Electric Rev Req Model (2009 GRC) Rebuttal 2 3" xfId="18743"/>
    <cellStyle name="_DEM-WP(C) Costs not in AURORA 2007PCORC-5.07Update_DEM-WP(C) Production O&amp;M 2009GRC Rebuttal_Rebuttal Power Costs_Electric Rev Req Model (2009 GRC) Rebuttal 3" xfId="3813"/>
    <cellStyle name="_DEM-WP(C) Costs not in AURORA 2007PCORC-5.07Update_DEM-WP(C) Production O&amp;M 2009GRC Rebuttal_Rebuttal Power Costs_Electric Rev Req Model (2009 GRC) Rebuttal 3 2" xfId="18744"/>
    <cellStyle name="_DEM-WP(C) Costs not in AURORA 2007PCORC-5.07Update_DEM-WP(C) Production O&amp;M 2009GRC Rebuttal_Rebuttal Power Costs_Electric Rev Req Model (2009 GRC) Rebuttal 4" xfId="18745"/>
    <cellStyle name="_DEM-WP(C) Costs not in AURORA 2007PCORC-5.07Update_DEM-WP(C) Production O&amp;M 2009GRC Rebuttal_Rebuttal Power Costs_Electric Rev Req Model (2009 GRC) Rebuttal REmoval of New  WH Solar AdjustMI" xfId="3814"/>
    <cellStyle name="_DEM-WP(C) Costs not in AURORA 2007PCORC-5.07Update_DEM-WP(C) Production O&amp;M 2009GRC Rebuttal_Rebuttal Power Costs_Electric Rev Req Model (2009 GRC) Rebuttal REmoval of New  WH Solar AdjustMI 2" xfId="3815"/>
    <cellStyle name="_DEM-WP(C) Costs not in AURORA 2007PCORC-5.07Update_DEM-WP(C) Production O&amp;M 2009GRC Rebuttal_Rebuttal Power Costs_Electric Rev Req Model (2009 GRC) Rebuttal REmoval of New  WH Solar AdjustMI 2 2" xfId="3816"/>
    <cellStyle name="_DEM-WP(C) Costs not in AURORA 2007PCORC-5.07Update_DEM-WP(C) Production O&amp;M 2009GRC Rebuttal_Rebuttal Power Costs_Electric Rev Req Model (2009 GRC) Rebuttal REmoval of New  WH Solar AdjustMI 2 2 2" xfId="18746"/>
    <cellStyle name="_DEM-WP(C) Costs not in AURORA 2007PCORC-5.07Update_DEM-WP(C) Production O&amp;M 2009GRC Rebuttal_Rebuttal Power Costs_Electric Rev Req Model (2009 GRC) Rebuttal REmoval of New  WH Solar AdjustMI 2 3" xfId="18747"/>
    <cellStyle name="_DEM-WP(C) Costs not in AURORA 2007PCORC-5.07Update_DEM-WP(C) Production O&amp;M 2009GRC Rebuttal_Rebuttal Power Costs_Electric Rev Req Model (2009 GRC) Rebuttal REmoval of New  WH Solar AdjustMI 3" xfId="3817"/>
    <cellStyle name="_DEM-WP(C) Costs not in AURORA 2007PCORC-5.07Update_DEM-WP(C) Production O&amp;M 2009GRC Rebuttal_Rebuttal Power Costs_Electric Rev Req Model (2009 GRC) Rebuttal REmoval of New  WH Solar AdjustMI 3 2" xfId="18748"/>
    <cellStyle name="_DEM-WP(C) Costs not in AURORA 2007PCORC-5.07Update_DEM-WP(C) Production O&amp;M 2009GRC Rebuttal_Rebuttal Power Costs_Electric Rev Req Model (2009 GRC) Rebuttal REmoval of New  WH Solar AdjustMI 4" xfId="18749"/>
    <cellStyle name="_DEM-WP(C) Costs not in AURORA 2007PCORC-5.07Update_DEM-WP(C) Production O&amp;M 2009GRC Rebuttal_Rebuttal Power Costs_Electric Rev Req Model (2009 GRC) Rebuttal REmoval of New  WH Solar AdjustMI_DEM-WP(C) ENERG10C--ctn Mid-C_042010 2010GRC" xfId="11762"/>
    <cellStyle name="_DEM-WP(C) Costs not in AURORA 2007PCORC-5.07Update_DEM-WP(C) Production O&amp;M 2009GRC Rebuttal_Rebuttal Power Costs_Electric Rev Req Model (2009 GRC) Rebuttal REmoval of New  WH Solar AdjustMI_DEM-WP(C) ENERG10C--ctn Mid-C_042010 2010GRC 2" xfId="18750"/>
    <cellStyle name="_DEM-WP(C) Costs not in AURORA 2007PCORC-5.07Update_DEM-WP(C) Production O&amp;M 2009GRC Rebuttal_Rebuttal Power Costs_Electric Rev Req Model (2009 GRC) Revised 01-18-2010" xfId="3818"/>
    <cellStyle name="_DEM-WP(C) Costs not in AURORA 2007PCORC-5.07Update_DEM-WP(C) Production O&amp;M 2009GRC Rebuttal_Rebuttal Power Costs_Electric Rev Req Model (2009 GRC) Revised 01-18-2010 2" xfId="3819"/>
    <cellStyle name="_DEM-WP(C) Costs not in AURORA 2007PCORC-5.07Update_DEM-WP(C) Production O&amp;M 2009GRC Rebuttal_Rebuttal Power Costs_Electric Rev Req Model (2009 GRC) Revised 01-18-2010 2 2" xfId="3820"/>
    <cellStyle name="_DEM-WP(C) Costs not in AURORA 2007PCORC-5.07Update_DEM-WP(C) Production O&amp;M 2009GRC Rebuttal_Rebuttal Power Costs_Electric Rev Req Model (2009 GRC) Revised 01-18-2010 2 2 2" xfId="18751"/>
    <cellStyle name="_DEM-WP(C) Costs not in AURORA 2007PCORC-5.07Update_DEM-WP(C) Production O&amp;M 2009GRC Rebuttal_Rebuttal Power Costs_Electric Rev Req Model (2009 GRC) Revised 01-18-2010 2 3" xfId="18752"/>
    <cellStyle name="_DEM-WP(C) Costs not in AURORA 2007PCORC-5.07Update_DEM-WP(C) Production O&amp;M 2009GRC Rebuttal_Rebuttal Power Costs_Electric Rev Req Model (2009 GRC) Revised 01-18-2010 3" xfId="3821"/>
    <cellStyle name="_DEM-WP(C) Costs not in AURORA 2007PCORC-5.07Update_DEM-WP(C) Production O&amp;M 2009GRC Rebuttal_Rebuttal Power Costs_Electric Rev Req Model (2009 GRC) Revised 01-18-2010 3 2" xfId="18753"/>
    <cellStyle name="_DEM-WP(C) Costs not in AURORA 2007PCORC-5.07Update_DEM-WP(C) Production O&amp;M 2009GRC Rebuttal_Rebuttal Power Costs_Electric Rev Req Model (2009 GRC) Revised 01-18-2010 4" xfId="18754"/>
    <cellStyle name="_DEM-WP(C) Costs not in AURORA 2007PCORC-5.07Update_DEM-WP(C) Production O&amp;M 2009GRC Rebuttal_Rebuttal Power Costs_Electric Rev Req Model (2009 GRC) Revised 01-18-2010_DEM-WP(C) ENERG10C--ctn Mid-C_042010 2010GRC" xfId="11763"/>
    <cellStyle name="_DEM-WP(C) Costs not in AURORA 2007PCORC-5.07Update_DEM-WP(C) Production O&amp;M 2009GRC Rebuttal_Rebuttal Power Costs_Electric Rev Req Model (2009 GRC) Revised 01-18-2010_DEM-WP(C) ENERG10C--ctn Mid-C_042010 2010GRC 2" xfId="18755"/>
    <cellStyle name="_DEM-WP(C) Costs not in AURORA 2007PCORC-5.07Update_DEM-WP(C) Production O&amp;M 2009GRC Rebuttal_Rebuttal Power Costs_Final Order Electric EXHIBIT A-1" xfId="3822"/>
    <cellStyle name="_DEM-WP(C) Costs not in AURORA 2007PCORC-5.07Update_DEM-WP(C) Production O&amp;M 2009GRC Rebuttal_Rebuttal Power Costs_Final Order Electric EXHIBIT A-1 2" xfId="3823"/>
    <cellStyle name="_DEM-WP(C) Costs not in AURORA 2007PCORC-5.07Update_DEM-WP(C) Production O&amp;M 2009GRC Rebuttal_Rebuttal Power Costs_Final Order Electric EXHIBIT A-1 2 2" xfId="3824"/>
    <cellStyle name="_DEM-WP(C) Costs not in AURORA 2007PCORC-5.07Update_DEM-WP(C) Production O&amp;M 2009GRC Rebuttal_Rebuttal Power Costs_Final Order Electric EXHIBIT A-1 2 2 2" xfId="18756"/>
    <cellStyle name="_DEM-WP(C) Costs not in AURORA 2007PCORC-5.07Update_DEM-WP(C) Production O&amp;M 2009GRC Rebuttal_Rebuttal Power Costs_Final Order Electric EXHIBIT A-1 2 3" xfId="18757"/>
    <cellStyle name="_DEM-WP(C) Costs not in AURORA 2007PCORC-5.07Update_DEM-WP(C) Production O&amp;M 2009GRC Rebuttal_Rebuttal Power Costs_Final Order Electric EXHIBIT A-1 3" xfId="3825"/>
    <cellStyle name="_DEM-WP(C) Costs not in AURORA 2007PCORC-5.07Update_DEM-WP(C) Production O&amp;M 2009GRC Rebuttal_Rebuttal Power Costs_Final Order Electric EXHIBIT A-1 3 2" xfId="18758"/>
    <cellStyle name="_DEM-WP(C) Costs not in AURORA 2007PCORC-5.07Update_DEM-WP(C) Production O&amp;M 2009GRC Rebuttal_Rebuttal Power Costs_Final Order Electric EXHIBIT A-1 4" xfId="18759"/>
    <cellStyle name="_DEM-WP(C) Costs not in AURORA 2007PCORC-5.07Update_DEM-WP(C) Production O&amp;M 2010GRC As-Filed" xfId="3826"/>
    <cellStyle name="_DEM-WP(C) Costs not in AURORA 2007PCORC-5.07Update_DEM-WP(C) Production O&amp;M 2010GRC As-Filed 2" xfId="3827"/>
    <cellStyle name="_DEM-WP(C) Costs not in AURORA 2007PCORC-5.07Update_DEM-WP(C) Production O&amp;M 2010GRC As-Filed 2 2" xfId="18760"/>
    <cellStyle name="_DEM-WP(C) Costs not in AURORA 2007PCORC-5.07Update_DEM-WP(C) Production O&amp;M 2010GRC As-Filed 3" xfId="11764"/>
    <cellStyle name="_DEM-WP(C) Costs not in AURORA 2007PCORC-5.07Update_DEM-WP(C) Production O&amp;M 2010GRC As-Filed 3 2" xfId="18761"/>
    <cellStyle name="_DEM-WP(C) Costs not in AURORA 2007PCORC-5.07Update_DEM-WP(C) Production O&amp;M 2010GRC As-Filed 4" xfId="18762"/>
    <cellStyle name="_DEM-WP(C) Costs not in AURORA 2007PCORC-5.07Update_DEM-WP(C) Production O&amp;M 2010GRC As-Filed 4 2" xfId="18763"/>
    <cellStyle name="_DEM-WP(C) Costs not in AURORA 2007PCORC-5.07Update_DEM-WP(C) Production O&amp;M 2010GRC As-Filed 5" xfId="18764"/>
    <cellStyle name="_DEM-WP(C) Costs not in AURORA 2007PCORC-5.07Update_DEM-WP(C) Production O&amp;M 2010GRC As-Filed 5 2" xfId="18765"/>
    <cellStyle name="_DEM-WP(C) Costs not in AURORA 2007PCORC-5.07Update_DEM-WP(C) Production O&amp;M 2010GRC As-Filed 6" xfId="18766"/>
    <cellStyle name="_DEM-WP(C) Costs not in AURORA 2007PCORC-5.07Update_DEM-WP(C) Production O&amp;M 2010GRC As-Filed 6 2" xfId="18767"/>
    <cellStyle name="_DEM-WP(C) Costs not in AURORA 2007PCORC-5.07Update_Electric Rev Req Model (2009 GRC) " xfId="3828"/>
    <cellStyle name="_DEM-WP(C) Costs not in AURORA 2007PCORC-5.07Update_Electric Rev Req Model (2009 GRC)  2" xfId="3829"/>
    <cellStyle name="_DEM-WP(C) Costs not in AURORA 2007PCORC-5.07Update_Electric Rev Req Model (2009 GRC)  2 2" xfId="3830"/>
    <cellStyle name="_DEM-WP(C) Costs not in AURORA 2007PCORC-5.07Update_Electric Rev Req Model (2009 GRC)  2 2 2" xfId="18768"/>
    <cellStyle name="_DEM-WP(C) Costs not in AURORA 2007PCORC-5.07Update_Electric Rev Req Model (2009 GRC)  2 3" xfId="18769"/>
    <cellStyle name="_DEM-WP(C) Costs not in AURORA 2007PCORC-5.07Update_Electric Rev Req Model (2009 GRC)  3" xfId="3831"/>
    <cellStyle name="_DEM-WP(C) Costs not in AURORA 2007PCORC-5.07Update_Electric Rev Req Model (2009 GRC)  3 2" xfId="18770"/>
    <cellStyle name="_DEM-WP(C) Costs not in AURORA 2007PCORC-5.07Update_Electric Rev Req Model (2009 GRC)  4" xfId="18771"/>
    <cellStyle name="_DEM-WP(C) Costs not in AURORA 2007PCORC-5.07Update_Electric Rev Req Model (2009 GRC) _DEM-WP(C) ENERG10C--ctn Mid-C_042010 2010GRC" xfId="11765"/>
    <cellStyle name="_DEM-WP(C) Costs not in AURORA 2007PCORC-5.07Update_Electric Rev Req Model (2009 GRC) _DEM-WP(C) ENERG10C--ctn Mid-C_042010 2010GRC 2" xfId="18772"/>
    <cellStyle name="_DEM-WP(C) Costs not in AURORA 2007PCORC-5.07Update_Electric Rev Req Model (2009 GRC) Rebuttal" xfId="3832"/>
    <cellStyle name="_DEM-WP(C) Costs not in AURORA 2007PCORC-5.07Update_Electric Rev Req Model (2009 GRC) Rebuttal 2" xfId="3833"/>
    <cellStyle name="_DEM-WP(C) Costs not in AURORA 2007PCORC-5.07Update_Electric Rev Req Model (2009 GRC) Rebuttal 2 2" xfId="3834"/>
    <cellStyle name="_DEM-WP(C) Costs not in AURORA 2007PCORC-5.07Update_Electric Rev Req Model (2009 GRC) Rebuttal 2 2 2" xfId="18773"/>
    <cellStyle name="_DEM-WP(C) Costs not in AURORA 2007PCORC-5.07Update_Electric Rev Req Model (2009 GRC) Rebuttal 2 3" xfId="18774"/>
    <cellStyle name="_DEM-WP(C) Costs not in AURORA 2007PCORC-5.07Update_Electric Rev Req Model (2009 GRC) Rebuttal 3" xfId="3835"/>
    <cellStyle name="_DEM-WP(C) Costs not in AURORA 2007PCORC-5.07Update_Electric Rev Req Model (2009 GRC) Rebuttal 3 2" xfId="18775"/>
    <cellStyle name="_DEM-WP(C) Costs not in AURORA 2007PCORC-5.07Update_Electric Rev Req Model (2009 GRC) Rebuttal 4" xfId="18776"/>
    <cellStyle name="_DEM-WP(C) Costs not in AURORA 2007PCORC-5.07Update_Electric Rev Req Model (2009 GRC) Rebuttal REmoval of New  WH Solar AdjustMI" xfId="3836"/>
    <cellStyle name="_DEM-WP(C) Costs not in AURORA 2007PCORC-5.07Update_Electric Rev Req Model (2009 GRC) Rebuttal REmoval of New  WH Solar AdjustMI 2" xfId="3837"/>
    <cellStyle name="_DEM-WP(C) Costs not in AURORA 2007PCORC-5.07Update_Electric Rev Req Model (2009 GRC) Rebuttal REmoval of New  WH Solar AdjustMI 2 2" xfId="3838"/>
    <cellStyle name="_DEM-WP(C) Costs not in AURORA 2007PCORC-5.07Update_Electric Rev Req Model (2009 GRC) Rebuttal REmoval of New  WH Solar AdjustMI 2 2 2" xfId="18777"/>
    <cellStyle name="_DEM-WP(C) Costs not in AURORA 2007PCORC-5.07Update_Electric Rev Req Model (2009 GRC) Rebuttal REmoval of New  WH Solar AdjustMI 2 3" xfId="18778"/>
    <cellStyle name="_DEM-WP(C) Costs not in AURORA 2007PCORC-5.07Update_Electric Rev Req Model (2009 GRC) Rebuttal REmoval of New  WH Solar AdjustMI 3" xfId="3839"/>
    <cellStyle name="_DEM-WP(C) Costs not in AURORA 2007PCORC-5.07Update_Electric Rev Req Model (2009 GRC) Rebuttal REmoval of New  WH Solar AdjustMI 3 2" xfId="18779"/>
    <cellStyle name="_DEM-WP(C) Costs not in AURORA 2007PCORC-5.07Update_Electric Rev Req Model (2009 GRC) Rebuttal REmoval of New  WH Solar AdjustMI 4" xfId="18780"/>
    <cellStyle name="_DEM-WP(C) Costs not in AURORA 2007PCORC-5.07Update_Electric Rev Req Model (2009 GRC) Rebuttal REmoval of New  WH Solar AdjustMI_DEM-WP(C) ENERG10C--ctn Mid-C_042010 2010GRC" xfId="11766"/>
    <cellStyle name="_DEM-WP(C) Costs not in AURORA 2007PCORC-5.07Update_Electric Rev Req Model (2009 GRC) Rebuttal REmoval of New  WH Solar AdjustMI_DEM-WP(C) ENERG10C--ctn Mid-C_042010 2010GRC 2" xfId="18781"/>
    <cellStyle name="_DEM-WP(C) Costs not in AURORA 2007PCORC-5.07Update_Electric Rev Req Model (2009 GRC) Revised 01-18-2010" xfId="3840"/>
    <cellStyle name="_DEM-WP(C) Costs not in AURORA 2007PCORC-5.07Update_Electric Rev Req Model (2009 GRC) Revised 01-18-2010 2" xfId="3841"/>
    <cellStyle name="_DEM-WP(C) Costs not in AURORA 2007PCORC-5.07Update_Electric Rev Req Model (2009 GRC) Revised 01-18-2010 2 2" xfId="3842"/>
    <cellStyle name="_DEM-WP(C) Costs not in AURORA 2007PCORC-5.07Update_Electric Rev Req Model (2009 GRC) Revised 01-18-2010 2 2 2" xfId="18782"/>
    <cellStyle name="_DEM-WP(C) Costs not in AURORA 2007PCORC-5.07Update_Electric Rev Req Model (2009 GRC) Revised 01-18-2010 2 3" xfId="18783"/>
    <cellStyle name="_DEM-WP(C) Costs not in AURORA 2007PCORC-5.07Update_Electric Rev Req Model (2009 GRC) Revised 01-18-2010 3" xfId="3843"/>
    <cellStyle name="_DEM-WP(C) Costs not in AURORA 2007PCORC-5.07Update_Electric Rev Req Model (2009 GRC) Revised 01-18-2010 3 2" xfId="18784"/>
    <cellStyle name="_DEM-WP(C) Costs not in AURORA 2007PCORC-5.07Update_Electric Rev Req Model (2009 GRC) Revised 01-18-2010 4" xfId="18785"/>
    <cellStyle name="_DEM-WP(C) Costs not in AURORA 2007PCORC-5.07Update_Electric Rev Req Model (2009 GRC) Revised 01-18-2010_DEM-WP(C) ENERG10C--ctn Mid-C_042010 2010GRC" xfId="11767"/>
    <cellStyle name="_DEM-WP(C) Costs not in AURORA 2007PCORC-5.07Update_Electric Rev Req Model (2009 GRC) Revised 01-18-2010_DEM-WP(C) ENERG10C--ctn Mid-C_042010 2010GRC 2" xfId="18786"/>
    <cellStyle name="_DEM-WP(C) Costs not in AURORA 2007PCORC-5.07Update_Electric Rev Req Model (2010 GRC)" xfId="3844"/>
    <cellStyle name="_DEM-WP(C) Costs not in AURORA 2007PCORC-5.07Update_Electric Rev Req Model (2010 GRC) 2" xfId="18787"/>
    <cellStyle name="_DEM-WP(C) Costs not in AURORA 2007PCORC-5.07Update_Electric Rev Req Model (2010 GRC) SF" xfId="3845"/>
    <cellStyle name="_DEM-WP(C) Costs not in AURORA 2007PCORC-5.07Update_Electric Rev Req Model (2010 GRC) SF 2" xfId="18788"/>
    <cellStyle name="_DEM-WP(C) Costs not in AURORA 2007PCORC-5.07Update_Final Order Electric" xfId="3846"/>
    <cellStyle name="_DEM-WP(C) Costs not in AURORA 2007PCORC-5.07Update_Final Order Electric EXHIBIT A-1" xfId="3847"/>
    <cellStyle name="_DEM-WP(C) Costs not in AURORA 2007PCORC-5.07Update_Final Order Electric EXHIBIT A-1 2" xfId="3848"/>
    <cellStyle name="_DEM-WP(C) Costs not in AURORA 2007PCORC-5.07Update_Final Order Electric EXHIBIT A-1 2 2" xfId="3849"/>
    <cellStyle name="_DEM-WP(C) Costs not in AURORA 2007PCORC-5.07Update_Final Order Electric EXHIBIT A-1 2 2 2" xfId="18789"/>
    <cellStyle name="_DEM-WP(C) Costs not in AURORA 2007PCORC-5.07Update_Final Order Electric EXHIBIT A-1 2 3" xfId="18790"/>
    <cellStyle name="_DEM-WP(C) Costs not in AURORA 2007PCORC-5.07Update_Final Order Electric EXHIBIT A-1 3" xfId="3850"/>
    <cellStyle name="_DEM-WP(C) Costs not in AURORA 2007PCORC-5.07Update_Final Order Electric EXHIBIT A-1 3 2" xfId="18791"/>
    <cellStyle name="_DEM-WP(C) Costs not in AURORA 2007PCORC-5.07Update_Final Order Electric EXHIBIT A-1 4" xfId="18792"/>
    <cellStyle name="_DEM-WP(C) Costs not in AURORA 2007PCORC-5.07Update_NIM Summary" xfId="3851"/>
    <cellStyle name="_DEM-WP(C) Costs not in AURORA 2007PCORC-5.07Update_NIM Summary 09GRC" xfId="3852"/>
    <cellStyle name="_DEM-WP(C) Costs not in AURORA 2007PCORC-5.07Update_NIM Summary 09GRC 2" xfId="3853"/>
    <cellStyle name="_DEM-WP(C) Costs not in AURORA 2007PCORC-5.07Update_NIM Summary 09GRC 2 2" xfId="18793"/>
    <cellStyle name="_DEM-WP(C) Costs not in AURORA 2007PCORC-5.07Update_NIM Summary 09GRC 2 2 2" xfId="18794"/>
    <cellStyle name="_DEM-WP(C) Costs not in AURORA 2007PCORC-5.07Update_NIM Summary 09GRC 2 3" xfId="18795"/>
    <cellStyle name="_DEM-WP(C) Costs not in AURORA 2007PCORC-5.07Update_NIM Summary 09GRC 3" xfId="18796"/>
    <cellStyle name="_DEM-WP(C) Costs not in AURORA 2007PCORC-5.07Update_NIM Summary 09GRC 3 2" xfId="18797"/>
    <cellStyle name="_DEM-WP(C) Costs not in AURORA 2007PCORC-5.07Update_NIM Summary 09GRC 4" xfId="18798"/>
    <cellStyle name="_DEM-WP(C) Costs not in AURORA 2007PCORC-5.07Update_NIM Summary 09GRC_DEM-WP(C) ENERG10C--ctn Mid-C_042010 2010GRC" xfId="11768"/>
    <cellStyle name="_DEM-WP(C) Costs not in AURORA 2007PCORC-5.07Update_NIM Summary 09GRC_DEM-WP(C) ENERG10C--ctn Mid-C_042010 2010GRC 2" xfId="18799"/>
    <cellStyle name="_DEM-WP(C) Costs not in AURORA 2007PCORC-5.07Update_NIM Summary 09GRC_NIM Summary" xfId="3854"/>
    <cellStyle name="_DEM-WP(C) Costs not in AURORA 2007PCORC-5.07Update_NIM Summary 09GRC_NIM Summary 2" xfId="3855"/>
    <cellStyle name="_DEM-WP(C) Costs not in AURORA 2007PCORC-5.07Update_NIM Summary 09GRC_NIM Summary 2 2" xfId="18800"/>
    <cellStyle name="_DEM-WP(C) Costs not in AURORA 2007PCORC-5.07Update_NIM Summary 09GRC_NIM Summary 2 2 2" xfId="18801"/>
    <cellStyle name="_DEM-WP(C) Costs not in AURORA 2007PCORC-5.07Update_NIM Summary 09GRC_NIM Summary 2 3" xfId="18802"/>
    <cellStyle name="_DEM-WP(C) Costs not in AURORA 2007PCORC-5.07Update_NIM Summary 09GRC_NIM Summary 3" xfId="18803"/>
    <cellStyle name="_DEM-WP(C) Costs not in AURORA 2007PCORC-5.07Update_NIM Summary 09GRC_NIM Summary 3 2" xfId="18804"/>
    <cellStyle name="_DEM-WP(C) Costs not in AURORA 2007PCORC-5.07Update_NIM Summary 09GRC_NIM Summary 4" xfId="18805"/>
    <cellStyle name="_DEM-WP(C) Costs not in AURORA 2007PCORC-5.07Update_NIM Summary 09GRC_NIM Summary_DEM-WP(C) ENERG10C--ctn Mid-C_042010 2010GRC" xfId="11769"/>
    <cellStyle name="_DEM-WP(C) Costs not in AURORA 2007PCORC-5.07Update_NIM Summary 09GRC_NIM Summary_DEM-WP(C) ENERG10C--ctn Mid-C_042010 2010GRC 2" xfId="18806"/>
    <cellStyle name="_DEM-WP(C) Costs not in AURORA 2007PCORC-5.07Update_NIM Summary 10" xfId="18807"/>
    <cellStyle name="_DEM-WP(C) Costs not in AURORA 2007PCORC-5.07Update_NIM Summary 10 2" xfId="18808"/>
    <cellStyle name="_DEM-WP(C) Costs not in AURORA 2007PCORC-5.07Update_NIM Summary 11" xfId="18809"/>
    <cellStyle name="_DEM-WP(C) Costs not in AURORA 2007PCORC-5.07Update_NIM Summary 11 2" xfId="18810"/>
    <cellStyle name="_DEM-WP(C) Costs not in AURORA 2007PCORC-5.07Update_NIM Summary 12" xfId="18811"/>
    <cellStyle name="_DEM-WP(C) Costs not in AURORA 2007PCORC-5.07Update_NIM Summary 12 2" xfId="18812"/>
    <cellStyle name="_DEM-WP(C) Costs not in AURORA 2007PCORC-5.07Update_NIM Summary 13" xfId="18813"/>
    <cellStyle name="_DEM-WP(C) Costs not in AURORA 2007PCORC-5.07Update_NIM Summary 13 2" xfId="18814"/>
    <cellStyle name="_DEM-WP(C) Costs not in AURORA 2007PCORC-5.07Update_NIM Summary 14" xfId="18815"/>
    <cellStyle name="_DEM-WP(C) Costs not in AURORA 2007PCORC-5.07Update_NIM Summary 14 2" xfId="18816"/>
    <cellStyle name="_DEM-WP(C) Costs not in AURORA 2007PCORC-5.07Update_NIM Summary 15" xfId="18817"/>
    <cellStyle name="_DEM-WP(C) Costs not in AURORA 2007PCORC-5.07Update_NIM Summary 15 2" xfId="18818"/>
    <cellStyle name="_DEM-WP(C) Costs not in AURORA 2007PCORC-5.07Update_NIM Summary 16" xfId="18819"/>
    <cellStyle name="_DEM-WP(C) Costs not in AURORA 2007PCORC-5.07Update_NIM Summary 16 2" xfId="18820"/>
    <cellStyle name="_DEM-WP(C) Costs not in AURORA 2007PCORC-5.07Update_NIM Summary 17" xfId="18821"/>
    <cellStyle name="_DEM-WP(C) Costs not in AURORA 2007PCORC-5.07Update_NIM Summary 17 2" xfId="18822"/>
    <cellStyle name="_DEM-WP(C) Costs not in AURORA 2007PCORC-5.07Update_NIM Summary 18" xfId="18823"/>
    <cellStyle name="_DEM-WP(C) Costs not in AURORA 2007PCORC-5.07Update_NIM Summary 18 2" xfId="18824"/>
    <cellStyle name="_DEM-WP(C) Costs not in AURORA 2007PCORC-5.07Update_NIM Summary 19" xfId="18825"/>
    <cellStyle name="_DEM-WP(C) Costs not in AURORA 2007PCORC-5.07Update_NIM Summary 19 2" xfId="18826"/>
    <cellStyle name="_DEM-WP(C) Costs not in AURORA 2007PCORC-5.07Update_NIM Summary 2" xfId="3856"/>
    <cellStyle name="_DEM-WP(C) Costs not in AURORA 2007PCORC-5.07Update_NIM Summary 2 2" xfId="18827"/>
    <cellStyle name="_DEM-WP(C) Costs not in AURORA 2007PCORC-5.07Update_NIM Summary 2 2 2" xfId="18828"/>
    <cellStyle name="_DEM-WP(C) Costs not in AURORA 2007PCORC-5.07Update_NIM Summary 2 3" xfId="18829"/>
    <cellStyle name="_DEM-WP(C) Costs not in AURORA 2007PCORC-5.07Update_NIM Summary 20" xfId="18830"/>
    <cellStyle name="_DEM-WP(C) Costs not in AURORA 2007PCORC-5.07Update_NIM Summary 20 2" xfId="18831"/>
    <cellStyle name="_DEM-WP(C) Costs not in AURORA 2007PCORC-5.07Update_NIM Summary 21" xfId="18832"/>
    <cellStyle name="_DEM-WP(C) Costs not in AURORA 2007PCORC-5.07Update_NIM Summary 21 2" xfId="18833"/>
    <cellStyle name="_DEM-WP(C) Costs not in AURORA 2007PCORC-5.07Update_NIM Summary 22" xfId="18834"/>
    <cellStyle name="_DEM-WP(C) Costs not in AURORA 2007PCORC-5.07Update_NIM Summary 22 2" xfId="18835"/>
    <cellStyle name="_DEM-WP(C) Costs not in AURORA 2007PCORC-5.07Update_NIM Summary 23" xfId="18836"/>
    <cellStyle name="_DEM-WP(C) Costs not in AURORA 2007PCORC-5.07Update_NIM Summary 23 2" xfId="18837"/>
    <cellStyle name="_DEM-WP(C) Costs not in AURORA 2007PCORC-5.07Update_NIM Summary 24" xfId="18838"/>
    <cellStyle name="_DEM-WP(C) Costs not in AURORA 2007PCORC-5.07Update_NIM Summary 24 2" xfId="18839"/>
    <cellStyle name="_DEM-WP(C) Costs not in AURORA 2007PCORC-5.07Update_NIM Summary 25" xfId="18840"/>
    <cellStyle name="_DEM-WP(C) Costs not in AURORA 2007PCORC-5.07Update_NIM Summary 25 2" xfId="18841"/>
    <cellStyle name="_DEM-WP(C) Costs not in AURORA 2007PCORC-5.07Update_NIM Summary 26" xfId="18842"/>
    <cellStyle name="_DEM-WP(C) Costs not in AURORA 2007PCORC-5.07Update_NIM Summary 26 2" xfId="18843"/>
    <cellStyle name="_DEM-WP(C) Costs not in AURORA 2007PCORC-5.07Update_NIM Summary 27" xfId="18844"/>
    <cellStyle name="_DEM-WP(C) Costs not in AURORA 2007PCORC-5.07Update_NIM Summary 27 2" xfId="18845"/>
    <cellStyle name="_DEM-WP(C) Costs not in AURORA 2007PCORC-5.07Update_NIM Summary 28" xfId="18846"/>
    <cellStyle name="_DEM-WP(C) Costs not in AURORA 2007PCORC-5.07Update_NIM Summary 28 2" xfId="18847"/>
    <cellStyle name="_DEM-WP(C) Costs not in AURORA 2007PCORC-5.07Update_NIM Summary 29" xfId="18848"/>
    <cellStyle name="_DEM-WP(C) Costs not in AURORA 2007PCORC-5.07Update_NIM Summary 29 2" xfId="18849"/>
    <cellStyle name="_DEM-WP(C) Costs not in AURORA 2007PCORC-5.07Update_NIM Summary 3" xfId="3857"/>
    <cellStyle name="_DEM-WP(C) Costs not in AURORA 2007PCORC-5.07Update_NIM Summary 3 2" xfId="18850"/>
    <cellStyle name="_DEM-WP(C) Costs not in AURORA 2007PCORC-5.07Update_NIM Summary 30" xfId="18851"/>
    <cellStyle name="_DEM-WP(C) Costs not in AURORA 2007PCORC-5.07Update_NIM Summary 30 2" xfId="18852"/>
    <cellStyle name="_DEM-WP(C) Costs not in AURORA 2007PCORC-5.07Update_NIM Summary 31" xfId="18853"/>
    <cellStyle name="_DEM-WP(C) Costs not in AURORA 2007PCORC-5.07Update_NIM Summary 31 2" xfId="18854"/>
    <cellStyle name="_DEM-WP(C) Costs not in AURORA 2007PCORC-5.07Update_NIM Summary 32" xfId="18855"/>
    <cellStyle name="_DEM-WP(C) Costs not in AURORA 2007PCORC-5.07Update_NIM Summary 32 2" xfId="18856"/>
    <cellStyle name="_DEM-WP(C) Costs not in AURORA 2007PCORC-5.07Update_NIM Summary 33" xfId="18857"/>
    <cellStyle name="_DEM-WP(C) Costs not in AURORA 2007PCORC-5.07Update_NIM Summary 33 2" xfId="18858"/>
    <cellStyle name="_DEM-WP(C) Costs not in AURORA 2007PCORC-5.07Update_NIM Summary 34" xfId="18859"/>
    <cellStyle name="_DEM-WP(C) Costs not in AURORA 2007PCORC-5.07Update_NIM Summary 34 2" xfId="18860"/>
    <cellStyle name="_DEM-WP(C) Costs not in AURORA 2007PCORC-5.07Update_NIM Summary 35" xfId="18861"/>
    <cellStyle name="_DEM-WP(C) Costs not in AURORA 2007PCORC-5.07Update_NIM Summary 35 2" xfId="18862"/>
    <cellStyle name="_DEM-WP(C) Costs not in AURORA 2007PCORC-5.07Update_NIM Summary 36" xfId="18863"/>
    <cellStyle name="_DEM-WP(C) Costs not in AURORA 2007PCORC-5.07Update_NIM Summary 36 2" xfId="18864"/>
    <cellStyle name="_DEM-WP(C) Costs not in AURORA 2007PCORC-5.07Update_NIM Summary 37" xfId="18865"/>
    <cellStyle name="_DEM-WP(C) Costs not in AURORA 2007PCORC-5.07Update_NIM Summary 37 2" xfId="18866"/>
    <cellStyle name="_DEM-WP(C) Costs not in AURORA 2007PCORC-5.07Update_NIM Summary 38" xfId="18867"/>
    <cellStyle name="_DEM-WP(C) Costs not in AURORA 2007PCORC-5.07Update_NIM Summary 38 2" xfId="18868"/>
    <cellStyle name="_DEM-WP(C) Costs not in AURORA 2007PCORC-5.07Update_NIM Summary 39" xfId="18869"/>
    <cellStyle name="_DEM-WP(C) Costs not in AURORA 2007PCORC-5.07Update_NIM Summary 39 2" xfId="18870"/>
    <cellStyle name="_DEM-WP(C) Costs not in AURORA 2007PCORC-5.07Update_NIM Summary 4" xfId="3858"/>
    <cellStyle name="_DEM-WP(C) Costs not in AURORA 2007PCORC-5.07Update_NIM Summary 4 2" xfId="18871"/>
    <cellStyle name="_DEM-WP(C) Costs not in AURORA 2007PCORC-5.07Update_NIM Summary 40" xfId="18872"/>
    <cellStyle name="_DEM-WP(C) Costs not in AURORA 2007PCORC-5.07Update_NIM Summary 40 2" xfId="18873"/>
    <cellStyle name="_DEM-WP(C) Costs not in AURORA 2007PCORC-5.07Update_NIM Summary 41" xfId="18874"/>
    <cellStyle name="_DEM-WP(C) Costs not in AURORA 2007PCORC-5.07Update_NIM Summary 41 2" xfId="18875"/>
    <cellStyle name="_DEM-WP(C) Costs not in AURORA 2007PCORC-5.07Update_NIM Summary 42" xfId="18876"/>
    <cellStyle name="_DEM-WP(C) Costs not in AURORA 2007PCORC-5.07Update_NIM Summary 42 2" xfId="18877"/>
    <cellStyle name="_DEM-WP(C) Costs not in AURORA 2007PCORC-5.07Update_NIM Summary 43" xfId="18878"/>
    <cellStyle name="_DEM-WP(C) Costs not in AURORA 2007PCORC-5.07Update_NIM Summary 43 2" xfId="18879"/>
    <cellStyle name="_DEM-WP(C) Costs not in AURORA 2007PCORC-5.07Update_NIM Summary 44" xfId="18880"/>
    <cellStyle name="_DEM-WP(C) Costs not in AURORA 2007PCORC-5.07Update_NIM Summary 44 2" xfId="18881"/>
    <cellStyle name="_DEM-WP(C) Costs not in AURORA 2007PCORC-5.07Update_NIM Summary 45" xfId="18882"/>
    <cellStyle name="_DEM-WP(C) Costs not in AURORA 2007PCORC-5.07Update_NIM Summary 45 2" xfId="18883"/>
    <cellStyle name="_DEM-WP(C) Costs not in AURORA 2007PCORC-5.07Update_NIM Summary 46" xfId="18884"/>
    <cellStyle name="_DEM-WP(C) Costs not in AURORA 2007PCORC-5.07Update_NIM Summary 46 2" xfId="18885"/>
    <cellStyle name="_DEM-WP(C) Costs not in AURORA 2007PCORC-5.07Update_NIM Summary 47" xfId="18886"/>
    <cellStyle name="_DEM-WP(C) Costs not in AURORA 2007PCORC-5.07Update_NIM Summary 47 2" xfId="18887"/>
    <cellStyle name="_DEM-WP(C) Costs not in AURORA 2007PCORC-5.07Update_NIM Summary 48" xfId="18888"/>
    <cellStyle name="_DEM-WP(C) Costs not in AURORA 2007PCORC-5.07Update_NIM Summary 49" xfId="18889"/>
    <cellStyle name="_DEM-WP(C) Costs not in AURORA 2007PCORC-5.07Update_NIM Summary 5" xfId="3859"/>
    <cellStyle name="_DEM-WP(C) Costs not in AURORA 2007PCORC-5.07Update_NIM Summary 5 2" xfId="18890"/>
    <cellStyle name="_DEM-WP(C) Costs not in AURORA 2007PCORC-5.07Update_NIM Summary 50" xfId="18891"/>
    <cellStyle name="_DEM-WP(C) Costs not in AURORA 2007PCORC-5.07Update_NIM Summary 51" xfId="18892"/>
    <cellStyle name="_DEM-WP(C) Costs not in AURORA 2007PCORC-5.07Update_NIM Summary 6" xfId="3860"/>
    <cellStyle name="_DEM-WP(C) Costs not in AURORA 2007PCORC-5.07Update_NIM Summary 6 2" xfId="18893"/>
    <cellStyle name="_DEM-WP(C) Costs not in AURORA 2007PCORC-5.07Update_NIM Summary 7" xfId="3861"/>
    <cellStyle name="_DEM-WP(C) Costs not in AURORA 2007PCORC-5.07Update_NIM Summary 7 2" xfId="18894"/>
    <cellStyle name="_DEM-WP(C) Costs not in AURORA 2007PCORC-5.07Update_NIM Summary 8" xfId="3862"/>
    <cellStyle name="_DEM-WP(C) Costs not in AURORA 2007PCORC-5.07Update_NIM Summary 8 2" xfId="18895"/>
    <cellStyle name="_DEM-WP(C) Costs not in AURORA 2007PCORC-5.07Update_NIM Summary 9" xfId="3863"/>
    <cellStyle name="_DEM-WP(C) Costs not in AURORA 2007PCORC-5.07Update_NIM Summary 9 2" xfId="18896"/>
    <cellStyle name="_DEM-WP(C) Costs not in AURORA 2007PCORC-5.07Update_NIM Summary_DEM-WP(C) ENERG10C--ctn Mid-C_042010 2010GRC" xfId="11770"/>
    <cellStyle name="_DEM-WP(C) Costs not in AURORA 2007PCORC-5.07Update_NIM Summary_DEM-WP(C) ENERG10C--ctn Mid-C_042010 2010GRC 2" xfId="18897"/>
    <cellStyle name="_DEM-WP(C) Costs not in AURORA 2007PCORC-5.07Update_NIM+O&amp;M Monthly" xfId="11771"/>
    <cellStyle name="_DEM-WP(C) Costs not in AURORA 2007PCORC-5.07Update_NIM+O&amp;M Monthly 2" xfId="18898"/>
    <cellStyle name="_DEM-WP(C) Costs not in AURORA 2007PCORC-5.07Update_NIM+O&amp;M Monthly 2 2" xfId="18899"/>
    <cellStyle name="_DEM-WP(C) Costs not in AURORA 2007PCORC-5.07Update_NIM+O&amp;M Monthly 3" xfId="18900"/>
    <cellStyle name="_DEM-WP(C) Costs not in AURORA 2007PCORC-5.07Update_Power Costs - Comparison bx Rbtl-Staff-Jt-PC" xfId="3864"/>
    <cellStyle name="_DEM-WP(C) Costs not in AURORA 2007PCORC-5.07Update_Power Costs - Comparison bx Rbtl-Staff-Jt-PC 2" xfId="3865"/>
    <cellStyle name="_DEM-WP(C) Costs not in AURORA 2007PCORC-5.07Update_Power Costs - Comparison bx Rbtl-Staff-Jt-PC 2 2" xfId="3866"/>
    <cellStyle name="_DEM-WP(C) Costs not in AURORA 2007PCORC-5.07Update_Power Costs - Comparison bx Rbtl-Staff-Jt-PC 2 2 2" xfId="18901"/>
    <cellStyle name="_DEM-WP(C) Costs not in AURORA 2007PCORC-5.07Update_Power Costs - Comparison bx Rbtl-Staff-Jt-PC 2 3" xfId="18902"/>
    <cellStyle name="_DEM-WP(C) Costs not in AURORA 2007PCORC-5.07Update_Power Costs - Comparison bx Rbtl-Staff-Jt-PC 3" xfId="3867"/>
    <cellStyle name="_DEM-WP(C) Costs not in AURORA 2007PCORC-5.07Update_Power Costs - Comparison bx Rbtl-Staff-Jt-PC 3 2" xfId="18903"/>
    <cellStyle name="_DEM-WP(C) Costs not in AURORA 2007PCORC-5.07Update_Power Costs - Comparison bx Rbtl-Staff-Jt-PC 4" xfId="18904"/>
    <cellStyle name="_DEM-WP(C) Costs not in AURORA 2007PCORC-5.07Update_Power Costs - Comparison bx Rbtl-Staff-Jt-PC_DEM-WP(C) ENERG10C--ctn Mid-C_042010 2010GRC" xfId="11772"/>
    <cellStyle name="_DEM-WP(C) Costs not in AURORA 2007PCORC-5.07Update_Power Costs - Comparison bx Rbtl-Staff-Jt-PC_DEM-WP(C) ENERG10C--ctn Mid-C_042010 2010GRC 2" xfId="18905"/>
    <cellStyle name="_DEM-WP(C) Costs not in AURORA 2007PCORC-5.07Update_Rebuttal Power Costs" xfId="3868"/>
    <cellStyle name="_DEM-WP(C) Costs not in AURORA 2007PCORC-5.07Update_Rebuttal Power Costs 2" xfId="3869"/>
    <cellStyle name="_DEM-WP(C) Costs not in AURORA 2007PCORC-5.07Update_Rebuttal Power Costs 2 2" xfId="3870"/>
    <cellStyle name="_DEM-WP(C) Costs not in AURORA 2007PCORC-5.07Update_Rebuttal Power Costs 2 2 2" xfId="18906"/>
    <cellStyle name="_DEM-WP(C) Costs not in AURORA 2007PCORC-5.07Update_Rebuttal Power Costs 2 3" xfId="18907"/>
    <cellStyle name="_DEM-WP(C) Costs not in AURORA 2007PCORC-5.07Update_Rebuttal Power Costs 3" xfId="3871"/>
    <cellStyle name="_DEM-WP(C) Costs not in AURORA 2007PCORC-5.07Update_Rebuttal Power Costs 3 2" xfId="18908"/>
    <cellStyle name="_DEM-WP(C) Costs not in AURORA 2007PCORC-5.07Update_Rebuttal Power Costs 4" xfId="18909"/>
    <cellStyle name="_DEM-WP(C) Costs not in AURORA 2007PCORC-5.07Update_Rebuttal Power Costs_DEM-WP(C) ENERG10C--ctn Mid-C_042010 2010GRC" xfId="11773"/>
    <cellStyle name="_DEM-WP(C) Costs not in AURORA 2007PCORC-5.07Update_Rebuttal Power Costs_DEM-WP(C) ENERG10C--ctn Mid-C_042010 2010GRC 2" xfId="18910"/>
    <cellStyle name="_DEM-WP(C) Costs not in AURORA 2007PCORC-5.07Update_TENASKA REGULATORY ASSET" xfId="3872"/>
    <cellStyle name="_DEM-WP(C) Costs not in AURORA 2007PCORC-5.07Update_TENASKA REGULATORY ASSET 2" xfId="3873"/>
    <cellStyle name="_DEM-WP(C) Costs not in AURORA 2007PCORC-5.07Update_TENASKA REGULATORY ASSET 2 2" xfId="3874"/>
    <cellStyle name="_DEM-WP(C) Costs not in AURORA 2007PCORC-5.07Update_TENASKA REGULATORY ASSET 2 2 2" xfId="18911"/>
    <cellStyle name="_DEM-WP(C) Costs not in AURORA 2007PCORC-5.07Update_TENASKA REGULATORY ASSET 2 3" xfId="18912"/>
    <cellStyle name="_DEM-WP(C) Costs not in AURORA 2007PCORC-5.07Update_TENASKA REGULATORY ASSET 3" xfId="3875"/>
    <cellStyle name="_DEM-WP(C) Costs not in AURORA 2007PCORC-5.07Update_TENASKA REGULATORY ASSET 3 2" xfId="18913"/>
    <cellStyle name="_DEM-WP(C) Costs not in AURORA 2007PCORC-5.07Update_TENASKA REGULATORY ASSET 4" xfId="18914"/>
    <cellStyle name="_DEM-WP(C) Costs Not In AURORA 2009GRC" xfId="3876"/>
    <cellStyle name="_DEM-WP(C) Costs Not In AURORA 2009GRC 2" xfId="18915"/>
    <cellStyle name="_x0013__DEM-WP(C) ENERG10C--ctn Mid-C_042010 2010GRC" xfId="11774"/>
    <cellStyle name="_x0013__DEM-WP(C) ENERG10C--ctn Mid-C_042010 2010GRC 2" xfId="18916"/>
    <cellStyle name="_DEM-WP(C) Prod O&amp;M 2007GRC" xfId="3877"/>
    <cellStyle name="_DEM-WP(C) Prod O&amp;M 2007GRC 2" xfId="3878"/>
    <cellStyle name="_DEM-WP(C) Prod O&amp;M 2007GRC 2 2" xfId="3879"/>
    <cellStyle name="_DEM-WP(C) Prod O&amp;M 2007GRC 2 2 2" xfId="18917"/>
    <cellStyle name="_DEM-WP(C) Prod O&amp;M 2007GRC 2 3" xfId="18918"/>
    <cellStyle name="_DEM-WP(C) Prod O&amp;M 2007GRC 3" xfId="3880"/>
    <cellStyle name="_DEM-WP(C) Prod O&amp;M 2007GRC 3 2" xfId="18919"/>
    <cellStyle name="_DEM-WP(C) Prod O&amp;M 2007GRC 3 2 2" xfId="18920"/>
    <cellStyle name="_DEM-WP(C) Prod O&amp;M 2007GRC 4" xfId="18921"/>
    <cellStyle name="_DEM-WP(C) Prod O&amp;M 2007GRC 4 2" xfId="18922"/>
    <cellStyle name="_DEM-WP(C) Prod O&amp;M 2007GRC 4 3" xfId="18923"/>
    <cellStyle name="_DEM-WP(C) Prod O&amp;M 2007GRC 5" xfId="18924"/>
    <cellStyle name="_DEM-WP(C) Prod O&amp;M 2007GRC 5 2" xfId="18925"/>
    <cellStyle name="_DEM-WP(C) Prod O&amp;M 2007GRC 6" xfId="18926"/>
    <cellStyle name="_DEM-WP(C) Prod O&amp;M 2007GRC 6 2" xfId="18927"/>
    <cellStyle name="_DEM-WP(C) Prod O&amp;M 2007GRC_Adj Bench DR 3 for Initial Briefs (Electric)" xfId="3881"/>
    <cellStyle name="_DEM-WP(C) Prod O&amp;M 2007GRC_Adj Bench DR 3 for Initial Briefs (Electric) 2" xfId="3882"/>
    <cellStyle name="_DEM-WP(C) Prod O&amp;M 2007GRC_Adj Bench DR 3 for Initial Briefs (Electric) 2 2" xfId="3883"/>
    <cellStyle name="_DEM-WP(C) Prod O&amp;M 2007GRC_Adj Bench DR 3 for Initial Briefs (Electric) 2 2 2" xfId="18928"/>
    <cellStyle name="_DEM-WP(C) Prod O&amp;M 2007GRC_Adj Bench DR 3 for Initial Briefs (Electric) 2 3" xfId="18929"/>
    <cellStyle name="_DEM-WP(C) Prod O&amp;M 2007GRC_Adj Bench DR 3 for Initial Briefs (Electric) 3" xfId="3884"/>
    <cellStyle name="_DEM-WP(C) Prod O&amp;M 2007GRC_Adj Bench DR 3 for Initial Briefs (Electric) 3 2" xfId="18930"/>
    <cellStyle name="_DEM-WP(C) Prod O&amp;M 2007GRC_Adj Bench DR 3 for Initial Briefs (Electric) 4" xfId="18931"/>
    <cellStyle name="_DEM-WP(C) Prod O&amp;M 2007GRC_Adj Bench DR 3 for Initial Briefs (Electric)_DEM-WP(C) ENERG10C--ctn Mid-C_042010 2010GRC" xfId="11775"/>
    <cellStyle name="_DEM-WP(C) Prod O&amp;M 2007GRC_Adj Bench DR 3 for Initial Briefs (Electric)_DEM-WP(C) ENERG10C--ctn Mid-C_042010 2010GRC 2" xfId="18932"/>
    <cellStyle name="_DEM-WP(C) Prod O&amp;M 2007GRC_Book2" xfId="3885"/>
    <cellStyle name="_DEM-WP(C) Prod O&amp;M 2007GRC_Book2 2" xfId="3886"/>
    <cellStyle name="_DEM-WP(C) Prod O&amp;M 2007GRC_Book2 2 2" xfId="3887"/>
    <cellStyle name="_DEM-WP(C) Prod O&amp;M 2007GRC_Book2 2 2 2" xfId="18933"/>
    <cellStyle name="_DEM-WP(C) Prod O&amp;M 2007GRC_Book2 2 3" xfId="18934"/>
    <cellStyle name="_DEM-WP(C) Prod O&amp;M 2007GRC_Book2 3" xfId="3888"/>
    <cellStyle name="_DEM-WP(C) Prod O&amp;M 2007GRC_Book2 3 2" xfId="18935"/>
    <cellStyle name="_DEM-WP(C) Prod O&amp;M 2007GRC_Book2 4" xfId="18936"/>
    <cellStyle name="_DEM-WP(C) Prod O&amp;M 2007GRC_Book2_Adj Bench DR 3 for Initial Briefs (Electric)" xfId="3889"/>
    <cellStyle name="_DEM-WP(C) Prod O&amp;M 2007GRC_Book2_Adj Bench DR 3 for Initial Briefs (Electric) 2" xfId="3890"/>
    <cellStyle name="_DEM-WP(C) Prod O&amp;M 2007GRC_Book2_Adj Bench DR 3 for Initial Briefs (Electric) 2 2" xfId="3891"/>
    <cellStyle name="_DEM-WP(C) Prod O&amp;M 2007GRC_Book2_Adj Bench DR 3 for Initial Briefs (Electric) 2 2 2" xfId="18937"/>
    <cellStyle name="_DEM-WP(C) Prod O&amp;M 2007GRC_Book2_Adj Bench DR 3 for Initial Briefs (Electric) 2 3" xfId="18938"/>
    <cellStyle name="_DEM-WP(C) Prod O&amp;M 2007GRC_Book2_Adj Bench DR 3 for Initial Briefs (Electric) 3" xfId="3892"/>
    <cellStyle name="_DEM-WP(C) Prod O&amp;M 2007GRC_Book2_Adj Bench DR 3 for Initial Briefs (Electric) 3 2" xfId="18939"/>
    <cellStyle name="_DEM-WP(C) Prod O&amp;M 2007GRC_Book2_Adj Bench DR 3 for Initial Briefs (Electric) 4" xfId="18940"/>
    <cellStyle name="_DEM-WP(C) Prod O&amp;M 2007GRC_Book2_Adj Bench DR 3 for Initial Briefs (Electric)_DEM-WP(C) ENERG10C--ctn Mid-C_042010 2010GRC" xfId="11776"/>
    <cellStyle name="_DEM-WP(C) Prod O&amp;M 2007GRC_Book2_Adj Bench DR 3 for Initial Briefs (Electric)_DEM-WP(C) ENERG10C--ctn Mid-C_042010 2010GRC 2" xfId="18941"/>
    <cellStyle name="_DEM-WP(C) Prod O&amp;M 2007GRC_Book2_DEM-WP(C) ENERG10C--ctn Mid-C_042010 2010GRC" xfId="11777"/>
    <cellStyle name="_DEM-WP(C) Prod O&amp;M 2007GRC_Book2_DEM-WP(C) ENERG10C--ctn Mid-C_042010 2010GRC 2" xfId="18942"/>
    <cellStyle name="_DEM-WP(C) Prod O&amp;M 2007GRC_Book2_Electric Rev Req Model (2009 GRC) Rebuttal" xfId="3893"/>
    <cellStyle name="_DEM-WP(C) Prod O&amp;M 2007GRC_Book2_Electric Rev Req Model (2009 GRC) Rebuttal 2" xfId="3894"/>
    <cellStyle name="_DEM-WP(C) Prod O&amp;M 2007GRC_Book2_Electric Rev Req Model (2009 GRC) Rebuttal 2 2" xfId="3895"/>
    <cellStyle name="_DEM-WP(C) Prod O&amp;M 2007GRC_Book2_Electric Rev Req Model (2009 GRC) Rebuttal 2 2 2" xfId="18943"/>
    <cellStyle name="_DEM-WP(C) Prod O&amp;M 2007GRC_Book2_Electric Rev Req Model (2009 GRC) Rebuttal 2 3" xfId="18944"/>
    <cellStyle name="_DEM-WP(C) Prod O&amp;M 2007GRC_Book2_Electric Rev Req Model (2009 GRC) Rebuttal 3" xfId="3896"/>
    <cellStyle name="_DEM-WP(C) Prod O&amp;M 2007GRC_Book2_Electric Rev Req Model (2009 GRC) Rebuttal 3 2" xfId="18945"/>
    <cellStyle name="_DEM-WP(C) Prod O&amp;M 2007GRC_Book2_Electric Rev Req Model (2009 GRC) Rebuttal 4" xfId="18946"/>
    <cellStyle name="_DEM-WP(C) Prod O&amp;M 2007GRC_Book2_Electric Rev Req Model (2009 GRC) Rebuttal REmoval of New  WH Solar AdjustMI" xfId="3897"/>
    <cellStyle name="_DEM-WP(C) Prod O&amp;M 2007GRC_Book2_Electric Rev Req Model (2009 GRC) Rebuttal REmoval of New  WH Solar AdjustMI 2" xfId="3898"/>
    <cellStyle name="_DEM-WP(C) Prod O&amp;M 2007GRC_Book2_Electric Rev Req Model (2009 GRC) Rebuttal REmoval of New  WH Solar AdjustMI 2 2" xfId="3899"/>
    <cellStyle name="_DEM-WP(C) Prod O&amp;M 2007GRC_Book2_Electric Rev Req Model (2009 GRC) Rebuttal REmoval of New  WH Solar AdjustMI 2 2 2" xfId="18947"/>
    <cellStyle name="_DEM-WP(C) Prod O&amp;M 2007GRC_Book2_Electric Rev Req Model (2009 GRC) Rebuttal REmoval of New  WH Solar AdjustMI 2 3" xfId="18948"/>
    <cellStyle name="_DEM-WP(C) Prod O&amp;M 2007GRC_Book2_Electric Rev Req Model (2009 GRC) Rebuttal REmoval of New  WH Solar AdjustMI 3" xfId="3900"/>
    <cellStyle name="_DEM-WP(C) Prod O&amp;M 2007GRC_Book2_Electric Rev Req Model (2009 GRC) Rebuttal REmoval of New  WH Solar AdjustMI 3 2" xfId="18949"/>
    <cellStyle name="_DEM-WP(C) Prod O&amp;M 2007GRC_Book2_Electric Rev Req Model (2009 GRC) Rebuttal REmoval of New  WH Solar AdjustMI 4" xfId="18950"/>
    <cellStyle name="_DEM-WP(C) Prod O&amp;M 2007GRC_Book2_Electric Rev Req Model (2009 GRC) Rebuttal REmoval of New  WH Solar AdjustMI_DEM-WP(C) ENERG10C--ctn Mid-C_042010 2010GRC" xfId="11778"/>
    <cellStyle name="_DEM-WP(C) Prod O&amp;M 2007GRC_Book2_Electric Rev Req Model (2009 GRC) Rebuttal REmoval of New  WH Solar AdjustMI_DEM-WP(C) ENERG10C--ctn Mid-C_042010 2010GRC 2" xfId="18951"/>
    <cellStyle name="_DEM-WP(C) Prod O&amp;M 2007GRC_Book2_Electric Rev Req Model (2009 GRC) Revised 01-18-2010" xfId="3901"/>
    <cellStyle name="_DEM-WP(C) Prod O&amp;M 2007GRC_Book2_Electric Rev Req Model (2009 GRC) Revised 01-18-2010 2" xfId="3902"/>
    <cellStyle name="_DEM-WP(C) Prod O&amp;M 2007GRC_Book2_Electric Rev Req Model (2009 GRC) Revised 01-18-2010 2 2" xfId="3903"/>
    <cellStyle name="_DEM-WP(C) Prod O&amp;M 2007GRC_Book2_Electric Rev Req Model (2009 GRC) Revised 01-18-2010 2 2 2" xfId="18952"/>
    <cellStyle name="_DEM-WP(C) Prod O&amp;M 2007GRC_Book2_Electric Rev Req Model (2009 GRC) Revised 01-18-2010 2 3" xfId="18953"/>
    <cellStyle name="_DEM-WP(C) Prod O&amp;M 2007GRC_Book2_Electric Rev Req Model (2009 GRC) Revised 01-18-2010 3" xfId="3904"/>
    <cellStyle name="_DEM-WP(C) Prod O&amp;M 2007GRC_Book2_Electric Rev Req Model (2009 GRC) Revised 01-18-2010 3 2" xfId="18954"/>
    <cellStyle name="_DEM-WP(C) Prod O&amp;M 2007GRC_Book2_Electric Rev Req Model (2009 GRC) Revised 01-18-2010 4" xfId="18955"/>
    <cellStyle name="_DEM-WP(C) Prod O&amp;M 2007GRC_Book2_Electric Rev Req Model (2009 GRC) Revised 01-18-2010_DEM-WP(C) ENERG10C--ctn Mid-C_042010 2010GRC" xfId="11779"/>
    <cellStyle name="_DEM-WP(C) Prod O&amp;M 2007GRC_Book2_Electric Rev Req Model (2009 GRC) Revised 01-18-2010_DEM-WP(C) ENERG10C--ctn Mid-C_042010 2010GRC 2" xfId="18956"/>
    <cellStyle name="_DEM-WP(C) Prod O&amp;M 2007GRC_Book2_Final Order Electric EXHIBIT A-1" xfId="3905"/>
    <cellStyle name="_DEM-WP(C) Prod O&amp;M 2007GRC_Book2_Final Order Electric EXHIBIT A-1 2" xfId="3906"/>
    <cellStyle name="_DEM-WP(C) Prod O&amp;M 2007GRC_Book2_Final Order Electric EXHIBIT A-1 2 2" xfId="3907"/>
    <cellStyle name="_DEM-WP(C) Prod O&amp;M 2007GRC_Book2_Final Order Electric EXHIBIT A-1 2 2 2" xfId="18957"/>
    <cellStyle name="_DEM-WP(C) Prod O&amp;M 2007GRC_Book2_Final Order Electric EXHIBIT A-1 2 3" xfId="18958"/>
    <cellStyle name="_DEM-WP(C) Prod O&amp;M 2007GRC_Book2_Final Order Electric EXHIBIT A-1 3" xfId="3908"/>
    <cellStyle name="_DEM-WP(C) Prod O&amp;M 2007GRC_Book2_Final Order Electric EXHIBIT A-1 3 2" xfId="18959"/>
    <cellStyle name="_DEM-WP(C) Prod O&amp;M 2007GRC_Book2_Final Order Electric EXHIBIT A-1 4" xfId="18960"/>
    <cellStyle name="_DEM-WP(C) Prod O&amp;M 2007GRC_Colstrip 1&amp;2 Annual O&amp;M Budgets" xfId="18961"/>
    <cellStyle name="_DEM-WP(C) Prod O&amp;M 2007GRC_Confidential Material" xfId="3909"/>
    <cellStyle name="_DEM-WP(C) Prod O&amp;M 2007GRC_Confidential Material 2" xfId="18962"/>
    <cellStyle name="_DEM-WP(C) Prod O&amp;M 2007GRC_DEM-WP(C) Colstrip 12 Coal Cost Forecast 2010GRC" xfId="3910"/>
    <cellStyle name="_DEM-WP(C) Prod O&amp;M 2007GRC_DEM-WP(C) Colstrip 12 Coal Cost Forecast 2010GRC 2" xfId="18963"/>
    <cellStyle name="_DEM-WP(C) Prod O&amp;M 2007GRC_DEM-WP(C) ENERG10C--ctn Mid-C_042010 2010GRC" xfId="11780"/>
    <cellStyle name="_DEM-WP(C) Prod O&amp;M 2007GRC_DEM-WP(C) ENERG10C--ctn Mid-C_042010 2010GRC 2" xfId="18964"/>
    <cellStyle name="_DEM-WP(C) Prod O&amp;M 2007GRC_DEM-WP(C) Production O&amp;M 2010GRC As-Filed" xfId="3911"/>
    <cellStyle name="_DEM-WP(C) Prod O&amp;M 2007GRC_DEM-WP(C) Production O&amp;M 2010GRC As-Filed 2" xfId="3912"/>
    <cellStyle name="_DEM-WP(C) Prod O&amp;M 2007GRC_DEM-WP(C) Production O&amp;M 2010GRC As-Filed 2 2" xfId="18965"/>
    <cellStyle name="_DEM-WP(C) Prod O&amp;M 2007GRC_DEM-WP(C) Production O&amp;M 2010GRC As-Filed 3" xfId="11781"/>
    <cellStyle name="_DEM-WP(C) Prod O&amp;M 2007GRC_DEM-WP(C) Production O&amp;M 2010GRC As-Filed 3 2" xfId="18966"/>
    <cellStyle name="_DEM-WP(C) Prod O&amp;M 2007GRC_DEM-WP(C) Production O&amp;M 2010GRC As-Filed 4" xfId="18967"/>
    <cellStyle name="_DEM-WP(C) Prod O&amp;M 2007GRC_DEM-WP(C) Production O&amp;M 2010GRC As-Filed 4 2" xfId="18968"/>
    <cellStyle name="_DEM-WP(C) Prod O&amp;M 2007GRC_DEM-WP(C) Production O&amp;M 2010GRC As-Filed 5" xfId="18969"/>
    <cellStyle name="_DEM-WP(C) Prod O&amp;M 2007GRC_DEM-WP(C) Production O&amp;M 2010GRC As-Filed 5 2" xfId="18970"/>
    <cellStyle name="_DEM-WP(C) Prod O&amp;M 2007GRC_DEM-WP(C) Production O&amp;M 2010GRC As-Filed 6" xfId="18971"/>
    <cellStyle name="_DEM-WP(C) Prod O&amp;M 2007GRC_DEM-WP(C) Production O&amp;M 2010GRC As-Filed 6 2" xfId="18972"/>
    <cellStyle name="_DEM-WP(C) Prod O&amp;M 2007GRC_Electric Rev Req Model (2009 GRC) Rebuttal" xfId="3913"/>
    <cellStyle name="_DEM-WP(C) Prod O&amp;M 2007GRC_Electric Rev Req Model (2009 GRC) Rebuttal 2" xfId="3914"/>
    <cellStyle name="_DEM-WP(C) Prod O&amp;M 2007GRC_Electric Rev Req Model (2009 GRC) Rebuttal 2 2" xfId="3915"/>
    <cellStyle name="_DEM-WP(C) Prod O&amp;M 2007GRC_Electric Rev Req Model (2009 GRC) Rebuttal 2 2 2" xfId="18973"/>
    <cellStyle name="_DEM-WP(C) Prod O&amp;M 2007GRC_Electric Rev Req Model (2009 GRC) Rebuttal 2 3" xfId="18974"/>
    <cellStyle name="_DEM-WP(C) Prod O&amp;M 2007GRC_Electric Rev Req Model (2009 GRC) Rebuttal 3" xfId="3916"/>
    <cellStyle name="_DEM-WP(C) Prod O&amp;M 2007GRC_Electric Rev Req Model (2009 GRC) Rebuttal 3 2" xfId="18975"/>
    <cellStyle name="_DEM-WP(C) Prod O&amp;M 2007GRC_Electric Rev Req Model (2009 GRC) Rebuttal 4" xfId="18976"/>
    <cellStyle name="_DEM-WP(C) Prod O&amp;M 2007GRC_Electric Rev Req Model (2009 GRC) Rebuttal REmoval of New  WH Solar AdjustMI" xfId="3917"/>
    <cellStyle name="_DEM-WP(C) Prod O&amp;M 2007GRC_Electric Rev Req Model (2009 GRC) Rebuttal REmoval of New  WH Solar AdjustMI 2" xfId="3918"/>
    <cellStyle name="_DEM-WP(C) Prod O&amp;M 2007GRC_Electric Rev Req Model (2009 GRC) Rebuttal REmoval of New  WH Solar AdjustMI 2 2" xfId="3919"/>
    <cellStyle name="_DEM-WP(C) Prod O&amp;M 2007GRC_Electric Rev Req Model (2009 GRC) Rebuttal REmoval of New  WH Solar AdjustMI 2 2 2" xfId="18977"/>
    <cellStyle name="_DEM-WP(C) Prod O&amp;M 2007GRC_Electric Rev Req Model (2009 GRC) Rebuttal REmoval of New  WH Solar AdjustMI 2 3" xfId="18978"/>
    <cellStyle name="_DEM-WP(C) Prod O&amp;M 2007GRC_Electric Rev Req Model (2009 GRC) Rebuttal REmoval of New  WH Solar AdjustMI 3" xfId="3920"/>
    <cellStyle name="_DEM-WP(C) Prod O&amp;M 2007GRC_Electric Rev Req Model (2009 GRC) Rebuttal REmoval of New  WH Solar AdjustMI 3 2" xfId="18979"/>
    <cellStyle name="_DEM-WP(C) Prod O&amp;M 2007GRC_Electric Rev Req Model (2009 GRC) Rebuttal REmoval of New  WH Solar AdjustMI 4" xfId="18980"/>
    <cellStyle name="_DEM-WP(C) Prod O&amp;M 2007GRC_Electric Rev Req Model (2009 GRC) Rebuttal REmoval of New  WH Solar AdjustMI_DEM-WP(C) ENERG10C--ctn Mid-C_042010 2010GRC" xfId="11782"/>
    <cellStyle name="_DEM-WP(C) Prod O&amp;M 2007GRC_Electric Rev Req Model (2009 GRC) Rebuttal REmoval of New  WH Solar AdjustMI_DEM-WP(C) ENERG10C--ctn Mid-C_042010 2010GRC 2" xfId="18981"/>
    <cellStyle name="_DEM-WP(C) Prod O&amp;M 2007GRC_Electric Rev Req Model (2009 GRC) Revised 01-18-2010" xfId="3921"/>
    <cellStyle name="_DEM-WP(C) Prod O&amp;M 2007GRC_Electric Rev Req Model (2009 GRC) Revised 01-18-2010 2" xfId="3922"/>
    <cellStyle name="_DEM-WP(C) Prod O&amp;M 2007GRC_Electric Rev Req Model (2009 GRC) Revised 01-18-2010 2 2" xfId="3923"/>
    <cellStyle name="_DEM-WP(C) Prod O&amp;M 2007GRC_Electric Rev Req Model (2009 GRC) Revised 01-18-2010 2 2 2" xfId="18982"/>
    <cellStyle name="_DEM-WP(C) Prod O&amp;M 2007GRC_Electric Rev Req Model (2009 GRC) Revised 01-18-2010 2 3" xfId="18983"/>
    <cellStyle name="_DEM-WP(C) Prod O&amp;M 2007GRC_Electric Rev Req Model (2009 GRC) Revised 01-18-2010 3" xfId="3924"/>
    <cellStyle name="_DEM-WP(C) Prod O&amp;M 2007GRC_Electric Rev Req Model (2009 GRC) Revised 01-18-2010 3 2" xfId="18984"/>
    <cellStyle name="_DEM-WP(C) Prod O&amp;M 2007GRC_Electric Rev Req Model (2009 GRC) Revised 01-18-2010 4" xfId="18985"/>
    <cellStyle name="_DEM-WP(C) Prod O&amp;M 2007GRC_Electric Rev Req Model (2009 GRC) Revised 01-18-2010_DEM-WP(C) ENERG10C--ctn Mid-C_042010 2010GRC" xfId="11783"/>
    <cellStyle name="_DEM-WP(C) Prod O&amp;M 2007GRC_Electric Rev Req Model (2009 GRC) Revised 01-18-2010_DEM-WP(C) ENERG10C--ctn Mid-C_042010 2010GRC 2" xfId="18986"/>
    <cellStyle name="_DEM-WP(C) Prod O&amp;M 2007GRC_Final Order Electric EXHIBIT A-1" xfId="3925"/>
    <cellStyle name="_DEM-WP(C) Prod O&amp;M 2007GRC_Final Order Electric EXHIBIT A-1 2" xfId="3926"/>
    <cellStyle name="_DEM-WP(C) Prod O&amp;M 2007GRC_Final Order Electric EXHIBIT A-1 2 2" xfId="3927"/>
    <cellStyle name="_DEM-WP(C) Prod O&amp;M 2007GRC_Final Order Electric EXHIBIT A-1 2 2 2" xfId="18987"/>
    <cellStyle name="_DEM-WP(C) Prod O&amp;M 2007GRC_Final Order Electric EXHIBIT A-1 2 3" xfId="18988"/>
    <cellStyle name="_DEM-WP(C) Prod O&amp;M 2007GRC_Final Order Electric EXHIBIT A-1 3" xfId="3928"/>
    <cellStyle name="_DEM-WP(C) Prod O&amp;M 2007GRC_Final Order Electric EXHIBIT A-1 3 2" xfId="18989"/>
    <cellStyle name="_DEM-WP(C) Prod O&amp;M 2007GRC_Final Order Electric EXHIBIT A-1 4" xfId="18990"/>
    <cellStyle name="_DEM-WP(C) Prod O&amp;M 2007GRC_Rebuttal Power Costs" xfId="3929"/>
    <cellStyle name="_DEM-WP(C) Prod O&amp;M 2007GRC_Rebuttal Power Costs 2" xfId="3930"/>
    <cellStyle name="_DEM-WP(C) Prod O&amp;M 2007GRC_Rebuttal Power Costs 2 2" xfId="3931"/>
    <cellStyle name="_DEM-WP(C) Prod O&amp;M 2007GRC_Rebuttal Power Costs 2 2 2" xfId="18991"/>
    <cellStyle name="_DEM-WP(C) Prod O&amp;M 2007GRC_Rebuttal Power Costs 2 3" xfId="18992"/>
    <cellStyle name="_DEM-WP(C) Prod O&amp;M 2007GRC_Rebuttal Power Costs 3" xfId="3932"/>
    <cellStyle name="_DEM-WP(C) Prod O&amp;M 2007GRC_Rebuttal Power Costs 3 2" xfId="18993"/>
    <cellStyle name="_DEM-WP(C) Prod O&amp;M 2007GRC_Rebuttal Power Costs 4" xfId="18994"/>
    <cellStyle name="_DEM-WP(C) Prod O&amp;M 2007GRC_Rebuttal Power Costs_Adj Bench DR 3 for Initial Briefs (Electric)" xfId="3933"/>
    <cellStyle name="_DEM-WP(C) Prod O&amp;M 2007GRC_Rebuttal Power Costs_Adj Bench DR 3 for Initial Briefs (Electric) 2" xfId="3934"/>
    <cellStyle name="_DEM-WP(C) Prod O&amp;M 2007GRC_Rebuttal Power Costs_Adj Bench DR 3 for Initial Briefs (Electric) 2 2" xfId="3935"/>
    <cellStyle name="_DEM-WP(C) Prod O&amp;M 2007GRC_Rebuttal Power Costs_Adj Bench DR 3 for Initial Briefs (Electric) 2 2 2" xfId="18995"/>
    <cellStyle name="_DEM-WP(C) Prod O&amp;M 2007GRC_Rebuttal Power Costs_Adj Bench DR 3 for Initial Briefs (Electric) 2 3" xfId="18996"/>
    <cellStyle name="_DEM-WP(C) Prod O&amp;M 2007GRC_Rebuttal Power Costs_Adj Bench DR 3 for Initial Briefs (Electric) 3" xfId="3936"/>
    <cellStyle name="_DEM-WP(C) Prod O&amp;M 2007GRC_Rebuttal Power Costs_Adj Bench DR 3 for Initial Briefs (Electric) 3 2" xfId="18997"/>
    <cellStyle name="_DEM-WP(C) Prod O&amp;M 2007GRC_Rebuttal Power Costs_Adj Bench DR 3 for Initial Briefs (Electric) 4" xfId="18998"/>
    <cellStyle name="_DEM-WP(C) Prod O&amp;M 2007GRC_Rebuttal Power Costs_Adj Bench DR 3 for Initial Briefs (Electric)_DEM-WP(C) ENERG10C--ctn Mid-C_042010 2010GRC" xfId="11784"/>
    <cellStyle name="_DEM-WP(C) Prod O&amp;M 2007GRC_Rebuttal Power Costs_Adj Bench DR 3 for Initial Briefs (Electric)_DEM-WP(C) ENERG10C--ctn Mid-C_042010 2010GRC 2" xfId="18999"/>
    <cellStyle name="_DEM-WP(C) Prod O&amp;M 2007GRC_Rebuttal Power Costs_DEM-WP(C) ENERG10C--ctn Mid-C_042010 2010GRC" xfId="11785"/>
    <cellStyle name="_DEM-WP(C) Prod O&amp;M 2007GRC_Rebuttal Power Costs_DEM-WP(C) ENERG10C--ctn Mid-C_042010 2010GRC 2" xfId="19000"/>
    <cellStyle name="_DEM-WP(C) Prod O&amp;M 2007GRC_Rebuttal Power Costs_Electric Rev Req Model (2009 GRC) Rebuttal" xfId="3937"/>
    <cellStyle name="_DEM-WP(C) Prod O&amp;M 2007GRC_Rebuttal Power Costs_Electric Rev Req Model (2009 GRC) Rebuttal 2" xfId="3938"/>
    <cellStyle name="_DEM-WP(C) Prod O&amp;M 2007GRC_Rebuttal Power Costs_Electric Rev Req Model (2009 GRC) Rebuttal 2 2" xfId="3939"/>
    <cellStyle name="_DEM-WP(C) Prod O&amp;M 2007GRC_Rebuttal Power Costs_Electric Rev Req Model (2009 GRC) Rebuttal 2 2 2" xfId="19001"/>
    <cellStyle name="_DEM-WP(C) Prod O&amp;M 2007GRC_Rebuttal Power Costs_Electric Rev Req Model (2009 GRC) Rebuttal 2 3" xfId="19002"/>
    <cellStyle name="_DEM-WP(C) Prod O&amp;M 2007GRC_Rebuttal Power Costs_Electric Rev Req Model (2009 GRC) Rebuttal 3" xfId="3940"/>
    <cellStyle name="_DEM-WP(C) Prod O&amp;M 2007GRC_Rebuttal Power Costs_Electric Rev Req Model (2009 GRC) Rebuttal 3 2" xfId="19003"/>
    <cellStyle name="_DEM-WP(C) Prod O&amp;M 2007GRC_Rebuttal Power Costs_Electric Rev Req Model (2009 GRC) Rebuttal 4" xfId="19004"/>
    <cellStyle name="_DEM-WP(C) Prod O&amp;M 2007GRC_Rebuttal Power Costs_Electric Rev Req Model (2009 GRC) Rebuttal REmoval of New  WH Solar AdjustMI" xfId="3941"/>
    <cellStyle name="_DEM-WP(C) Prod O&amp;M 2007GRC_Rebuttal Power Costs_Electric Rev Req Model (2009 GRC) Rebuttal REmoval of New  WH Solar AdjustMI 2" xfId="3942"/>
    <cellStyle name="_DEM-WP(C) Prod O&amp;M 2007GRC_Rebuttal Power Costs_Electric Rev Req Model (2009 GRC) Rebuttal REmoval of New  WH Solar AdjustMI 2 2" xfId="3943"/>
    <cellStyle name="_DEM-WP(C) Prod O&amp;M 2007GRC_Rebuttal Power Costs_Electric Rev Req Model (2009 GRC) Rebuttal REmoval of New  WH Solar AdjustMI 2 2 2" xfId="19005"/>
    <cellStyle name="_DEM-WP(C) Prod O&amp;M 2007GRC_Rebuttal Power Costs_Electric Rev Req Model (2009 GRC) Rebuttal REmoval of New  WH Solar AdjustMI 2 3" xfId="19006"/>
    <cellStyle name="_DEM-WP(C) Prod O&amp;M 2007GRC_Rebuttal Power Costs_Electric Rev Req Model (2009 GRC) Rebuttal REmoval of New  WH Solar AdjustMI 3" xfId="3944"/>
    <cellStyle name="_DEM-WP(C) Prod O&amp;M 2007GRC_Rebuttal Power Costs_Electric Rev Req Model (2009 GRC) Rebuttal REmoval of New  WH Solar AdjustMI 3 2" xfId="19007"/>
    <cellStyle name="_DEM-WP(C) Prod O&amp;M 2007GRC_Rebuttal Power Costs_Electric Rev Req Model (2009 GRC) Rebuttal REmoval of New  WH Solar AdjustMI 4" xfId="19008"/>
    <cellStyle name="_DEM-WP(C) Prod O&amp;M 2007GRC_Rebuttal Power Costs_Electric Rev Req Model (2009 GRC) Rebuttal REmoval of New  WH Solar AdjustMI_DEM-WP(C) ENERG10C--ctn Mid-C_042010 2010GRC" xfId="11786"/>
    <cellStyle name="_DEM-WP(C) Prod O&amp;M 2007GRC_Rebuttal Power Costs_Electric Rev Req Model (2009 GRC) Rebuttal REmoval of New  WH Solar AdjustMI_DEM-WP(C) ENERG10C--ctn Mid-C_042010 2010GRC 2" xfId="19009"/>
    <cellStyle name="_DEM-WP(C) Prod O&amp;M 2007GRC_Rebuttal Power Costs_Electric Rev Req Model (2009 GRC) Revised 01-18-2010" xfId="3945"/>
    <cellStyle name="_DEM-WP(C) Prod O&amp;M 2007GRC_Rebuttal Power Costs_Electric Rev Req Model (2009 GRC) Revised 01-18-2010 2" xfId="3946"/>
    <cellStyle name="_DEM-WP(C) Prod O&amp;M 2007GRC_Rebuttal Power Costs_Electric Rev Req Model (2009 GRC) Revised 01-18-2010 2 2" xfId="3947"/>
    <cellStyle name="_DEM-WP(C) Prod O&amp;M 2007GRC_Rebuttal Power Costs_Electric Rev Req Model (2009 GRC) Revised 01-18-2010 2 2 2" xfId="19010"/>
    <cellStyle name="_DEM-WP(C) Prod O&amp;M 2007GRC_Rebuttal Power Costs_Electric Rev Req Model (2009 GRC) Revised 01-18-2010 2 3" xfId="19011"/>
    <cellStyle name="_DEM-WP(C) Prod O&amp;M 2007GRC_Rebuttal Power Costs_Electric Rev Req Model (2009 GRC) Revised 01-18-2010 3" xfId="3948"/>
    <cellStyle name="_DEM-WP(C) Prod O&amp;M 2007GRC_Rebuttal Power Costs_Electric Rev Req Model (2009 GRC) Revised 01-18-2010 3 2" xfId="19012"/>
    <cellStyle name="_DEM-WP(C) Prod O&amp;M 2007GRC_Rebuttal Power Costs_Electric Rev Req Model (2009 GRC) Revised 01-18-2010 4" xfId="19013"/>
    <cellStyle name="_DEM-WP(C) Prod O&amp;M 2007GRC_Rebuttal Power Costs_Electric Rev Req Model (2009 GRC) Revised 01-18-2010_DEM-WP(C) ENERG10C--ctn Mid-C_042010 2010GRC" xfId="11787"/>
    <cellStyle name="_DEM-WP(C) Prod O&amp;M 2007GRC_Rebuttal Power Costs_Electric Rev Req Model (2009 GRC) Revised 01-18-2010_DEM-WP(C) ENERG10C--ctn Mid-C_042010 2010GRC 2" xfId="19014"/>
    <cellStyle name="_DEM-WP(C) Prod O&amp;M 2007GRC_Rebuttal Power Costs_Final Order Electric EXHIBIT A-1" xfId="3949"/>
    <cellStyle name="_DEM-WP(C) Prod O&amp;M 2007GRC_Rebuttal Power Costs_Final Order Electric EXHIBIT A-1 2" xfId="3950"/>
    <cellStyle name="_DEM-WP(C) Prod O&amp;M 2007GRC_Rebuttal Power Costs_Final Order Electric EXHIBIT A-1 2 2" xfId="3951"/>
    <cellStyle name="_DEM-WP(C) Prod O&amp;M 2007GRC_Rebuttal Power Costs_Final Order Electric EXHIBIT A-1 2 2 2" xfId="19015"/>
    <cellStyle name="_DEM-WP(C) Prod O&amp;M 2007GRC_Rebuttal Power Costs_Final Order Electric EXHIBIT A-1 2 3" xfId="19016"/>
    <cellStyle name="_DEM-WP(C) Prod O&amp;M 2007GRC_Rebuttal Power Costs_Final Order Electric EXHIBIT A-1 3" xfId="3952"/>
    <cellStyle name="_DEM-WP(C) Prod O&amp;M 2007GRC_Rebuttal Power Costs_Final Order Electric EXHIBIT A-1 3 2" xfId="19017"/>
    <cellStyle name="_DEM-WP(C) Prod O&amp;M 2007GRC_Rebuttal Power Costs_Final Order Electric EXHIBIT A-1 4" xfId="19018"/>
    <cellStyle name="_x0013__DEM-WP(C) Production O&amp;M 2010GRC As-Filed" xfId="3953"/>
    <cellStyle name="_x0013__DEM-WP(C) Production O&amp;M 2010GRC As-Filed 2" xfId="3954"/>
    <cellStyle name="_x0013__DEM-WP(C) Production O&amp;M 2010GRC As-Filed 2 2" xfId="19019"/>
    <cellStyle name="_x0013__DEM-WP(C) Production O&amp;M 2010GRC As-Filed 3" xfId="11788"/>
    <cellStyle name="_x0013__DEM-WP(C) Production O&amp;M 2010GRC As-Filed 3 2" xfId="19020"/>
    <cellStyle name="_x0013__DEM-WP(C) Production O&amp;M 2010GRC As-Filed 4" xfId="19021"/>
    <cellStyle name="_x0013__DEM-WP(C) Production O&amp;M 2010GRC As-Filed 4 2" xfId="19022"/>
    <cellStyle name="_x0013__DEM-WP(C) Production O&amp;M 2010GRC As-Filed 5" xfId="19023"/>
    <cellStyle name="_x0013__DEM-WP(C) Production O&amp;M 2010GRC As-Filed 5 2" xfId="19024"/>
    <cellStyle name="_x0013__DEM-WP(C) Production O&amp;M 2010GRC As-Filed 6" xfId="19025"/>
    <cellStyle name="_x0013__DEM-WP(C) Production O&amp;M 2010GRC As-Filed 6 2" xfId="19026"/>
    <cellStyle name="_DEM-WP(C) Rate Year Sumas by Month Update Corrected" xfId="3955"/>
    <cellStyle name="_DEM-WP(C) Rate Year Sumas by Month Update Corrected 2" xfId="19027"/>
    <cellStyle name="_DEM-WP(C) ST Power Contracts 3102008" xfId="11789"/>
    <cellStyle name="_DEM-WP(C) ST Power Contracts 3102008 2" xfId="11790"/>
    <cellStyle name="_DEM-WP(C) ST Power Contracts 3102008 2 2" xfId="19028"/>
    <cellStyle name="_DEM-WP(C) ST Power Contracts 3102008 2 2 2" xfId="19029"/>
    <cellStyle name="_DEM-WP(C) ST Power Contracts 3102008 2 2 2 2" xfId="19030"/>
    <cellStyle name="_DEM-WP(C) ST Power Contracts 3102008 2 2 3" xfId="19031"/>
    <cellStyle name="_DEM-WP(C) ST Power Contracts 3102008 2 3" xfId="19032"/>
    <cellStyle name="_DEM-WP(C) ST Power Contracts 3102008 2 3 2" xfId="19033"/>
    <cellStyle name="_DEM-WP(C) ST Power Contracts 3102008 2 4" xfId="19034"/>
    <cellStyle name="_DEM-WP(C) ST Power Contracts 3102008 3" xfId="11791"/>
    <cellStyle name="_DEM-WP(C) ST Power Contracts 3102008 3 2" xfId="11792"/>
    <cellStyle name="_DEM-WP(C) ST Power Contracts 3102008 3 2 2" xfId="19035"/>
    <cellStyle name="_DEM-WP(C) ST Power Contracts 3102008 3 3" xfId="19036"/>
    <cellStyle name="_DEM-WP(C) ST Power Contracts 3102008 4" xfId="19037"/>
    <cellStyle name="_DEM-WP(C) ST Power Contracts 3102008 4 2" xfId="19038"/>
    <cellStyle name="_DEM-WP(C) ST Power Contracts 3102008 4 2 2" xfId="19039"/>
    <cellStyle name="_DEM-WP(C) ST Power Contracts 3102008 4 3" xfId="19040"/>
    <cellStyle name="_DEM-WP(C) ST Power Contracts 3102008 5" xfId="19041"/>
    <cellStyle name="_DEM-WP(C) ST Power Contracts 3102008 5 2" xfId="19042"/>
    <cellStyle name="_DEM-WP(C) ST Power Contracts 3102008 5 2 2" xfId="19043"/>
    <cellStyle name="_DEM-WP(C) ST Power Contracts 3102008 5 3" xfId="19044"/>
    <cellStyle name="_DEM-WP(C) ST Power Contracts 3102008 6" xfId="19045"/>
    <cellStyle name="_DEM-WP(C) Sumas Proforma 11.14.07" xfId="3956"/>
    <cellStyle name="_DEM-WP(C) Sumas Proforma 11.14.07 2" xfId="19046"/>
    <cellStyle name="_DEM-WP(C) Sumas Proforma 11.5.07" xfId="143"/>
    <cellStyle name="_DEM-WP(C) Sumas Proforma 11.5.07 2" xfId="19047"/>
    <cellStyle name="_DEM-WP(C) Wells_Power_Cost" xfId="11793"/>
    <cellStyle name="_DEM-WP(C) Wells_Power_Cost 2" xfId="11794"/>
    <cellStyle name="_DEM-WP(C) Wells_Power_Cost 2 2" xfId="11795"/>
    <cellStyle name="_DEM-WP(C) Wells_Power_Cost 2 2 2" xfId="19048"/>
    <cellStyle name="_DEM-WP(C) Wells_Power_Cost 2 3" xfId="19049"/>
    <cellStyle name="_DEM-WP(C) Wells_Power_Cost 3" xfId="19050"/>
    <cellStyle name="_DEM-WP(C) Wells_Power_Cost 3 2" xfId="19051"/>
    <cellStyle name="_DEM-WP(C) Westside Hydro Data_051007" xfId="144"/>
    <cellStyle name="_DEM-WP(C) Westside Hydro Data_051007 2" xfId="3957"/>
    <cellStyle name="_DEM-WP(C) Westside Hydro Data_051007 2 2" xfId="3958"/>
    <cellStyle name="_DEM-WP(C) Westside Hydro Data_051007 2 2 2" xfId="19052"/>
    <cellStyle name="_DEM-WP(C) Westside Hydro Data_051007 2 3" xfId="19053"/>
    <cellStyle name="_DEM-WP(C) Westside Hydro Data_051007 3" xfId="3959"/>
    <cellStyle name="_DEM-WP(C) Westside Hydro Data_051007 3 2" xfId="19054"/>
    <cellStyle name="_DEM-WP(C) Westside Hydro Data_051007 4" xfId="19055"/>
    <cellStyle name="_DEM-WP(C) Westside Hydro Data_051007_16.37E Wild Horse Expansion DeferralRevwrkingfile SF" xfId="3960"/>
    <cellStyle name="_DEM-WP(C) Westside Hydro Data_051007_16.37E Wild Horse Expansion DeferralRevwrkingfile SF 2" xfId="3961"/>
    <cellStyle name="_DEM-WP(C) Westside Hydro Data_051007_16.37E Wild Horse Expansion DeferralRevwrkingfile SF 2 2" xfId="3962"/>
    <cellStyle name="_DEM-WP(C) Westside Hydro Data_051007_16.37E Wild Horse Expansion DeferralRevwrkingfile SF 2 2 2" xfId="19056"/>
    <cellStyle name="_DEM-WP(C) Westside Hydro Data_051007_16.37E Wild Horse Expansion DeferralRevwrkingfile SF 2 3" xfId="19057"/>
    <cellStyle name="_DEM-WP(C) Westside Hydro Data_051007_16.37E Wild Horse Expansion DeferralRevwrkingfile SF 3" xfId="3963"/>
    <cellStyle name="_DEM-WP(C) Westside Hydro Data_051007_16.37E Wild Horse Expansion DeferralRevwrkingfile SF 3 2" xfId="19058"/>
    <cellStyle name="_DEM-WP(C) Westside Hydro Data_051007_16.37E Wild Horse Expansion DeferralRevwrkingfile SF 4" xfId="19059"/>
    <cellStyle name="_DEM-WP(C) Westside Hydro Data_051007_16.37E Wild Horse Expansion DeferralRevwrkingfile SF_DEM-WP(C) ENERG10C--ctn Mid-C_042010 2010GRC" xfId="11796"/>
    <cellStyle name="_DEM-WP(C) Westside Hydro Data_051007_16.37E Wild Horse Expansion DeferralRevwrkingfile SF_DEM-WP(C) ENERG10C--ctn Mid-C_042010 2010GRC 2" xfId="19060"/>
    <cellStyle name="_DEM-WP(C) Westside Hydro Data_051007_2009 GRC Compl Filing - Exhibit D" xfId="3964"/>
    <cellStyle name="_DEM-WP(C) Westside Hydro Data_051007_2009 GRC Compl Filing - Exhibit D 2" xfId="3965"/>
    <cellStyle name="_DEM-WP(C) Westside Hydro Data_051007_2009 GRC Compl Filing - Exhibit D 2 2" xfId="19061"/>
    <cellStyle name="_DEM-WP(C) Westside Hydro Data_051007_2009 GRC Compl Filing - Exhibit D 2 2 2" xfId="19062"/>
    <cellStyle name="_DEM-WP(C) Westside Hydro Data_051007_2009 GRC Compl Filing - Exhibit D 2 3" xfId="19063"/>
    <cellStyle name="_DEM-WP(C) Westside Hydro Data_051007_2009 GRC Compl Filing - Exhibit D 3" xfId="19064"/>
    <cellStyle name="_DEM-WP(C) Westside Hydro Data_051007_2009 GRC Compl Filing - Exhibit D 3 2" xfId="19065"/>
    <cellStyle name="_DEM-WP(C) Westside Hydro Data_051007_2009 GRC Compl Filing - Exhibit D 4" xfId="19066"/>
    <cellStyle name="_DEM-WP(C) Westside Hydro Data_051007_2009 GRC Compl Filing - Exhibit D_DEM-WP(C) ENERG10C--ctn Mid-C_042010 2010GRC" xfId="11797"/>
    <cellStyle name="_DEM-WP(C) Westside Hydro Data_051007_2009 GRC Compl Filing - Exhibit D_DEM-WP(C) ENERG10C--ctn Mid-C_042010 2010GRC 2" xfId="19067"/>
    <cellStyle name="_DEM-WP(C) Westside Hydro Data_051007_Adj Bench DR 3 for Initial Briefs (Electric)" xfId="3966"/>
    <cellStyle name="_DEM-WP(C) Westside Hydro Data_051007_Adj Bench DR 3 for Initial Briefs (Electric) 2" xfId="3967"/>
    <cellStyle name="_DEM-WP(C) Westside Hydro Data_051007_Adj Bench DR 3 for Initial Briefs (Electric) 2 2" xfId="3968"/>
    <cellStyle name="_DEM-WP(C) Westside Hydro Data_051007_Adj Bench DR 3 for Initial Briefs (Electric) 2 2 2" xfId="19068"/>
    <cellStyle name="_DEM-WP(C) Westside Hydro Data_051007_Adj Bench DR 3 for Initial Briefs (Electric) 2 3" xfId="19069"/>
    <cellStyle name="_DEM-WP(C) Westside Hydro Data_051007_Adj Bench DR 3 for Initial Briefs (Electric) 3" xfId="3969"/>
    <cellStyle name="_DEM-WP(C) Westside Hydro Data_051007_Adj Bench DR 3 for Initial Briefs (Electric) 3 2" xfId="19070"/>
    <cellStyle name="_DEM-WP(C) Westside Hydro Data_051007_Adj Bench DR 3 for Initial Briefs (Electric) 4" xfId="19071"/>
    <cellStyle name="_DEM-WP(C) Westside Hydro Data_051007_Adj Bench DR 3 for Initial Briefs (Electric)_DEM-WP(C) ENERG10C--ctn Mid-C_042010 2010GRC" xfId="11798"/>
    <cellStyle name="_DEM-WP(C) Westside Hydro Data_051007_Adj Bench DR 3 for Initial Briefs (Electric)_DEM-WP(C) ENERG10C--ctn Mid-C_042010 2010GRC 2" xfId="19072"/>
    <cellStyle name="_DEM-WP(C) Westside Hydro Data_051007_Book1" xfId="3970"/>
    <cellStyle name="_DEM-WP(C) Westside Hydro Data_051007_Book1 2" xfId="19073"/>
    <cellStyle name="_DEM-WP(C) Westside Hydro Data_051007_Book2" xfId="3971"/>
    <cellStyle name="_DEM-WP(C) Westside Hydro Data_051007_Book2 2" xfId="3972"/>
    <cellStyle name="_DEM-WP(C) Westside Hydro Data_051007_Book2 2 2" xfId="3973"/>
    <cellStyle name="_DEM-WP(C) Westside Hydro Data_051007_Book2 2 2 2" xfId="19074"/>
    <cellStyle name="_DEM-WP(C) Westside Hydro Data_051007_Book2 2 3" xfId="19075"/>
    <cellStyle name="_DEM-WP(C) Westside Hydro Data_051007_Book2 3" xfId="3974"/>
    <cellStyle name="_DEM-WP(C) Westside Hydro Data_051007_Book2 3 2" xfId="19076"/>
    <cellStyle name="_DEM-WP(C) Westside Hydro Data_051007_Book2 4" xfId="19077"/>
    <cellStyle name="_DEM-WP(C) Westside Hydro Data_051007_Book2_DEM-WP(C) ENERG10C--ctn Mid-C_042010 2010GRC" xfId="11799"/>
    <cellStyle name="_DEM-WP(C) Westside Hydro Data_051007_Book2_DEM-WP(C) ENERG10C--ctn Mid-C_042010 2010GRC 2" xfId="19078"/>
    <cellStyle name="_DEM-WP(C) Westside Hydro Data_051007_Book4" xfId="3975"/>
    <cellStyle name="_DEM-WP(C) Westside Hydro Data_051007_Book4 2" xfId="3976"/>
    <cellStyle name="_DEM-WP(C) Westside Hydro Data_051007_Book4 2 2" xfId="3977"/>
    <cellStyle name="_DEM-WP(C) Westside Hydro Data_051007_Book4 2 2 2" xfId="19079"/>
    <cellStyle name="_DEM-WP(C) Westside Hydro Data_051007_Book4 2 3" xfId="19080"/>
    <cellStyle name="_DEM-WP(C) Westside Hydro Data_051007_Book4 3" xfId="3978"/>
    <cellStyle name="_DEM-WP(C) Westside Hydro Data_051007_Book4 3 2" xfId="19081"/>
    <cellStyle name="_DEM-WP(C) Westside Hydro Data_051007_Book4 4" xfId="19082"/>
    <cellStyle name="_DEM-WP(C) Westside Hydro Data_051007_Book4_DEM-WP(C) ENERG10C--ctn Mid-C_042010 2010GRC" xfId="11800"/>
    <cellStyle name="_DEM-WP(C) Westside Hydro Data_051007_Book4_DEM-WP(C) ENERG10C--ctn Mid-C_042010 2010GRC 2" xfId="19083"/>
    <cellStyle name="_DEM-WP(C) Westside Hydro Data_051007_DEM-WP(C) ENERG10C--ctn Mid-C_042010 2010GRC" xfId="11801"/>
    <cellStyle name="_DEM-WP(C) Westside Hydro Data_051007_DEM-WP(C) ENERG10C--ctn Mid-C_042010 2010GRC 2" xfId="19084"/>
    <cellStyle name="_DEM-WP(C) Westside Hydro Data_051007_Electric Rev Req Model (2009 GRC) " xfId="3979"/>
    <cellStyle name="_DEM-WP(C) Westside Hydro Data_051007_Electric Rev Req Model (2009 GRC)  2" xfId="3980"/>
    <cellStyle name="_DEM-WP(C) Westside Hydro Data_051007_Electric Rev Req Model (2009 GRC)  2 2" xfId="3981"/>
    <cellStyle name="_DEM-WP(C) Westside Hydro Data_051007_Electric Rev Req Model (2009 GRC)  2 2 2" xfId="19085"/>
    <cellStyle name="_DEM-WP(C) Westside Hydro Data_051007_Electric Rev Req Model (2009 GRC)  2 3" xfId="19086"/>
    <cellStyle name="_DEM-WP(C) Westside Hydro Data_051007_Electric Rev Req Model (2009 GRC)  3" xfId="3982"/>
    <cellStyle name="_DEM-WP(C) Westside Hydro Data_051007_Electric Rev Req Model (2009 GRC)  3 2" xfId="19087"/>
    <cellStyle name="_DEM-WP(C) Westside Hydro Data_051007_Electric Rev Req Model (2009 GRC)  4" xfId="19088"/>
    <cellStyle name="_DEM-WP(C) Westside Hydro Data_051007_Electric Rev Req Model (2009 GRC) _DEM-WP(C) ENERG10C--ctn Mid-C_042010 2010GRC" xfId="11802"/>
    <cellStyle name="_DEM-WP(C) Westside Hydro Data_051007_Electric Rev Req Model (2009 GRC) _DEM-WP(C) ENERG10C--ctn Mid-C_042010 2010GRC 2" xfId="19089"/>
    <cellStyle name="_DEM-WP(C) Westside Hydro Data_051007_Electric Rev Req Model (2009 GRC) Rebuttal" xfId="3983"/>
    <cellStyle name="_DEM-WP(C) Westside Hydro Data_051007_Electric Rev Req Model (2009 GRC) Rebuttal 2" xfId="3984"/>
    <cellStyle name="_DEM-WP(C) Westside Hydro Data_051007_Electric Rev Req Model (2009 GRC) Rebuttal 2 2" xfId="3985"/>
    <cellStyle name="_DEM-WP(C) Westside Hydro Data_051007_Electric Rev Req Model (2009 GRC) Rebuttal 2 2 2" xfId="19090"/>
    <cellStyle name="_DEM-WP(C) Westside Hydro Data_051007_Electric Rev Req Model (2009 GRC) Rebuttal 2 3" xfId="19091"/>
    <cellStyle name="_DEM-WP(C) Westside Hydro Data_051007_Electric Rev Req Model (2009 GRC) Rebuttal 3" xfId="3986"/>
    <cellStyle name="_DEM-WP(C) Westside Hydro Data_051007_Electric Rev Req Model (2009 GRC) Rebuttal 3 2" xfId="19092"/>
    <cellStyle name="_DEM-WP(C) Westside Hydro Data_051007_Electric Rev Req Model (2009 GRC) Rebuttal 4" xfId="19093"/>
    <cellStyle name="_DEM-WP(C) Westside Hydro Data_051007_Electric Rev Req Model (2009 GRC) Rebuttal REmoval of New  WH Solar AdjustMI" xfId="3987"/>
    <cellStyle name="_DEM-WP(C) Westside Hydro Data_051007_Electric Rev Req Model (2009 GRC) Rebuttal REmoval of New  WH Solar AdjustMI 2" xfId="3988"/>
    <cellStyle name="_DEM-WP(C) Westside Hydro Data_051007_Electric Rev Req Model (2009 GRC) Rebuttal REmoval of New  WH Solar AdjustMI 2 2" xfId="3989"/>
    <cellStyle name="_DEM-WP(C) Westside Hydro Data_051007_Electric Rev Req Model (2009 GRC) Rebuttal REmoval of New  WH Solar AdjustMI 2 2 2" xfId="19094"/>
    <cellStyle name="_DEM-WP(C) Westside Hydro Data_051007_Electric Rev Req Model (2009 GRC) Rebuttal REmoval of New  WH Solar AdjustMI 2 3" xfId="19095"/>
    <cellStyle name="_DEM-WP(C) Westside Hydro Data_051007_Electric Rev Req Model (2009 GRC) Rebuttal REmoval of New  WH Solar AdjustMI 3" xfId="3990"/>
    <cellStyle name="_DEM-WP(C) Westside Hydro Data_051007_Electric Rev Req Model (2009 GRC) Rebuttal REmoval of New  WH Solar AdjustMI 3 2" xfId="19096"/>
    <cellStyle name="_DEM-WP(C) Westside Hydro Data_051007_Electric Rev Req Model (2009 GRC) Rebuttal REmoval of New  WH Solar AdjustMI 4" xfId="19097"/>
    <cellStyle name="_DEM-WP(C) Westside Hydro Data_051007_Electric Rev Req Model (2009 GRC) Rebuttal REmoval of New  WH Solar AdjustMI_DEM-WP(C) ENERG10C--ctn Mid-C_042010 2010GRC" xfId="11803"/>
    <cellStyle name="_DEM-WP(C) Westside Hydro Data_051007_Electric Rev Req Model (2009 GRC) Rebuttal REmoval of New  WH Solar AdjustMI_DEM-WP(C) ENERG10C--ctn Mid-C_042010 2010GRC 2" xfId="19098"/>
    <cellStyle name="_DEM-WP(C) Westside Hydro Data_051007_Electric Rev Req Model (2009 GRC) Revised 01-18-2010" xfId="3991"/>
    <cellStyle name="_DEM-WP(C) Westside Hydro Data_051007_Electric Rev Req Model (2009 GRC) Revised 01-18-2010 2" xfId="3992"/>
    <cellStyle name="_DEM-WP(C) Westside Hydro Data_051007_Electric Rev Req Model (2009 GRC) Revised 01-18-2010 2 2" xfId="3993"/>
    <cellStyle name="_DEM-WP(C) Westside Hydro Data_051007_Electric Rev Req Model (2009 GRC) Revised 01-18-2010 2 2 2" xfId="19099"/>
    <cellStyle name="_DEM-WP(C) Westside Hydro Data_051007_Electric Rev Req Model (2009 GRC) Revised 01-18-2010 2 3" xfId="19100"/>
    <cellStyle name="_DEM-WP(C) Westside Hydro Data_051007_Electric Rev Req Model (2009 GRC) Revised 01-18-2010 3" xfId="3994"/>
    <cellStyle name="_DEM-WP(C) Westside Hydro Data_051007_Electric Rev Req Model (2009 GRC) Revised 01-18-2010 3 2" xfId="19101"/>
    <cellStyle name="_DEM-WP(C) Westside Hydro Data_051007_Electric Rev Req Model (2009 GRC) Revised 01-18-2010 4" xfId="19102"/>
    <cellStyle name="_DEM-WP(C) Westside Hydro Data_051007_Electric Rev Req Model (2009 GRC) Revised 01-18-2010_DEM-WP(C) ENERG10C--ctn Mid-C_042010 2010GRC" xfId="11804"/>
    <cellStyle name="_DEM-WP(C) Westside Hydro Data_051007_Electric Rev Req Model (2009 GRC) Revised 01-18-2010_DEM-WP(C) ENERG10C--ctn Mid-C_042010 2010GRC 2" xfId="19103"/>
    <cellStyle name="_DEM-WP(C) Westside Hydro Data_051007_Electric Rev Req Model (2010 GRC)" xfId="3995"/>
    <cellStyle name="_DEM-WP(C) Westside Hydro Data_051007_Electric Rev Req Model (2010 GRC) 2" xfId="19104"/>
    <cellStyle name="_DEM-WP(C) Westside Hydro Data_051007_Electric Rev Req Model (2010 GRC) SF" xfId="3996"/>
    <cellStyle name="_DEM-WP(C) Westside Hydro Data_051007_Electric Rev Req Model (2010 GRC) SF 2" xfId="19105"/>
    <cellStyle name="_DEM-WP(C) Westside Hydro Data_051007_Final Order Electric" xfId="3997"/>
    <cellStyle name="_DEM-WP(C) Westside Hydro Data_051007_Final Order Electric EXHIBIT A-1" xfId="3998"/>
    <cellStyle name="_DEM-WP(C) Westside Hydro Data_051007_Final Order Electric EXHIBIT A-1 2" xfId="3999"/>
    <cellStyle name="_DEM-WP(C) Westside Hydro Data_051007_Final Order Electric EXHIBIT A-1 2 2" xfId="4000"/>
    <cellStyle name="_DEM-WP(C) Westside Hydro Data_051007_Final Order Electric EXHIBIT A-1 2 2 2" xfId="19106"/>
    <cellStyle name="_DEM-WP(C) Westside Hydro Data_051007_Final Order Electric EXHIBIT A-1 2 3" xfId="19107"/>
    <cellStyle name="_DEM-WP(C) Westside Hydro Data_051007_Final Order Electric EXHIBIT A-1 3" xfId="4001"/>
    <cellStyle name="_DEM-WP(C) Westside Hydro Data_051007_Final Order Electric EXHIBIT A-1 3 2" xfId="19108"/>
    <cellStyle name="_DEM-WP(C) Westside Hydro Data_051007_Final Order Electric EXHIBIT A-1 4" xfId="19109"/>
    <cellStyle name="_DEM-WP(C) Westside Hydro Data_051007_NIM Summary" xfId="4002"/>
    <cellStyle name="_DEM-WP(C) Westside Hydro Data_051007_NIM Summary 2" xfId="4003"/>
    <cellStyle name="_DEM-WP(C) Westside Hydro Data_051007_NIM Summary 2 2" xfId="19110"/>
    <cellStyle name="_DEM-WP(C) Westside Hydro Data_051007_NIM Summary 2 2 2" xfId="19111"/>
    <cellStyle name="_DEM-WP(C) Westside Hydro Data_051007_NIM Summary 2 3" xfId="19112"/>
    <cellStyle name="_DEM-WP(C) Westside Hydro Data_051007_NIM Summary 3" xfId="19113"/>
    <cellStyle name="_DEM-WP(C) Westside Hydro Data_051007_NIM Summary 3 2" xfId="19114"/>
    <cellStyle name="_DEM-WP(C) Westside Hydro Data_051007_NIM Summary 4" xfId="19115"/>
    <cellStyle name="_DEM-WP(C) Westside Hydro Data_051007_NIM Summary_DEM-WP(C) ENERG10C--ctn Mid-C_042010 2010GRC" xfId="11805"/>
    <cellStyle name="_DEM-WP(C) Westside Hydro Data_051007_NIM Summary_DEM-WP(C) ENERG10C--ctn Mid-C_042010 2010GRC 2" xfId="19116"/>
    <cellStyle name="_DEM-WP(C) Westside Hydro Data_051007_Power Costs - Comparison bx Rbtl-Staff-Jt-PC" xfId="4004"/>
    <cellStyle name="_DEM-WP(C) Westside Hydro Data_051007_Power Costs - Comparison bx Rbtl-Staff-Jt-PC 2" xfId="4005"/>
    <cellStyle name="_DEM-WP(C) Westside Hydro Data_051007_Power Costs - Comparison bx Rbtl-Staff-Jt-PC 2 2" xfId="4006"/>
    <cellStyle name="_DEM-WP(C) Westside Hydro Data_051007_Power Costs - Comparison bx Rbtl-Staff-Jt-PC 2 2 2" xfId="19117"/>
    <cellStyle name="_DEM-WP(C) Westside Hydro Data_051007_Power Costs - Comparison bx Rbtl-Staff-Jt-PC 2 3" xfId="19118"/>
    <cellStyle name="_DEM-WP(C) Westside Hydro Data_051007_Power Costs - Comparison bx Rbtl-Staff-Jt-PC 3" xfId="4007"/>
    <cellStyle name="_DEM-WP(C) Westside Hydro Data_051007_Power Costs - Comparison bx Rbtl-Staff-Jt-PC 3 2" xfId="19119"/>
    <cellStyle name="_DEM-WP(C) Westside Hydro Data_051007_Power Costs - Comparison bx Rbtl-Staff-Jt-PC 4" xfId="19120"/>
    <cellStyle name="_DEM-WP(C) Westside Hydro Data_051007_Power Costs - Comparison bx Rbtl-Staff-Jt-PC_DEM-WP(C) ENERG10C--ctn Mid-C_042010 2010GRC" xfId="11806"/>
    <cellStyle name="_DEM-WP(C) Westside Hydro Data_051007_Power Costs - Comparison bx Rbtl-Staff-Jt-PC_DEM-WP(C) ENERG10C--ctn Mid-C_042010 2010GRC 2" xfId="19121"/>
    <cellStyle name="_DEM-WP(C) Westside Hydro Data_051007_Rebuttal Power Costs" xfId="4008"/>
    <cellStyle name="_DEM-WP(C) Westside Hydro Data_051007_Rebuttal Power Costs 2" xfId="4009"/>
    <cellStyle name="_DEM-WP(C) Westside Hydro Data_051007_Rebuttal Power Costs 2 2" xfId="4010"/>
    <cellStyle name="_DEM-WP(C) Westside Hydro Data_051007_Rebuttal Power Costs 2 2 2" xfId="19122"/>
    <cellStyle name="_DEM-WP(C) Westside Hydro Data_051007_Rebuttal Power Costs 2 3" xfId="19123"/>
    <cellStyle name="_DEM-WP(C) Westside Hydro Data_051007_Rebuttal Power Costs 3" xfId="4011"/>
    <cellStyle name="_DEM-WP(C) Westside Hydro Data_051007_Rebuttal Power Costs 3 2" xfId="19124"/>
    <cellStyle name="_DEM-WP(C) Westside Hydro Data_051007_Rebuttal Power Costs 4" xfId="19125"/>
    <cellStyle name="_DEM-WP(C) Westside Hydro Data_051007_Rebuttal Power Costs_DEM-WP(C) ENERG10C--ctn Mid-C_042010 2010GRC" xfId="11807"/>
    <cellStyle name="_DEM-WP(C) Westside Hydro Data_051007_Rebuttal Power Costs_DEM-WP(C) ENERG10C--ctn Mid-C_042010 2010GRC 2" xfId="19126"/>
    <cellStyle name="_DEM-WP(C) Westside Hydro Data_051007_TENASKA REGULATORY ASSET" xfId="4012"/>
    <cellStyle name="_DEM-WP(C) Westside Hydro Data_051007_TENASKA REGULATORY ASSET 2" xfId="4013"/>
    <cellStyle name="_DEM-WP(C) Westside Hydro Data_051007_TENASKA REGULATORY ASSET 2 2" xfId="4014"/>
    <cellStyle name="_DEM-WP(C) Westside Hydro Data_051007_TENASKA REGULATORY ASSET 2 2 2" xfId="19127"/>
    <cellStyle name="_DEM-WP(C) Westside Hydro Data_051007_TENASKA REGULATORY ASSET 2 3" xfId="19128"/>
    <cellStyle name="_DEM-WP(C) Westside Hydro Data_051007_TENASKA REGULATORY ASSET 3" xfId="4015"/>
    <cellStyle name="_DEM-WP(C) Westside Hydro Data_051007_TENASKA REGULATORY ASSET 3 2" xfId="19129"/>
    <cellStyle name="_DEM-WP(C) Westside Hydro Data_051007_TENASKA REGULATORY ASSET 4" xfId="19130"/>
    <cellStyle name="_Elec Peak Capacity Need_2008-2029_032709_Wind 5% Cap" xfId="4016"/>
    <cellStyle name="_Elec Peak Capacity Need_2008-2029_032709_Wind 5% Cap 2" xfId="4017"/>
    <cellStyle name="_Elec Peak Capacity Need_2008-2029_032709_Wind 5% Cap 2 2" xfId="11808"/>
    <cellStyle name="_Elec Peak Capacity Need_2008-2029_032709_Wind 5% Cap 2 2 2" xfId="19131"/>
    <cellStyle name="_Elec Peak Capacity Need_2008-2029_032709_Wind 5% Cap 2 2 2 2" xfId="19132"/>
    <cellStyle name="_Elec Peak Capacity Need_2008-2029_032709_Wind 5% Cap 2 2 3" xfId="19133"/>
    <cellStyle name="_Elec Peak Capacity Need_2008-2029_032709_Wind 5% Cap 2 3" xfId="19134"/>
    <cellStyle name="_Elec Peak Capacity Need_2008-2029_032709_Wind 5% Cap 2 3 2" xfId="19135"/>
    <cellStyle name="_Elec Peak Capacity Need_2008-2029_032709_Wind 5% Cap 2 4" xfId="19136"/>
    <cellStyle name="_Elec Peak Capacity Need_2008-2029_032709_Wind 5% Cap 3" xfId="19137"/>
    <cellStyle name="_Elec Peak Capacity Need_2008-2029_032709_Wind 5% Cap 3 2" xfId="19138"/>
    <cellStyle name="_Elec Peak Capacity Need_2008-2029_032709_Wind 5% Cap 4" xfId="19139"/>
    <cellStyle name="_Elec Peak Capacity Need_2008-2029_032709_Wind 5% Cap_DEM-WP(C) ENERG10C--ctn Mid-C_042010 2010GRC" xfId="11809"/>
    <cellStyle name="_Elec Peak Capacity Need_2008-2029_032709_Wind 5% Cap_DEM-WP(C) ENERG10C--ctn Mid-C_042010 2010GRC 2" xfId="19140"/>
    <cellStyle name="_Elec Peak Capacity Need_2008-2029_032709_Wind 5% Cap_NIM Summary" xfId="4018"/>
    <cellStyle name="_Elec Peak Capacity Need_2008-2029_032709_Wind 5% Cap_NIM Summary 2" xfId="4019"/>
    <cellStyle name="_Elec Peak Capacity Need_2008-2029_032709_Wind 5% Cap_NIM Summary 2 2" xfId="19141"/>
    <cellStyle name="_Elec Peak Capacity Need_2008-2029_032709_Wind 5% Cap_NIM Summary 2 2 2" xfId="19142"/>
    <cellStyle name="_Elec Peak Capacity Need_2008-2029_032709_Wind 5% Cap_NIM Summary 2 3" xfId="19143"/>
    <cellStyle name="_Elec Peak Capacity Need_2008-2029_032709_Wind 5% Cap_NIM Summary 3" xfId="19144"/>
    <cellStyle name="_Elec Peak Capacity Need_2008-2029_032709_Wind 5% Cap_NIM Summary 3 2" xfId="19145"/>
    <cellStyle name="_Elec Peak Capacity Need_2008-2029_032709_Wind 5% Cap_NIM Summary 4" xfId="19146"/>
    <cellStyle name="_Elec Peak Capacity Need_2008-2029_032709_Wind 5% Cap_NIM Summary_DEM-WP(C) ENERG10C--ctn Mid-C_042010 2010GRC" xfId="11810"/>
    <cellStyle name="_Elec Peak Capacity Need_2008-2029_032709_Wind 5% Cap_NIM Summary_DEM-WP(C) ENERG10C--ctn Mid-C_042010 2010GRC 2" xfId="19147"/>
    <cellStyle name="_Elec Peak Capacity Need_2008-2029_032709_Wind 5% Cap-ST-Adj-PJP1" xfId="4020"/>
    <cellStyle name="_Elec Peak Capacity Need_2008-2029_032709_Wind 5% Cap-ST-Adj-PJP1 2" xfId="4021"/>
    <cellStyle name="_Elec Peak Capacity Need_2008-2029_032709_Wind 5% Cap-ST-Adj-PJP1 2 2" xfId="11811"/>
    <cellStyle name="_Elec Peak Capacity Need_2008-2029_032709_Wind 5% Cap-ST-Adj-PJP1 2 2 2" xfId="19148"/>
    <cellStyle name="_Elec Peak Capacity Need_2008-2029_032709_Wind 5% Cap-ST-Adj-PJP1 2 2 2 2" xfId="19149"/>
    <cellStyle name="_Elec Peak Capacity Need_2008-2029_032709_Wind 5% Cap-ST-Adj-PJP1 2 2 3" xfId="19150"/>
    <cellStyle name="_Elec Peak Capacity Need_2008-2029_032709_Wind 5% Cap-ST-Adj-PJP1 2 3" xfId="19151"/>
    <cellStyle name="_Elec Peak Capacity Need_2008-2029_032709_Wind 5% Cap-ST-Adj-PJP1 2 3 2" xfId="19152"/>
    <cellStyle name="_Elec Peak Capacity Need_2008-2029_032709_Wind 5% Cap-ST-Adj-PJP1 2 4" xfId="19153"/>
    <cellStyle name="_Elec Peak Capacity Need_2008-2029_032709_Wind 5% Cap-ST-Adj-PJP1 3" xfId="19154"/>
    <cellStyle name="_Elec Peak Capacity Need_2008-2029_032709_Wind 5% Cap-ST-Adj-PJP1 3 2" xfId="19155"/>
    <cellStyle name="_Elec Peak Capacity Need_2008-2029_032709_Wind 5% Cap-ST-Adj-PJP1 4" xfId="19156"/>
    <cellStyle name="_Elec Peak Capacity Need_2008-2029_032709_Wind 5% Cap-ST-Adj-PJP1_DEM-WP(C) ENERG10C--ctn Mid-C_042010 2010GRC" xfId="11812"/>
    <cellStyle name="_Elec Peak Capacity Need_2008-2029_032709_Wind 5% Cap-ST-Adj-PJP1_DEM-WP(C) ENERG10C--ctn Mid-C_042010 2010GRC 2" xfId="19157"/>
    <cellStyle name="_Elec Peak Capacity Need_2008-2029_032709_Wind 5% Cap-ST-Adj-PJP1_NIM Summary" xfId="4022"/>
    <cellStyle name="_Elec Peak Capacity Need_2008-2029_032709_Wind 5% Cap-ST-Adj-PJP1_NIM Summary 2" xfId="4023"/>
    <cellStyle name="_Elec Peak Capacity Need_2008-2029_032709_Wind 5% Cap-ST-Adj-PJP1_NIM Summary 2 2" xfId="19158"/>
    <cellStyle name="_Elec Peak Capacity Need_2008-2029_032709_Wind 5% Cap-ST-Adj-PJP1_NIM Summary 2 2 2" xfId="19159"/>
    <cellStyle name="_Elec Peak Capacity Need_2008-2029_032709_Wind 5% Cap-ST-Adj-PJP1_NIM Summary 2 3" xfId="19160"/>
    <cellStyle name="_Elec Peak Capacity Need_2008-2029_032709_Wind 5% Cap-ST-Adj-PJP1_NIM Summary 3" xfId="19161"/>
    <cellStyle name="_Elec Peak Capacity Need_2008-2029_032709_Wind 5% Cap-ST-Adj-PJP1_NIM Summary 3 2" xfId="19162"/>
    <cellStyle name="_Elec Peak Capacity Need_2008-2029_032709_Wind 5% Cap-ST-Adj-PJP1_NIM Summary 4" xfId="19163"/>
    <cellStyle name="_Elec Peak Capacity Need_2008-2029_032709_Wind 5% Cap-ST-Adj-PJP1_NIM Summary_DEM-WP(C) ENERG10C--ctn Mid-C_042010 2010GRC" xfId="11813"/>
    <cellStyle name="_Elec Peak Capacity Need_2008-2029_032709_Wind 5% Cap-ST-Adj-PJP1_NIM Summary_DEM-WP(C) ENERG10C--ctn Mid-C_042010 2010GRC 2" xfId="19164"/>
    <cellStyle name="_Elec Peak Capacity Need_2008-2029_120908_Wind 5% Cap_Low" xfId="4024"/>
    <cellStyle name="_Elec Peak Capacity Need_2008-2029_120908_Wind 5% Cap_Low 2" xfId="4025"/>
    <cellStyle name="_Elec Peak Capacity Need_2008-2029_120908_Wind 5% Cap_Low 2 2" xfId="11814"/>
    <cellStyle name="_Elec Peak Capacity Need_2008-2029_120908_Wind 5% Cap_Low 2 2 2" xfId="19165"/>
    <cellStyle name="_Elec Peak Capacity Need_2008-2029_120908_Wind 5% Cap_Low 2 2 2 2" xfId="19166"/>
    <cellStyle name="_Elec Peak Capacity Need_2008-2029_120908_Wind 5% Cap_Low 2 2 3" xfId="19167"/>
    <cellStyle name="_Elec Peak Capacity Need_2008-2029_120908_Wind 5% Cap_Low 2 3" xfId="19168"/>
    <cellStyle name="_Elec Peak Capacity Need_2008-2029_120908_Wind 5% Cap_Low 2 3 2" xfId="19169"/>
    <cellStyle name="_Elec Peak Capacity Need_2008-2029_120908_Wind 5% Cap_Low 2 4" xfId="19170"/>
    <cellStyle name="_Elec Peak Capacity Need_2008-2029_120908_Wind 5% Cap_Low 3" xfId="19171"/>
    <cellStyle name="_Elec Peak Capacity Need_2008-2029_120908_Wind 5% Cap_Low 3 2" xfId="19172"/>
    <cellStyle name="_Elec Peak Capacity Need_2008-2029_120908_Wind 5% Cap_Low 4" xfId="19173"/>
    <cellStyle name="_Elec Peak Capacity Need_2008-2029_120908_Wind 5% Cap_Low_DEM-WP(C) ENERG10C--ctn Mid-C_042010 2010GRC" xfId="11815"/>
    <cellStyle name="_Elec Peak Capacity Need_2008-2029_120908_Wind 5% Cap_Low_DEM-WP(C) ENERG10C--ctn Mid-C_042010 2010GRC 2" xfId="19174"/>
    <cellStyle name="_Elec Peak Capacity Need_2008-2029_120908_Wind 5% Cap_Low_NIM Summary" xfId="4026"/>
    <cellStyle name="_Elec Peak Capacity Need_2008-2029_120908_Wind 5% Cap_Low_NIM Summary 2" xfId="4027"/>
    <cellStyle name="_Elec Peak Capacity Need_2008-2029_120908_Wind 5% Cap_Low_NIM Summary 2 2" xfId="19175"/>
    <cellStyle name="_Elec Peak Capacity Need_2008-2029_120908_Wind 5% Cap_Low_NIM Summary 2 2 2" xfId="19176"/>
    <cellStyle name="_Elec Peak Capacity Need_2008-2029_120908_Wind 5% Cap_Low_NIM Summary 2 3" xfId="19177"/>
    <cellStyle name="_Elec Peak Capacity Need_2008-2029_120908_Wind 5% Cap_Low_NIM Summary 3" xfId="19178"/>
    <cellStyle name="_Elec Peak Capacity Need_2008-2029_120908_Wind 5% Cap_Low_NIM Summary 3 2" xfId="19179"/>
    <cellStyle name="_Elec Peak Capacity Need_2008-2029_120908_Wind 5% Cap_Low_NIM Summary 4" xfId="19180"/>
    <cellStyle name="_Elec Peak Capacity Need_2008-2029_120908_Wind 5% Cap_Low_NIM Summary_DEM-WP(C) ENERG10C--ctn Mid-C_042010 2010GRC" xfId="11816"/>
    <cellStyle name="_Elec Peak Capacity Need_2008-2029_120908_Wind 5% Cap_Low_NIM Summary_DEM-WP(C) ENERG10C--ctn Mid-C_042010 2010GRC 2" xfId="19181"/>
    <cellStyle name="_Elec Peak Capacity Need_2008-2029_Wind 5% Cap_050809" xfId="4028"/>
    <cellStyle name="_Elec Peak Capacity Need_2008-2029_Wind 5% Cap_050809 2" xfId="4029"/>
    <cellStyle name="_Elec Peak Capacity Need_2008-2029_Wind 5% Cap_050809 2 2" xfId="11817"/>
    <cellStyle name="_Elec Peak Capacity Need_2008-2029_Wind 5% Cap_050809 2 2 2" xfId="19182"/>
    <cellStyle name="_Elec Peak Capacity Need_2008-2029_Wind 5% Cap_050809 2 2 2 2" xfId="19183"/>
    <cellStyle name="_Elec Peak Capacity Need_2008-2029_Wind 5% Cap_050809 2 2 3" xfId="19184"/>
    <cellStyle name="_Elec Peak Capacity Need_2008-2029_Wind 5% Cap_050809 2 3" xfId="19185"/>
    <cellStyle name="_Elec Peak Capacity Need_2008-2029_Wind 5% Cap_050809 2 3 2" xfId="19186"/>
    <cellStyle name="_Elec Peak Capacity Need_2008-2029_Wind 5% Cap_050809 2 4" xfId="19187"/>
    <cellStyle name="_Elec Peak Capacity Need_2008-2029_Wind 5% Cap_050809 3" xfId="19188"/>
    <cellStyle name="_Elec Peak Capacity Need_2008-2029_Wind 5% Cap_050809 3 2" xfId="19189"/>
    <cellStyle name="_Elec Peak Capacity Need_2008-2029_Wind 5% Cap_050809 4" xfId="19190"/>
    <cellStyle name="_Elec Peak Capacity Need_2008-2029_Wind 5% Cap_050809_DEM-WP(C) ENERG10C--ctn Mid-C_042010 2010GRC" xfId="11818"/>
    <cellStyle name="_Elec Peak Capacity Need_2008-2029_Wind 5% Cap_050809_DEM-WP(C) ENERG10C--ctn Mid-C_042010 2010GRC 2" xfId="19191"/>
    <cellStyle name="_Elec Peak Capacity Need_2008-2029_Wind 5% Cap_050809_NIM Summary" xfId="4030"/>
    <cellStyle name="_Elec Peak Capacity Need_2008-2029_Wind 5% Cap_050809_NIM Summary 2" xfId="4031"/>
    <cellStyle name="_Elec Peak Capacity Need_2008-2029_Wind 5% Cap_050809_NIM Summary 2 2" xfId="19192"/>
    <cellStyle name="_Elec Peak Capacity Need_2008-2029_Wind 5% Cap_050809_NIM Summary 2 2 2" xfId="19193"/>
    <cellStyle name="_Elec Peak Capacity Need_2008-2029_Wind 5% Cap_050809_NIM Summary 2 3" xfId="19194"/>
    <cellStyle name="_Elec Peak Capacity Need_2008-2029_Wind 5% Cap_050809_NIM Summary 3" xfId="19195"/>
    <cellStyle name="_Elec Peak Capacity Need_2008-2029_Wind 5% Cap_050809_NIM Summary 3 2" xfId="19196"/>
    <cellStyle name="_Elec Peak Capacity Need_2008-2029_Wind 5% Cap_050809_NIM Summary 4" xfId="19197"/>
    <cellStyle name="_Elec Peak Capacity Need_2008-2029_Wind 5% Cap_050809_NIM Summary_DEM-WP(C) ENERG10C--ctn Mid-C_042010 2010GRC" xfId="11819"/>
    <cellStyle name="_Elec Peak Capacity Need_2008-2029_Wind 5% Cap_050809_NIM Summary_DEM-WP(C) ENERG10C--ctn Mid-C_042010 2010GRC 2" xfId="19198"/>
    <cellStyle name="_x0013__Electric Rev Req Model (2009 GRC) " xfId="4032"/>
    <cellStyle name="_x0013__Electric Rev Req Model (2009 GRC)  2" xfId="4033"/>
    <cellStyle name="_x0013__Electric Rev Req Model (2009 GRC)  2 2" xfId="4034"/>
    <cellStyle name="_x0013__Electric Rev Req Model (2009 GRC)  2 2 2" xfId="19199"/>
    <cellStyle name="_x0013__Electric Rev Req Model (2009 GRC)  2 3" xfId="19200"/>
    <cellStyle name="_x0013__Electric Rev Req Model (2009 GRC)  3" xfId="4035"/>
    <cellStyle name="_x0013__Electric Rev Req Model (2009 GRC)  3 2" xfId="19201"/>
    <cellStyle name="_x0013__Electric Rev Req Model (2009 GRC)  4" xfId="19202"/>
    <cellStyle name="_x0013__Electric Rev Req Model (2009 GRC) _DEM-WP(C) ENERG10C--ctn Mid-C_042010 2010GRC" xfId="11820"/>
    <cellStyle name="_x0013__Electric Rev Req Model (2009 GRC) _DEM-WP(C) ENERG10C--ctn Mid-C_042010 2010GRC 2" xfId="19203"/>
    <cellStyle name="_x0013__Electric Rev Req Model (2009 GRC) Rebuttal" xfId="4036"/>
    <cellStyle name="_x0013__Electric Rev Req Model (2009 GRC) Rebuttal 2" xfId="4037"/>
    <cellStyle name="_x0013__Electric Rev Req Model (2009 GRC) Rebuttal 2 2" xfId="4038"/>
    <cellStyle name="_x0013__Electric Rev Req Model (2009 GRC) Rebuttal 2 2 2" xfId="19204"/>
    <cellStyle name="_x0013__Electric Rev Req Model (2009 GRC) Rebuttal 2 3" xfId="19205"/>
    <cellStyle name="_x0013__Electric Rev Req Model (2009 GRC) Rebuttal 3" xfId="4039"/>
    <cellStyle name="_x0013__Electric Rev Req Model (2009 GRC) Rebuttal 3 2" xfId="19206"/>
    <cellStyle name="_x0013__Electric Rev Req Model (2009 GRC) Rebuttal 4" xfId="19207"/>
    <cellStyle name="_x0013__Electric Rev Req Model (2009 GRC) Rebuttal REmoval of New  WH Solar AdjustMI" xfId="4040"/>
    <cellStyle name="_x0013__Electric Rev Req Model (2009 GRC) Rebuttal REmoval of New  WH Solar AdjustMI 2" xfId="4041"/>
    <cellStyle name="_x0013__Electric Rev Req Model (2009 GRC) Rebuttal REmoval of New  WH Solar AdjustMI 2 2" xfId="4042"/>
    <cellStyle name="_x0013__Electric Rev Req Model (2009 GRC) Rebuttal REmoval of New  WH Solar AdjustMI 2 2 2" xfId="19208"/>
    <cellStyle name="_x0013__Electric Rev Req Model (2009 GRC) Rebuttal REmoval of New  WH Solar AdjustMI 2 3" xfId="19209"/>
    <cellStyle name="_x0013__Electric Rev Req Model (2009 GRC) Rebuttal REmoval of New  WH Solar AdjustMI 3" xfId="4043"/>
    <cellStyle name="_x0013__Electric Rev Req Model (2009 GRC) Rebuttal REmoval of New  WH Solar AdjustMI 3 2" xfId="19210"/>
    <cellStyle name="_x0013__Electric Rev Req Model (2009 GRC) Rebuttal REmoval of New  WH Solar AdjustMI 4" xfId="19211"/>
    <cellStyle name="_x0013__Electric Rev Req Model (2009 GRC) Rebuttal REmoval of New  WH Solar AdjustMI_DEM-WP(C) ENERG10C--ctn Mid-C_042010 2010GRC" xfId="11821"/>
    <cellStyle name="_x0013__Electric Rev Req Model (2009 GRC) Rebuttal REmoval of New  WH Solar AdjustMI_DEM-WP(C) ENERG10C--ctn Mid-C_042010 2010GRC 2" xfId="19212"/>
    <cellStyle name="_x0013__Electric Rev Req Model (2009 GRC) Revised 01-18-2010" xfId="4044"/>
    <cellStyle name="_x0013__Electric Rev Req Model (2009 GRC) Revised 01-18-2010 2" xfId="4045"/>
    <cellStyle name="_x0013__Electric Rev Req Model (2009 GRC) Revised 01-18-2010 2 2" xfId="4046"/>
    <cellStyle name="_x0013__Electric Rev Req Model (2009 GRC) Revised 01-18-2010 2 2 2" xfId="19213"/>
    <cellStyle name="_x0013__Electric Rev Req Model (2009 GRC) Revised 01-18-2010 2 3" xfId="19214"/>
    <cellStyle name="_x0013__Electric Rev Req Model (2009 GRC) Revised 01-18-2010 3" xfId="4047"/>
    <cellStyle name="_x0013__Electric Rev Req Model (2009 GRC) Revised 01-18-2010 3 2" xfId="19215"/>
    <cellStyle name="_x0013__Electric Rev Req Model (2009 GRC) Revised 01-18-2010 4" xfId="19216"/>
    <cellStyle name="_x0013__Electric Rev Req Model (2009 GRC) Revised 01-18-2010_DEM-WP(C) ENERG10C--ctn Mid-C_042010 2010GRC" xfId="11822"/>
    <cellStyle name="_x0013__Electric Rev Req Model (2009 GRC) Revised 01-18-2010_DEM-WP(C) ENERG10C--ctn Mid-C_042010 2010GRC 2" xfId="19217"/>
    <cellStyle name="_x0013__Electric Rev Req Model (2010 GRC)" xfId="4048"/>
    <cellStyle name="_x0013__Electric Rev Req Model (2010 GRC) 2" xfId="19218"/>
    <cellStyle name="_x0013__Electric Rev Req Model (2010 GRC) SF" xfId="4049"/>
    <cellStyle name="_x0013__Electric Rev Req Model (2010 GRC) SF 2" xfId="19219"/>
    <cellStyle name="_ENCOGEN_WBOOK" xfId="4050"/>
    <cellStyle name="_ENCOGEN_WBOOK 2" xfId="4051"/>
    <cellStyle name="_ENCOGEN_WBOOK 2 2" xfId="19220"/>
    <cellStyle name="_ENCOGEN_WBOOK 2 2 2" xfId="19221"/>
    <cellStyle name="_ENCOGEN_WBOOK 2 3" xfId="19222"/>
    <cellStyle name="_ENCOGEN_WBOOK 3" xfId="19223"/>
    <cellStyle name="_ENCOGEN_WBOOK 3 2" xfId="19224"/>
    <cellStyle name="_ENCOGEN_WBOOK 4" xfId="19225"/>
    <cellStyle name="_ENCOGEN_WBOOK_DEM-WP(C) ENERG10C--ctn Mid-C_042010 2010GRC" xfId="11823"/>
    <cellStyle name="_ENCOGEN_WBOOK_DEM-WP(C) ENERG10C--ctn Mid-C_042010 2010GRC 2" xfId="19226"/>
    <cellStyle name="_ENCOGEN_WBOOK_NIM Summary" xfId="4052"/>
    <cellStyle name="_ENCOGEN_WBOOK_NIM Summary 2" xfId="4053"/>
    <cellStyle name="_ENCOGEN_WBOOK_NIM Summary 2 2" xfId="19227"/>
    <cellStyle name="_ENCOGEN_WBOOK_NIM Summary 2 2 2" xfId="19228"/>
    <cellStyle name="_ENCOGEN_WBOOK_NIM Summary 2 3" xfId="19229"/>
    <cellStyle name="_ENCOGEN_WBOOK_NIM Summary 3" xfId="19230"/>
    <cellStyle name="_ENCOGEN_WBOOK_NIM Summary 3 2" xfId="19231"/>
    <cellStyle name="_ENCOGEN_WBOOK_NIM Summary 4" xfId="19232"/>
    <cellStyle name="_ENCOGEN_WBOOK_NIM Summary_DEM-WP(C) ENERG10C--ctn Mid-C_042010 2010GRC" xfId="11824"/>
    <cellStyle name="_ENCOGEN_WBOOK_NIM Summary_DEM-WP(C) ENERG10C--ctn Mid-C_042010 2010GRC 2" xfId="19233"/>
    <cellStyle name="_x0013__Final Order Electric EXHIBIT A-1" xfId="4054"/>
    <cellStyle name="_x0013__Final Order Electric EXHIBIT A-1 2" xfId="4055"/>
    <cellStyle name="_x0013__Final Order Electric EXHIBIT A-1 2 2" xfId="4056"/>
    <cellStyle name="_x0013__Final Order Electric EXHIBIT A-1 2 2 2" xfId="19234"/>
    <cellStyle name="_x0013__Final Order Electric EXHIBIT A-1 2 3" xfId="19235"/>
    <cellStyle name="_x0013__Final Order Electric EXHIBIT A-1 3" xfId="4057"/>
    <cellStyle name="_x0013__Final Order Electric EXHIBIT A-1 3 2" xfId="19236"/>
    <cellStyle name="_x0013__Final Order Electric EXHIBIT A-1 4" xfId="19237"/>
    <cellStyle name="_Fixed Gas Transport 1 19 09" xfId="4058"/>
    <cellStyle name="_Fixed Gas Transport 1 19 09 2" xfId="4059"/>
    <cellStyle name="_Fixed Gas Transport 1 19 09 2 2" xfId="4060"/>
    <cellStyle name="_Fixed Gas Transport 1 19 09 2 2 2" xfId="19238"/>
    <cellStyle name="_Fixed Gas Transport 1 19 09 2 2 2 2" xfId="19239"/>
    <cellStyle name="_Fixed Gas Transport 1 19 09 2 2 3" xfId="19240"/>
    <cellStyle name="_Fixed Gas Transport 1 19 09 2 3" xfId="19241"/>
    <cellStyle name="_Fixed Gas Transport 1 19 09 2 3 2" xfId="19242"/>
    <cellStyle name="_Fixed Gas Transport 1 19 09 2 4" xfId="19243"/>
    <cellStyle name="_Fixed Gas Transport 1 19 09 3" xfId="4061"/>
    <cellStyle name="_Fixed Gas Transport 1 19 09 3 2" xfId="19244"/>
    <cellStyle name="_Fixed Gas Transport 1 19 09 4" xfId="19245"/>
    <cellStyle name="_Fixed Gas Transport 1 19 09_DEM-WP(C) ENERG10C--ctn Mid-C_042010 2010GRC" xfId="11825"/>
    <cellStyle name="_Fixed Gas Transport 1 19 09_DEM-WP(C) ENERG10C--ctn Mid-C_042010 2010GRC 2" xfId="19246"/>
    <cellStyle name="_Fuel Prices 4-14" xfId="145"/>
    <cellStyle name="_Fuel Prices 4-14 10" xfId="19247"/>
    <cellStyle name="_Fuel Prices 4-14 10 2" xfId="19248"/>
    <cellStyle name="_Fuel Prices 4-14 2" xfId="4062"/>
    <cellStyle name="_Fuel Prices 4-14 2 2" xfId="4063"/>
    <cellStyle name="_Fuel Prices 4-14 2 2 2" xfId="4064"/>
    <cellStyle name="_Fuel Prices 4-14 2 2 2 2" xfId="19249"/>
    <cellStyle name="_Fuel Prices 4-14 2 2 3" xfId="19250"/>
    <cellStyle name="_Fuel Prices 4-14 2 3" xfId="4065"/>
    <cellStyle name="_Fuel Prices 4-14 2 3 2" xfId="19251"/>
    <cellStyle name="_Fuel Prices 4-14 2 4" xfId="19252"/>
    <cellStyle name="_Fuel Prices 4-14 3" xfId="4066"/>
    <cellStyle name="_Fuel Prices 4-14 3 2" xfId="4067"/>
    <cellStyle name="_Fuel Prices 4-14 3 2 2" xfId="19253"/>
    <cellStyle name="_Fuel Prices 4-14 3 3" xfId="19254"/>
    <cellStyle name="_Fuel Prices 4-14 4" xfId="4068"/>
    <cellStyle name="_Fuel Prices 4-14 4 2" xfId="4069"/>
    <cellStyle name="_Fuel Prices 4-14 4 2 2" xfId="19255"/>
    <cellStyle name="_Fuel Prices 4-14 4 2 2 2" xfId="19256"/>
    <cellStyle name="_Fuel Prices 4-14 4 2 3" xfId="19257"/>
    <cellStyle name="_Fuel Prices 4-14 4 3" xfId="19258"/>
    <cellStyle name="_Fuel Prices 4-14 4 3 2" xfId="19259"/>
    <cellStyle name="_Fuel Prices 4-14 4 4" xfId="19260"/>
    <cellStyle name="_Fuel Prices 4-14 5" xfId="4070"/>
    <cellStyle name="_Fuel Prices 4-14 5 2" xfId="11826"/>
    <cellStyle name="_Fuel Prices 4-14 5 2 2" xfId="19261"/>
    <cellStyle name="_Fuel Prices 4-14 5 2 2 2" xfId="19262"/>
    <cellStyle name="_Fuel Prices 4-14 5 2 3" xfId="19263"/>
    <cellStyle name="_Fuel Prices 4-14 5 2 4" xfId="19264"/>
    <cellStyle name="_Fuel Prices 4-14 5 3" xfId="19265"/>
    <cellStyle name="_Fuel Prices 4-14 5 3 2" xfId="19266"/>
    <cellStyle name="_Fuel Prices 4-14 5 3 3" xfId="19267"/>
    <cellStyle name="_Fuel Prices 4-14 5 4" xfId="19268"/>
    <cellStyle name="_Fuel Prices 4-14 6" xfId="11827"/>
    <cellStyle name="_Fuel Prices 4-14 6 2" xfId="19269"/>
    <cellStyle name="_Fuel Prices 4-14 6 2 2" xfId="19270"/>
    <cellStyle name="_Fuel Prices 4-14 6 2 2 2" xfId="19271"/>
    <cellStyle name="_Fuel Prices 4-14 6 2 3" xfId="19272"/>
    <cellStyle name="_Fuel Prices 4-14 6 3" xfId="19273"/>
    <cellStyle name="_Fuel Prices 4-14 6 3 2" xfId="19274"/>
    <cellStyle name="_Fuel Prices 4-14 6 4" xfId="19275"/>
    <cellStyle name="_Fuel Prices 4-14 7" xfId="11828"/>
    <cellStyle name="_Fuel Prices 4-14 7 2" xfId="11829"/>
    <cellStyle name="_Fuel Prices 4-14 7 2 2" xfId="19276"/>
    <cellStyle name="_Fuel Prices 4-14 7 3" xfId="19277"/>
    <cellStyle name="_Fuel Prices 4-14 8" xfId="11830"/>
    <cellStyle name="_Fuel Prices 4-14 8 2" xfId="11831"/>
    <cellStyle name="_Fuel Prices 4-14 8 2 2" xfId="19278"/>
    <cellStyle name="_Fuel Prices 4-14 8 3" xfId="19279"/>
    <cellStyle name="_Fuel Prices 4-14 9" xfId="19280"/>
    <cellStyle name="_Fuel Prices 4-14 9 2" xfId="19281"/>
    <cellStyle name="_Fuel Prices 4-14 9 2 2" xfId="19282"/>
    <cellStyle name="_Fuel Prices 4-14 9 3" xfId="19283"/>
    <cellStyle name="_Fuel Prices 4-14_04 07E Wild Horse Wind Expansion (C) (2)" xfId="146"/>
    <cellStyle name="_Fuel Prices 4-14_04 07E Wild Horse Wind Expansion (C) (2) 2" xfId="4071"/>
    <cellStyle name="_Fuel Prices 4-14_04 07E Wild Horse Wind Expansion (C) (2) 2 2" xfId="4072"/>
    <cellStyle name="_Fuel Prices 4-14_04 07E Wild Horse Wind Expansion (C) (2) 2 2 2" xfId="19284"/>
    <cellStyle name="_Fuel Prices 4-14_04 07E Wild Horse Wind Expansion (C) (2) 2 3" xfId="19285"/>
    <cellStyle name="_Fuel Prices 4-14_04 07E Wild Horse Wind Expansion (C) (2) 3" xfId="4073"/>
    <cellStyle name="_Fuel Prices 4-14_04 07E Wild Horse Wind Expansion (C) (2) 3 2" xfId="19286"/>
    <cellStyle name="_Fuel Prices 4-14_04 07E Wild Horse Wind Expansion (C) (2) 4" xfId="19287"/>
    <cellStyle name="_Fuel Prices 4-14_04 07E Wild Horse Wind Expansion (C) (2)_Adj Bench DR 3 for Initial Briefs (Electric)" xfId="4074"/>
    <cellStyle name="_Fuel Prices 4-14_04 07E Wild Horse Wind Expansion (C) (2)_Adj Bench DR 3 for Initial Briefs (Electric) 2" xfId="4075"/>
    <cellStyle name="_Fuel Prices 4-14_04 07E Wild Horse Wind Expansion (C) (2)_Adj Bench DR 3 for Initial Briefs (Electric) 2 2" xfId="4076"/>
    <cellStyle name="_Fuel Prices 4-14_04 07E Wild Horse Wind Expansion (C) (2)_Adj Bench DR 3 for Initial Briefs (Electric) 2 2 2" xfId="19288"/>
    <cellStyle name="_Fuel Prices 4-14_04 07E Wild Horse Wind Expansion (C) (2)_Adj Bench DR 3 for Initial Briefs (Electric) 2 3" xfId="19289"/>
    <cellStyle name="_Fuel Prices 4-14_04 07E Wild Horse Wind Expansion (C) (2)_Adj Bench DR 3 for Initial Briefs (Electric) 3" xfId="4077"/>
    <cellStyle name="_Fuel Prices 4-14_04 07E Wild Horse Wind Expansion (C) (2)_Adj Bench DR 3 for Initial Briefs (Electric) 3 2" xfId="19290"/>
    <cellStyle name="_Fuel Prices 4-14_04 07E Wild Horse Wind Expansion (C) (2)_Adj Bench DR 3 for Initial Briefs (Electric) 4" xfId="19291"/>
    <cellStyle name="_Fuel Prices 4-14_04 07E Wild Horse Wind Expansion (C) (2)_Adj Bench DR 3 for Initial Briefs (Electric)_DEM-WP(C) ENERG10C--ctn Mid-C_042010 2010GRC" xfId="11832"/>
    <cellStyle name="_Fuel Prices 4-14_04 07E Wild Horse Wind Expansion (C) (2)_Adj Bench DR 3 for Initial Briefs (Electric)_DEM-WP(C) ENERG10C--ctn Mid-C_042010 2010GRC 2" xfId="19292"/>
    <cellStyle name="_Fuel Prices 4-14_04 07E Wild Horse Wind Expansion (C) (2)_Book1" xfId="4078"/>
    <cellStyle name="_Fuel Prices 4-14_04 07E Wild Horse Wind Expansion (C) (2)_Book1 2" xfId="19293"/>
    <cellStyle name="_Fuel Prices 4-14_04 07E Wild Horse Wind Expansion (C) (2)_DEM-WP(C) ENERG10C--ctn Mid-C_042010 2010GRC" xfId="11833"/>
    <cellStyle name="_Fuel Prices 4-14_04 07E Wild Horse Wind Expansion (C) (2)_DEM-WP(C) ENERG10C--ctn Mid-C_042010 2010GRC 2" xfId="19294"/>
    <cellStyle name="_Fuel Prices 4-14_04 07E Wild Horse Wind Expansion (C) (2)_Electric Rev Req Model (2009 GRC) " xfId="4079"/>
    <cellStyle name="_Fuel Prices 4-14_04 07E Wild Horse Wind Expansion (C) (2)_Electric Rev Req Model (2009 GRC)  2" xfId="4080"/>
    <cellStyle name="_Fuel Prices 4-14_04 07E Wild Horse Wind Expansion (C) (2)_Electric Rev Req Model (2009 GRC)  2 2" xfId="4081"/>
    <cellStyle name="_Fuel Prices 4-14_04 07E Wild Horse Wind Expansion (C) (2)_Electric Rev Req Model (2009 GRC)  2 2 2" xfId="19295"/>
    <cellStyle name="_Fuel Prices 4-14_04 07E Wild Horse Wind Expansion (C) (2)_Electric Rev Req Model (2009 GRC)  2 3" xfId="19296"/>
    <cellStyle name="_Fuel Prices 4-14_04 07E Wild Horse Wind Expansion (C) (2)_Electric Rev Req Model (2009 GRC)  3" xfId="4082"/>
    <cellStyle name="_Fuel Prices 4-14_04 07E Wild Horse Wind Expansion (C) (2)_Electric Rev Req Model (2009 GRC)  3 2" xfId="19297"/>
    <cellStyle name="_Fuel Prices 4-14_04 07E Wild Horse Wind Expansion (C) (2)_Electric Rev Req Model (2009 GRC)  4" xfId="19298"/>
    <cellStyle name="_Fuel Prices 4-14_04 07E Wild Horse Wind Expansion (C) (2)_Electric Rev Req Model (2009 GRC) _DEM-WP(C) ENERG10C--ctn Mid-C_042010 2010GRC" xfId="11834"/>
    <cellStyle name="_Fuel Prices 4-14_04 07E Wild Horse Wind Expansion (C) (2)_Electric Rev Req Model (2009 GRC) _DEM-WP(C) ENERG10C--ctn Mid-C_042010 2010GRC 2" xfId="19299"/>
    <cellStyle name="_Fuel Prices 4-14_04 07E Wild Horse Wind Expansion (C) (2)_Electric Rev Req Model (2009 GRC) Rebuttal" xfId="4083"/>
    <cellStyle name="_Fuel Prices 4-14_04 07E Wild Horse Wind Expansion (C) (2)_Electric Rev Req Model (2009 GRC) Rebuttal 2" xfId="4084"/>
    <cellStyle name="_Fuel Prices 4-14_04 07E Wild Horse Wind Expansion (C) (2)_Electric Rev Req Model (2009 GRC) Rebuttal 2 2" xfId="4085"/>
    <cellStyle name="_Fuel Prices 4-14_04 07E Wild Horse Wind Expansion (C) (2)_Electric Rev Req Model (2009 GRC) Rebuttal 2 2 2" xfId="19300"/>
    <cellStyle name="_Fuel Prices 4-14_04 07E Wild Horse Wind Expansion (C) (2)_Electric Rev Req Model (2009 GRC) Rebuttal 2 3" xfId="19301"/>
    <cellStyle name="_Fuel Prices 4-14_04 07E Wild Horse Wind Expansion (C) (2)_Electric Rev Req Model (2009 GRC) Rebuttal 3" xfId="4086"/>
    <cellStyle name="_Fuel Prices 4-14_04 07E Wild Horse Wind Expansion (C) (2)_Electric Rev Req Model (2009 GRC) Rebuttal 3 2" xfId="19302"/>
    <cellStyle name="_Fuel Prices 4-14_04 07E Wild Horse Wind Expansion (C) (2)_Electric Rev Req Model (2009 GRC) Rebuttal 4" xfId="19303"/>
    <cellStyle name="_Fuel Prices 4-14_04 07E Wild Horse Wind Expansion (C) (2)_Electric Rev Req Model (2009 GRC) Rebuttal REmoval of New  WH Solar AdjustMI" xfId="4087"/>
    <cellStyle name="_Fuel Prices 4-14_04 07E Wild Horse Wind Expansion (C) (2)_Electric Rev Req Model (2009 GRC) Rebuttal REmoval of New  WH Solar AdjustMI 2" xfId="4088"/>
    <cellStyle name="_Fuel Prices 4-14_04 07E Wild Horse Wind Expansion (C) (2)_Electric Rev Req Model (2009 GRC) Rebuttal REmoval of New  WH Solar AdjustMI 2 2" xfId="4089"/>
    <cellStyle name="_Fuel Prices 4-14_04 07E Wild Horse Wind Expansion (C) (2)_Electric Rev Req Model (2009 GRC) Rebuttal REmoval of New  WH Solar AdjustMI 2 2 2" xfId="19304"/>
    <cellStyle name="_Fuel Prices 4-14_04 07E Wild Horse Wind Expansion (C) (2)_Electric Rev Req Model (2009 GRC) Rebuttal REmoval of New  WH Solar AdjustMI 2 3" xfId="19305"/>
    <cellStyle name="_Fuel Prices 4-14_04 07E Wild Horse Wind Expansion (C) (2)_Electric Rev Req Model (2009 GRC) Rebuttal REmoval of New  WH Solar AdjustMI 3" xfId="4090"/>
    <cellStyle name="_Fuel Prices 4-14_04 07E Wild Horse Wind Expansion (C) (2)_Electric Rev Req Model (2009 GRC) Rebuttal REmoval of New  WH Solar AdjustMI 3 2" xfId="19306"/>
    <cellStyle name="_Fuel Prices 4-14_04 07E Wild Horse Wind Expansion (C) (2)_Electric Rev Req Model (2009 GRC) Rebuttal REmoval of New  WH Solar AdjustMI 4" xfId="19307"/>
    <cellStyle name="_Fuel Prices 4-14_04 07E Wild Horse Wind Expansion (C) (2)_Electric Rev Req Model (2009 GRC) Rebuttal REmoval of New  WH Solar AdjustMI_DEM-WP(C) ENERG10C--ctn Mid-C_042010 2010GRC" xfId="11835"/>
    <cellStyle name="_Fuel Prices 4-14_04 07E Wild Horse Wind Expansion (C) (2)_Electric Rev Req Model (2009 GRC) Rebuttal REmoval of New  WH Solar AdjustMI_DEM-WP(C) ENERG10C--ctn Mid-C_042010 2010GRC 2" xfId="19308"/>
    <cellStyle name="_Fuel Prices 4-14_04 07E Wild Horse Wind Expansion (C) (2)_Electric Rev Req Model (2009 GRC) Revised 01-18-2010" xfId="4091"/>
    <cellStyle name="_Fuel Prices 4-14_04 07E Wild Horse Wind Expansion (C) (2)_Electric Rev Req Model (2009 GRC) Revised 01-18-2010 2" xfId="4092"/>
    <cellStyle name="_Fuel Prices 4-14_04 07E Wild Horse Wind Expansion (C) (2)_Electric Rev Req Model (2009 GRC) Revised 01-18-2010 2 2" xfId="4093"/>
    <cellStyle name="_Fuel Prices 4-14_04 07E Wild Horse Wind Expansion (C) (2)_Electric Rev Req Model (2009 GRC) Revised 01-18-2010 2 2 2" xfId="19309"/>
    <cellStyle name="_Fuel Prices 4-14_04 07E Wild Horse Wind Expansion (C) (2)_Electric Rev Req Model (2009 GRC) Revised 01-18-2010 2 3" xfId="19310"/>
    <cellStyle name="_Fuel Prices 4-14_04 07E Wild Horse Wind Expansion (C) (2)_Electric Rev Req Model (2009 GRC) Revised 01-18-2010 3" xfId="4094"/>
    <cellStyle name="_Fuel Prices 4-14_04 07E Wild Horse Wind Expansion (C) (2)_Electric Rev Req Model (2009 GRC) Revised 01-18-2010 3 2" xfId="19311"/>
    <cellStyle name="_Fuel Prices 4-14_04 07E Wild Horse Wind Expansion (C) (2)_Electric Rev Req Model (2009 GRC) Revised 01-18-2010 4" xfId="19312"/>
    <cellStyle name="_Fuel Prices 4-14_04 07E Wild Horse Wind Expansion (C) (2)_Electric Rev Req Model (2009 GRC) Revised 01-18-2010_DEM-WP(C) ENERG10C--ctn Mid-C_042010 2010GRC" xfId="11836"/>
    <cellStyle name="_Fuel Prices 4-14_04 07E Wild Horse Wind Expansion (C) (2)_Electric Rev Req Model (2009 GRC) Revised 01-18-2010_DEM-WP(C) ENERG10C--ctn Mid-C_042010 2010GRC 2" xfId="19313"/>
    <cellStyle name="_Fuel Prices 4-14_04 07E Wild Horse Wind Expansion (C) (2)_Electric Rev Req Model (2010 GRC)" xfId="4095"/>
    <cellStyle name="_Fuel Prices 4-14_04 07E Wild Horse Wind Expansion (C) (2)_Electric Rev Req Model (2010 GRC) 2" xfId="19314"/>
    <cellStyle name="_Fuel Prices 4-14_04 07E Wild Horse Wind Expansion (C) (2)_Electric Rev Req Model (2010 GRC) SF" xfId="4096"/>
    <cellStyle name="_Fuel Prices 4-14_04 07E Wild Horse Wind Expansion (C) (2)_Electric Rev Req Model (2010 GRC) SF 2" xfId="19315"/>
    <cellStyle name="_Fuel Prices 4-14_04 07E Wild Horse Wind Expansion (C) (2)_Final Order Electric EXHIBIT A-1" xfId="4097"/>
    <cellStyle name="_Fuel Prices 4-14_04 07E Wild Horse Wind Expansion (C) (2)_Final Order Electric EXHIBIT A-1 2" xfId="4098"/>
    <cellStyle name="_Fuel Prices 4-14_04 07E Wild Horse Wind Expansion (C) (2)_Final Order Electric EXHIBIT A-1 2 2" xfId="4099"/>
    <cellStyle name="_Fuel Prices 4-14_04 07E Wild Horse Wind Expansion (C) (2)_Final Order Electric EXHIBIT A-1 2 2 2" xfId="19316"/>
    <cellStyle name="_Fuel Prices 4-14_04 07E Wild Horse Wind Expansion (C) (2)_Final Order Electric EXHIBIT A-1 2 3" xfId="19317"/>
    <cellStyle name="_Fuel Prices 4-14_04 07E Wild Horse Wind Expansion (C) (2)_Final Order Electric EXHIBIT A-1 3" xfId="4100"/>
    <cellStyle name="_Fuel Prices 4-14_04 07E Wild Horse Wind Expansion (C) (2)_Final Order Electric EXHIBIT A-1 3 2" xfId="19318"/>
    <cellStyle name="_Fuel Prices 4-14_04 07E Wild Horse Wind Expansion (C) (2)_Final Order Electric EXHIBIT A-1 4" xfId="19319"/>
    <cellStyle name="_Fuel Prices 4-14_04 07E Wild Horse Wind Expansion (C) (2)_TENASKA REGULATORY ASSET" xfId="4101"/>
    <cellStyle name="_Fuel Prices 4-14_04 07E Wild Horse Wind Expansion (C) (2)_TENASKA REGULATORY ASSET 2" xfId="4102"/>
    <cellStyle name="_Fuel Prices 4-14_04 07E Wild Horse Wind Expansion (C) (2)_TENASKA REGULATORY ASSET 2 2" xfId="4103"/>
    <cellStyle name="_Fuel Prices 4-14_04 07E Wild Horse Wind Expansion (C) (2)_TENASKA REGULATORY ASSET 2 2 2" xfId="19320"/>
    <cellStyle name="_Fuel Prices 4-14_04 07E Wild Horse Wind Expansion (C) (2)_TENASKA REGULATORY ASSET 2 3" xfId="19321"/>
    <cellStyle name="_Fuel Prices 4-14_04 07E Wild Horse Wind Expansion (C) (2)_TENASKA REGULATORY ASSET 3" xfId="4104"/>
    <cellStyle name="_Fuel Prices 4-14_04 07E Wild Horse Wind Expansion (C) (2)_TENASKA REGULATORY ASSET 3 2" xfId="19322"/>
    <cellStyle name="_Fuel Prices 4-14_04 07E Wild Horse Wind Expansion (C) (2)_TENASKA REGULATORY ASSET 4" xfId="19323"/>
    <cellStyle name="_Fuel Prices 4-14_16.37E Wild Horse Expansion DeferralRevwrkingfile SF" xfId="4105"/>
    <cellStyle name="_Fuel Prices 4-14_16.37E Wild Horse Expansion DeferralRevwrkingfile SF 2" xfId="4106"/>
    <cellStyle name="_Fuel Prices 4-14_16.37E Wild Horse Expansion DeferralRevwrkingfile SF 2 2" xfId="4107"/>
    <cellStyle name="_Fuel Prices 4-14_16.37E Wild Horse Expansion DeferralRevwrkingfile SF 2 2 2" xfId="19324"/>
    <cellStyle name="_Fuel Prices 4-14_16.37E Wild Horse Expansion DeferralRevwrkingfile SF 2 3" xfId="19325"/>
    <cellStyle name="_Fuel Prices 4-14_16.37E Wild Horse Expansion DeferralRevwrkingfile SF 3" xfId="4108"/>
    <cellStyle name="_Fuel Prices 4-14_16.37E Wild Horse Expansion DeferralRevwrkingfile SF 3 2" xfId="19326"/>
    <cellStyle name="_Fuel Prices 4-14_16.37E Wild Horse Expansion DeferralRevwrkingfile SF 4" xfId="19327"/>
    <cellStyle name="_Fuel Prices 4-14_16.37E Wild Horse Expansion DeferralRevwrkingfile SF_DEM-WP(C) ENERG10C--ctn Mid-C_042010 2010GRC" xfId="11837"/>
    <cellStyle name="_Fuel Prices 4-14_16.37E Wild Horse Expansion DeferralRevwrkingfile SF_DEM-WP(C) ENERG10C--ctn Mid-C_042010 2010GRC 2" xfId="19328"/>
    <cellStyle name="_Fuel Prices 4-14_2009 Compliance Filing PCA Exhibits for GRC" xfId="4109"/>
    <cellStyle name="_Fuel Prices 4-14_2009 Compliance Filing PCA Exhibits for GRC 2" xfId="19329"/>
    <cellStyle name="_Fuel Prices 4-14_2009 Compliance Filing PCA Exhibits for GRC 2 2" xfId="19330"/>
    <cellStyle name="_Fuel Prices 4-14_2009 Compliance Filing PCA Exhibits for GRC 3" xfId="19331"/>
    <cellStyle name="_Fuel Prices 4-14_2009 GRC Compl Filing - Exhibit D" xfId="4110"/>
    <cellStyle name="_Fuel Prices 4-14_2009 GRC Compl Filing - Exhibit D 2" xfId="4111"/>
    <cellStyle name="_Fuel Prices 4-14_2009 GRC Compl Filing - Exhibit D 2 2" xfId="19332"/>
    <cellStyle name="_Fuel Prices 4-14_2009 GRC Compl Filing - Exhibit D 2 2 2" xfId="19333"/>
    <cellStyle name="_Fuel Prices 4-14_2009 GRC Compl Filing - Exhibit D 2 3" xfId="19334"/>
    <cellStyle name="_Fuel Prices 4-14_2009 GRC Compl Filing - Exhibit D 3" xfId="19335"/>
    <cellStyle name="_Fuel Prices 4-14_2009 GRC Compl Filing - Exhibit D 3 2" xfId="19336"/>
    <cellStyle name="_Fuel Prices 4-14_2009 GRC Compl Filing - Exhibit D 4" xfId="19337"/>
    <cellStyle name="_Fuel Prices 4-14_2009 GRC Compl Filing - Exhibit D_DEM-WP(C) ENERG10C--ctn Mid-C_042010 2010GRC" xfId="11838"/>
    <cellStyle name="_Fuel Prices 4-14_2009 GRC Compl Filing - Exhibit D_DEM-WP(C) ENERG10C--ctn Mid-C_042010 2010GRC 2" xfId="19338"/>
    <cellStyle name="_Fuel Prices 4-14_2010 PTC's July1_Dec31 2010 " xfId="147"/>
    <cellStyle name="_Fuel Prices 4-14_2010 PTC's Sept10_Aug11 (Version 4)" xfId="148"/>
    <cellStyle name="_Fuel Prices 4-14_3.01 Income Statement" xfId="4112"/>
    <cellStyle name="_Fuel Prices 4-14_4 31 Regulatory Assets and Liabilities  7 06- Exhibit D" xfId="4113"/>
    <cellStyle name="_Fuel Prices 4-14_4 31 Regulatory Assets and Liabilities  7 06- Exhibit D 2" xfId="4114"/>
    <cellStyle name="_Fuel Prices 4-14_4 31 Regulatory Assets and Liabilities  7 06- Exhibit D 2 2" xfId="4115"/>
    <cellStyle name="_Fuel Prices 4-14_4 31 Regulatory Assets and Liabilities  7 06- Exhibit D 2 2 2" xfId="19339"/>
    <cellStyle name="_Fuel Prices 4-14_4 31 Regulatory Assets and Liabilities  7 06- Exhibit D 2 2 2 2" xfId="19340"/>
    <cellStyle name="_Fuel Prices 4-14_4 31 Regulatory Assets and Liabilities  7 06- Exhibit D 2 2 3" xfId="19341"/>
    <cellStyle name="_Fuel Prices 4-14_4 31 Regulatory Assets and Liabilities  7 06- Exhibit D 2 3" xfId="19342"/>
    <cellStyle name="_Fuel Prices 4-14_4 31 Regulatory Assets and Liabilities  7 06- Exhibit D 3" xfId="4116"/>
    <cellStyle name="_Fuel Prices 4-14_4 31 Regulatory Assets and Liabilities  7 06- Exhibit D 3 2" xfId="19343"/>
    <cellStyle name="_Fuel Prices 4-14_4 31 Regulatory Assets and Liabilities  7 06- Exhibit D 4" xfId="19344"/>
    <cellStyle name="_Fuel Prices 4-14_4 31 Regulatory Assets and Liabilities  7 06- Exhibit D_DEM-WP(C) ENERG10C--ctn Mid-C_042010 2010GRC" xfId="11839"/>
    <cellStyle name="_Fuel Prices 4-14_4 31 Regulatory Assets and Liabilities  7 06- Exhibit D_DEM-WP(C) ENERG10C--ctn Mid-C_042010 2010GRC 2" xfId="19345"/>
    <cellStyle name="_Fuel Prices 4-14_4 31 Regulatory Assets and Liabilities  7 06- Exhibit D_NIM Summary" xfId="4117"/>
    <cellStyle name="_Fuel Prices 4-14_4 31 Regulatory Assets and Liabilities  7 06- Exhibit D_NIM Summary 2" xfId="4118"/>
    <cellStyle name="_Fuel Prices 4-14_4 31 Regulatory Assets and Liabilities  7 06- Exhibit D_NIM Summary 2 2" xfId="19346"/>
    <cellStyle name="_Fuel Prices 4-14_4 31 Regulatory Assets and Liabilities  7 06- Exhibit D_NIM Summary 2 2 2" xfId="19347"/>
    <cellStyle name="_Fuel Prices 4-14_4 31 Regulatory Assets and Liabilities  7 06- Exhibit D_NIM Summary 2 3" xfId="19348"/>
    <cellStyle name="_Fuel Prices 4-14_4 31 Regulatory Assets and Liabilities  7 06- Exhibit D_NIM Summary 3" xfId="19349"/>
    <cellStyle name="_Fuel Prices 4-14_4 31 Regulatory Assets and Liabilities  7 06- Exhibit D_NIM Summary 3 2" xfId="19350"/>
    <cellStyle name="_Fuel Prices 4-14_4 31 Regulatory Assets and Liabilities  7 06- Exhibit D_NIM Summary 4" xfId="19351"/>
    <cellStyle name="_Fuel Prices 4-14_4 31 Regulatory Assets and Liabilities  7 06- Exhibit D_NIM Summary_DEM-WP(C) ENERG10C--ctn Mid-C_042010 2010GRC" xfId="11840"/>
    <cellStyle name="_Fuel Prices 4-14_4 31 Regulatory Assets and Liabilities  7 06- Exhibit D_NIM Summary_DEM-WP(C) ENERG10C--ctn Mid-C_042010 2010GRC 2" xfId="19352"/>
    <cellStyle name="_Fuel Prices 4-14_4 31 Regulatory Assets and Liabilities  7 06- Exhibit D_NIM+O&amp;M" xfId="11841"/>
    <cellStyle name="_Fuel Prices 4-14_4 31 Regulatory Assets and Liabilities  7 06- Exhibit D_NIM+O&amp;M 2" xfId="19353"/>
    <cellStyle name="_Fuel Prices 4-14_4 31 Regulatory Assets and Liabilities  7 06- Exhibit D_NIM+O&amp;M 2 2" xfId="19354"/>
    <cellStyle name="_Fuel Prices 4-14_4 31 Regulatory Assets and Liabilities  7 06- Exhibit D_NIM+O&amp;M 3" xfId="19355"/>
    <cellStyle name="_Fuel Prices 4-14_4 31 Regulatory Assets and Liabilities  7 06- Exhibit D_NIM+O&amp;M Monthly" xfId="11842"/>
    <cellStyle name="_Fuel Prices 4-14_4 31 Regulatory Assets and Liabilities  7 06- Exhibit D_NIM+O&amp;M Monthly 2" xfId="19356"/>
    <cellStyle name="_Fuel Prices 4-14_4 31 Regulatory Assets and Liabilities  7 06- Exhibit D_NIM+O&amp;M Monthly 2 2" xfId="19357"/>
    <cellStyle name="_Fuel Prices 4-14_4 31 Regulatory Assets and Liabilities  7 06- Exhibit D_NIM+O&amp;M Monthly 3" xfId="19358"/>
    <cellStyle name="_Fuel Prices 4-14_4 31E Reg Asset  Liab and EXH D" xfId="11843"/>
    <cellStyle name="_Fuel Prices 4-14_4 31E Reg Asset  Liab and EXH D _ Aug 10 Filing (2)" xfId="11844"/>
    <cellStyle name="_Fuel Prices 4-14_4 31E Reg Asset  Liab and EXH D _ Aug 10 Filing (2) 2" xfId="19359"/>
    <cellStyle name="_Fuel Prices 4-14_4 31E Reg Asset  Liab and EXH D _ Aug 10 Filing (2) 2 2" xfId="19360"/>
    <cellStyle name="_Fuel Prices 4-14_4 31E Reg Asset  Liab and EXH D _ Aug 10 Filing (2) 3" xfId="19361"/>
    <cellStyle name="_Fuel Prices 4-14_4 31E Reg Asset  Liab and EXH D 10" xfId="19362"/>
    <cellStyle name="_Fuel Prices 4-14_4 31E Reg Asset  Liab and EXH D 10 2" xfId="19363"/>
    <cellStyle name="_Fuel Prices 4-14_4 31E Reg Asset  Liab and EXH D 11" xfId="19364"/>
    <cellStyle name="_Fuel Prices 4-14_4 31E Reg Asset  Liab and EXH D 11 2" xfId="19365"/>
    <cellStyle name="_Fuel Prices 4-14_4 31E Reg Asset  Liab and EXH D 12" xfId="19366"/>
    <cellStyle name="_Fuel Prices 4-14_4 31E Reg Asset  Liab and EXH D 12 2" xfId="19367"/>
    <cellStyle name="_Fuel Prices 4-14_4 31E Reg Asset  Liab and EXH D 13" xfId="19368"/>
    <cellStyle name="_Fuel Prices 4-14_4 31E Reg Asset  Liab and EXH D 13 2" xfId="19369"/>
    <cellStyle name="_Fuel Prices 4-14_4 31E Reg Asset  Liab and EXH D 14" xfId="19370"/>
    <cellStyle name="_Fuel Prices 4-14_4 31E Reg Asset  Liab and EXH D 14 2" xfId="19371"/>
    <cellStyle name="_Fuel Prices 4-14_4 31E Reg Asset  Liab and EXH D 15" xfId="19372"/>
    <cellStyle name="_Fuel Prices 4-14_4 31E Reg Asset  Liab and EXH D 15 2" xfId="19373"/>
    <cellStyle name="_Fuel Prices 4-14_4 31E Reg Asset  Liab and EXH D 16" xfId="19374"/>
    <cellStyle name="_Fuel Prices 4-14_4 31E Reg Asset  Liab and EXH D 16 2" xfId="19375"/>
    <cellStyle name="_Fuel Prices 4-14_4 31E Reg Asset  Liab and EXH D 17" xfId="19376"/>
    <cellStyle name="_Fuel Prices 4-14_4 31E Reg Asset  Liab and EXH D 17 2" xfId="19377"/>
    <cellStyle name="_Fuel Prices 4-14_4 31E Reg Asset  Liab and EXH D 18" xfId="19378"/>
    <cellStyle name="_Fuel Prices 4-14_4 31E Reg Asset  Liab and EXH D 18 2" xfId="19379"/>
    <cellStyle name="_Fuel Prices 4-14_4 31E Reg Asset  Liab and EXH D 19" xfId="19380"/>
    <cellStyle name="_Fuel Prices 4-14_4 31E Reg Asset  Liab and EXH D 19 2" xfId="19381"/>
    <cellStyle name="_Fuel Prices 4-14_4 31E Reg Asset  Liab and EXH D 2" xfId="19382"/>
    <cellStyle name="_Fuel Prices 4-14_4 31E Reg Asset  Liab and EXH D 2 2" xfId="19383"/>
    <cellStyle name="_Fuel Prices 4-14_4 31E Reg Asset  Liab and EXH D 20" xfId="19384"/>
    <cellStyle name="_Fuel Prices 4-14_4 31E Reg Asset  Liab and EXH D 20 2" xfId="19385"/>
    <cellStyle name="_Fuel Prices 4-14_4 31E Reg Asset  Liab and EXH D 21" xfId="19386"/>
    <cellStyle name="_Fuel Prices 4-14_4 31E Reg Asset  Liab and EXH D 21 2" xfId="19387"/>
    <cellStyle name="_Fuel Prices 4-14_4 31E Reg Asset  Liab and EXH D 22" xfId="19388"/>
    <cellStyle name="_Fuel Prices 4-14_4 31E Reg Asset  Liab and EXH D 22 2" xfId="19389"/>
    <cellStyle name="_Fuel Prices 4-14_4 31E Reg Asset  Liab and EXH D 23" xfId="19390"/>
    <cellStyle name="_Fuel Prices 4-14_4 31E Reg Asset  Liab and EXH D 23 2" xfId="19391"/>
    <cellStyle name="_Fuel Prices 4-14_4 31E Reg Asset  Liab and EXH D 24" xfId="19392"/>
    <cellStyle name="_Fuel Prices 4-14_4 31E Reg Asset  Liab and EXH D 24 2" xfId="19393"/>
    <cellStyle name="_Fuel Prices 4-14_4 31E Reg Asset  Liab and EXH D 25" xfId="19394"/>
    <cellStyle name="_Fuel Prices 4-14_4 31E Reg Asset  Liab and EXH D 25 2" xfId="19395"/>
    <cellStyle name="_Fuel Prices 4-14_4 31E Reg Asset  Liab and EXH D 26" xfId="19396"/>
    <cellStyle name="_Fuel Prices 4-14_4 31E Reg Asset  Liab and EXH D 26 2" xfId="19397"/>
    <cellStyle name="_Fuel Prices 4-14_4 31E Reg Asset  Liab and EXH D 27" xfId="19398"/>
    <cellStyle name="_Fuel Prices 4-14_4 31E Reg Asset  Liab and EXH D 27 2" xfId="19399"/>
    <cellStyle name="_Fuel Prices 4-14_4 31E Reg Asset  Liab and EXH D 28" xfId="19400"/>
    <cellStyle name="_Fuel Prices 4-14_4 31E Reg Asset  Liab and EXH D 28 2" xfId="19401"/>
    <cellStyle name="_Fuel Prices 4-14_4 31E Reg Asset  Liab and EXH D 29" xfId="19402"/>
    <cellStyle name="_Fuel Prices 4-14_4 31E Reg Asset  Liab and EXH D 29 2" xfId="19403"/>
    <cellStyle name="_Fuel Prices 4-14_4 31E Reg Asset  Liab and EXH D 3" xfId="19404"/>
    <cellStyle name="_Fuel Prices 4-14_4 31E Reg Asset  Liab and EXH D 3 2" xfId="19405"/>
    <cellStyle name="_Fuel Prices 4-14_4 31E Reg Asset  Liab and EXH D 30" xfId="19406"/>
    <cellStyle name="_Fuel Prices 4-14_4 31E Reg Asset  Liab and EXH D 30 2" xfId="19407"/>
    <cellStyle name="_Fuel Prices 4-14_4 31E Reg Asset  Liab and EXH D 31" xfId="19408"/>
    <cellStyle name="_Fuel Prices 4-14_4 31E Reg Asset  Liab and EXH D 32" xfId="19409"/>
    <cellStyle name="_Fuel Prices 4-14_4 31E Reg Asset  Liab and EXH D 33" xfId="19410"/>
    <cellStyle name="_Fuel Prices 4-14_4 31E Reg Asset  Liab and EXH D 34" xfId="19411"/>
    <cellStyle name="_Fuel Prices 4-14_4 31E Reg Asset  Liab and EXH D 35" xfId="19412"/>
    <cellStyle name="_Fuel Prices 4-14_4 31E Reg Asset  Liab and EXH D 36" xfId="19413"/>
    <cellStyle name="_Fuel Prices 4-14_4 31E Reg Asset  Liab and EXH D 4" xfId="19414"/>
    <cellStyle name="_Fuel Prices 4-14_4 31E Reg Asset  Liab and EXH D 4 2" xfId="19415"/>
    <cellStyle name="_Fuel Prices 4-14_4 31E Reg Asset  Liab and EXH D 5" xfId="19416"/>
    <cellStyle name="_Fuel Prices 4-14_4 31E Reg Asset  Liab and EXH D 5 2" xfId="19417"/>
    <cellStyle name="_Fuel Prices 4-14_4 31E Reg Asset  Liab and EXH D 6" xfId="19418"/>
    <cellStyle name="_Fuel Prices 4-14_4 31E Reg Asset  Liab and EXH D 6 2" xfId="19419"/>
    <cellStyle name="_Fuel Prices 4-14_4 31E Reg Asset  Liab and EXH D 7" xfId="19420"/>
    <cellStyle name="_Fuel Prices 4-14_4 31E Reg Asset  Liab and EXH D 7 2" xfId="19421"/>
    <cellStyle name="_Fuel Prices 4-14_4 31E Reg Asset  Liab and EXH D 8" xfId="19422"/>
    <cellStyle name="_Fuel Prices 4-14_4 31E Reg Asset  Liab and EXH D 8 2" xfId="19423"/>
    <cellStyle name="_Fuel Prices 4-14_4 31E Reg Asset  Liab and EXH D 9" xfId="19424"/>
    <cellStyle name="_Fuel Prices 4-14_4 31E Reg Asset  Liab and EXH D 9 2" xfId="19425"/>
    <cellStyle name="_Fuel Prices 4-14_4 32 Regulatory Assets and Liabilities  7 06- Exhibit D" xfId="4119"/>
    <cellStyle name="_Fuel Prices 4-14_4 32 Regulatory Assets and Liabilities  7 06- Exhibit D 2" xfId="4120"/>
    <cellStyle name="_Fuel Prices 4-14_4 32 Regulatory Assets and Liabilities  7 06- Exhibit D 2 2" xfId="4121"/>
    <cellStyle name="_Fuel Prices 4-14_4 32 Regulatory Assets and Liabilities  7 06- Exhibit D 2 2 2" xfId="19426"/>
    <cellStyle name="_Fuel Prices 4-14_4 32 Regulatory Assets and Liabilities  7 06- Exhibit D 2 2 2 2" xfId="19427"/>
    <cellStyle name="_Fuel Prices 4-14_4 32 Regulatory Assets and Liabilities  7 06- Exhibit D 2 2 3" xfId="19428"/>
    <cellStyle name="_Fuel Prices 4-14_4 32 Regulatory Assets and Liabilities  7 06- Exhibit D 2 3" xfId="19429"/>
    <cellStyle name="_Fuel Prices 4-14_4 32 Regulatory Assets and Liabilities  7 06- Exhibit D 3" xfId="4122"/>
    <cellStyle name="_Fuel Prices 4-14_4 32 Regulatory Assets and Liabilities  7 06- Exhibit D 3 2" xfId="19430"/>
    <cellStyle name="_Fuel Prices 4-14_4 32 Regulatory Assets and Liabilities  7 06- Exhibit D 4" xfId="19431"/>
    <cellStyle name="_Fuel Prices 4-14_4 32 Regulatory Assets and Liabilities  7 06- Exhibit D_DEM-WP(C) ENERG10C--ctn Mid-C_042010 2010GRC" xfId="11845"/>
    <cellStyle name="_Fuel Prices 4-14_4 32 Regulatory Assets and Liabilities  7 06- Exhibit D_DEM-WP(C) ENERG10C--ctn Mid-C_042010 2010GRC 2" xfId="19432"/>
    <cellStyle name="_Fuel Prices 4-14_4 32 Regulatory Assets and Liabilities  7 06- Exhibit D_NIM Summary" xfId="4123"/>
    <cellStyle name="_Fuel Prices 4-14_4 32 Regulatory Assets and Liabilities  7 06- Exhibit D_NIM Summary 2" xfId="4124"/>
    <cellStyle name="_Fuel Prices 4-14_4 32 Regulatory Assets and Liabilities  7 06- Exhibit D_NIM Summary 2 2" xfId="19433"/>
    <cellStyle name="_Fuel Prices 4-14_4 32 Regulatory Assets and Liabilities  7 06- Exhibit D_NIM Summary 2 2 2" xfId="19434"/>
    <cellStyle name="_Fuel Prices 4-14_4 32 Regulatory Assets and Liabilities  7 06- Exhibit D_NIM Summary 2 3" xfId="19435"/>
    <cellStyle name="_Fuel Prices 4-14_4 32 Regulatory Assets and Liabilities  7 06- Exhibit D_NIM Summary 3" xfId="19436"/>
    <cellStyle name="_Fuel Prices 4-14_4 32 Regulatory Assets and Liabilities  7 06- Exhibit D_NIM Summary 3 2" xfId="19437"/>
    <cellStyle name="_Fuel Prices 4-14_4 32 Regulatory Assets and Liabilities  7 06- Exhibit D_NIM Summary 4" xfId="19438"/>
    <cellStyle name="_Fuel Prices 4-14_4 32 Regulatory Assets and Liabilities  7 06- Exhibit D_NIM Summary_DEM-WP(C) ENERG10C--ctn Mid-C_042010 2010GRC" xfId="11846"/>
    <cellStyle name="_Fuel Prices 4-14_4 32 Regulatory Assets and Liabilities  7 06- Exhibit D_NIM Summary_DEM-WP(C) ENERG10C--ctn Mid-C_042010 2010GRC 2" xfId="19439"/>
    <cellStyle name="_Fuel Prices 4-14_4 32 Regulatory Assets and Liabilities  7 06- Exhibit D_NIM+O&amp;M" xfId="11847"/>
    <cellStyle name="_Fuel Prices 4-14_4 32 Regulatory Assets and Liabilities  7 06- Exhibit D_NIM+O&amp;M 2" xfId="19440"/>
    <cellStyle name="_Fuel Prices 4-14_4 32 Regulatory Assets and Liabilities  7 06- Exhibit D_NIM+O&amp;M 2 2" xfId="19441"/>
    <cellStyle name="_Fuel Prices 4-14_4 32 Regulatory Assets and Liabilities  7 06- Exhibit D_NIM+O&amp;M 3" xfId="19442"/>
    <cellStyle name="_Fuel Prices 4-14_4 32 Regulatory Assets and Liabilities  7 06- Exhibit D_NIM+O&amp;M Monthly" xfId="11848"/>
    <cellStyle name="_Fuel Prices 4-14_4 32 Regulatory Assets and Liabilities  7 06- Exhibit D_NIM+O&amp;M Monthly 2" xfId="19443"/>
    <cellStyle name="_Fuel Prices 4-14_4 32 Regulatory Assets and Liabilities  7 06- Exhibit D_NIM+O&amp;M Monthly 2 2" xfId="19444"/>
    <cellStyle name="_Fuel Prices 4-14_4 32 Regulatory Assets and Liabilities  7 06- Exhibit D_NIM+O&amp;M Monthly 3" xfId="19445"/>
    <cellStyle name="_Fuel Prices 4-14_6.06E Operating Expenses" xfId="11849"/>
    <cellStyle name="_Fuel Prices 4-14_Att B to RECs proceeds proposal" xfId="149"/>
    <cellStyle name="_Fuel Prices 4-14_AURORA Total New" xfId="4125"/>
    <cellStyle name="_Fuel Prices 4-14_AURORA Total New 2" xfId="4126"/>
    <cellStyle name="_Fuel Prices 4-14_AURORA Total New 2 2" xfId="19446"/>
    <cellStyle name="_Fuel Prices 4-14_AURORA Total New 2 2 2" xfId="19447"/>
    <cellStyle name="_Fuel Prices 4-14_AURORA Total New 2 3" xfId="19448"/>
    <cellStyle name="_Fuel Prices 4-14_AURORA Total New 3" xfId="19449"/>
    <cellStyle name="_Fuel Prices 4-14_AURORA Total New 3 2" xfId="19450"/>
    <cellStyle name="_Fuel Prices 4-14_AURORA Total New 4" xfId="19451"/>
    <cellStyle name="_Fuel Prices 4-14_Backup for Attachment B 2010-09-09" xfId="150"/>
    <cellStyle name="_Fuel Prices 4-14_Bench Request - Attachment B" xfId="151"/>
    <cellStyle name="_Fuel Prices 4-14_Book2" xfId="4127"/>
    <cellStyle name="_Fuel Prices 4-14_Book2 2" xfId="4128"/>
    <cellStyle name="_Fuel Prices 4-14_Book2 2 2" xfId="4129"/>
    <cellStyle name="_Fuel Prices 4-14_Book2 2 2 2" xfId="19452"/>
    <cellStyle name="_Fuel Prices 4-14_Book2 2 3" xfId="19453"/>
    <cellStyle name="_Fuel Prices 4-14_Book2 3" xfId="4130"/>
    <cellStyle name="_Fuel Prices 4-14_Book2 3 2" xfId="19454"/>
    <cellStyle name="_Fuel Prices 4-14_Book2 4" xfId="19455"/>
    <cellStyle name="_Fuel Prices 4-14_Book2_Adj Bench DR 3 for Initial Briefs (Electric)" xfId="4131"/>
    <cellStyle name="_Fuel Prices 4-14_Book2_Adj Bench DR 3 for Initial Briefs (Electric) 2" xfId="4132"/>
    <cellStyle name="_Fuel Prices 4-14_Book2_Adj Bench DR 3 for Initial Briefs (Electric) 2 2" xfId="4133"/>
    <cellStyle name="_Fuel Prices 4-14_Book2_Adj Bench DR 3 for Initial Briefs (Electric) 2 2 2" xfId="19456"/>
    <cellStyle name="_Fuel Prices 4-14_Book2_Adj Bench DR 3 for Initial Briefs (Electric) 2 3" xfId="19457"/>
    <cellStyle name="_Fuel Prices 4-14_Book2_Adj Bench DR 3 for Initial Briefs (Electric) 3" xfId="4134"/>
    <cellStyle name="_Fuel Prices 4-14_Book2_Adj Bench DR 3 for Initial Briefs (Electric) 3 2" xfId="19458"/>
    <cellStyle name="_Fuel Prices 4-14_Book2_Adj Bench DR 3 for Initial Briefs (Electric) 4" xfId="19459"/>
    <cellStyle name="_Fuel Prices 4-14_Book2_Adj Bench DR 3 for Initial Briefs (Electric)_DEM-WP(C) ENERG10C--ctn Mid-C_042010 2010GRC" xfId="11850"/>
    <cellStyle name="_Fuel Prices 4-14_Book2_Adj Bench DR 3 for Initial Briefs (Electric)_DEM-WP(C) ENERG10C--ctn Mid-C_042010 2010GRC 2" xfId="19460"/>
    <cellStyle name="_Fuel Prices 4-14_Book2_DEM-WP(C) ENERG10C--ctn Mid-C_042010 2010GRC" xfId="11851"/>
    <cellStyle name="_Fuel Prices 4-14_Book2_DEM-WP(C) ENERG10C--ctn Mid-C_042010 2010GRC 2" xfId="19461"/>
    <cellStyle name="_Fuel Prices 4-14_Book2_Electric Rev Req Model (2009 GRC) Rebuttal" xfId="4135"/>
    <cellStyle name="_Fuel Prices 4-14_Book2_Electric Rev Req Model (2009 GRC) Rebuttal 2" xfId="4136"/>
    <cellStyle name="_Fuel Prices 4-14_Book2_Electric Rev Req Model (2009 GRC) Rebuttal 2 2" xfId="4137"/>
    <cellStyle name="_Fuel Prices 4-14_Book2_Electric Rev Req Model (2009 GRC) Rebuttal 2 2 2" xfId="19462"/>
    <cellStyle name="_Fuel Prices 4-14_Book2_Electric Rev Req Model (2009 GRC) Rebuttal 2 3" xfId="19463"/>
    <cellStyle name="_Fuel Prices 4-14_Book2_Electric Rev Req Model (2009 GRC) Rebuttal 3" xfId="4138"/>
    <cellStyle name="_Fuel Prices 4-14_Book2_Electric Rev Req Model (2009 GRC) Rebuttal 3 2" xfId="19464"/>
    <cellStyle name="_Fuel Prices 4-14_Book2_Electric Rev Req Model (2009 GRC) Rebuttal 4" xfId="19465"/>
    <cellStyle name="_Fuel Prices 4-14_Book2_Electric Rev Req Model (2009 GRC) Rebuttal REmoval of New  WH Solar AdjustMI" xfId="4139"/>
    <cellStyle name="_Fuel Prices 4-14_Book2_Electric Rev Req Model (2009 GRC) Rebuttal REmoval of New  WH Solar AdjustMI 2" xfId="4140"/>
    <cellStyle name="_Fuel Prices 4-14_Book2_Electric Rev Req Model (2009 GRC) Rebuttal REmoval of New  WH Solar AdjustMI 2 2" xfId="4141"/>
    <cellStyle name="_Fuel Prices 4-14_Book2_Electric Rev Req Model (2009 GRC) Rebuttal REmoval of New  WH Solar AdjustMI 2 2 2" xfId="19466"/>
    <cellStyle name="_Fuel Prices 4-14_Book2_Electric Rev Req Model (2009 GRC) Rebuttal REmoval of New  WH Solar AdjustMI 2 3" xfId="19467"/>
    <cellStyle name="_Fuel Prices 4-14_Book2_Electric Rev Req Model (2009 GRC) Rebuttal REmoval of New  WH Solar AdjustMI 3" xfId="4142"/>
    <cellStyle name="_Fuel Prices 4-14_Book2_Electric Rev Req Model (2009 GRC) Rebuttal REmoval of New  WH Solar AdjustMI 3 2" xfId="19468"/>
    <cellStyle name="_Fuel Prices 4-14_Book2_Electric Rev Req Model (2009 GRC) Rebuttal REmoval of New  WH Solar AdjustMI 4" xfId="19469"/>
    <cellStyle name="_Fuel Prices 4-14_Book2_Electric Rev Req Model (2009 GRC) Rebuttal REmoval of New  WH Solar AdjustMI_DEM-WP(C) ENERG10C--ctn Mid-C_042010 2010GRC" xfId="11852"/>
    <cellStyle name="_Fuel Prices 4-14_Book2_Electric Rev Req Model (2009 GRC) Rebuttal REmoval of New  WH Solar AdjustMI_DEM-WP(C) ENERG10C--ctn Mid-C_042010 2010GRC 2" xfId="19470"/>
    <cellStyle name="_Fuel Prices 4-14_Book2_Electric Rev Req Model (2009 GRC) Revised 01-18-2010" xfId="4143"/>
    <cellStyle name="_Fuel Prices 4-14_Book2_Electric Rev Req Model (2009 GRC) Revised 01-18-2010 2" xfId="4144"/>
    <cellStyle name="_Fuel Prices 4-14_Book2_Electric Rev Req Model (2009 GRC) Revised 01-18-2010 2 2" xfId="4145"/>
    <cellStyle name="_Fuel Prices 4-14_Book2_Electric Rev Req Model (2009 GRC) Revised 01-18-2010 2 2 2" xfId="19471"/>
    <cellStyle name="_Fuel Prices 4-14_Book2_Electric Rev Req Model (2009 GRC) Revised 01-18-2010 2 3" xfId="19472"/>
    <cellStyle name="_Fuel Prices 4-14_Book2_Electric Rev Req Model (2009 GRC) Revised 01-18-2010 3" xfId="4146"/>
    <cellStyle name="_Fuel Prices 4-14_Book2_Electric Rev Req Model (2009 GRC) Revised 01-18-2010 3 2" xfId="19473"/>
    <cellStyle name="_Fuel Prices 4-14_Book2_Electric Rev Req Model (2009 GRC) Revised 01-18-2010 4" xfId="19474"/>
    <cellStyle name="_Fuel Prices 4-14_Book2_Electric Rev Req Model (2009 GRC) Revised 01-18-2010_DEM-WP(C) ENERG10C--ctn Mid-C_042010 2010GRC" xfId="11853"/>
    <cellStyle name="_Fuel Prices 4-14_Book2_Electric Rev Req Model (2009 GRC) Revised 01-18-2010_DEM-WP(C) ENERG10C--ctn Mid-C_042010 2010GRC 2" xfId="19475"/>
    <cellStyle name="_Fuel Prices 4-14_Book2_Final Order Electric EXHIBIT A-1" xfId="4147"/>
    <cellStyle name="_Fuel Prices 4-14_Book2_Final Order Electric EXHIBIT A-1 2" xfId="4148"/>
    <cellStyle name="_Fuel Prices 4-14_Book2_Final Order Electric EXHIBIT A-1 2 2" xfId="4149"/>
    <cellStyle name="_Fuel Prices 4-14_Book2_Final Order Electric EXHIBIT A-1 2 2 2" xfId="19476"/>
    <cellStyle name="_Fuel Prices 4-14_Book2_Final Order Electric EXHIBIT A-1 2 3" xfId="19477"/>
    <cellStyle name="_Fuel Prices 4-14_Book2_Final Order Electric EXHIBIT A-1 3" xfId="4150"/>
    <cellStyle name="_Fuel Prices 4-14_Book2_Final Order Electric EXHIBIT A-1 3 2" xfId="19478"/>
    <cellStyle name="_Fuel Prices 4-14_Book2_Final Order Electric EXHIBIT A-1 4" xfId="19479"/>
    <cellStyle name="_Fuel Prices 4-14_Book4" xfId="4151"/>
    <cellStyle name="_Fuel Prices 4-14_Book4 2" xfId="4152"/>
    <cellStyle name="_Fuel Prices 4-14_Book4 2 2" xfId="4153"/>
    <cellStyle name="_Fuel Prices 4-14_Book4 2 2 2" xfId="19480"/>
    <cellStyle name="_Fuel Prices 4-14_Book4 2 3" xfId="19481"/>
    <cellStyle name="_Fuel Prices 4-14_Book4 3" xfId="4154"/>
    <cellStyle name="_Fuel Prices 4-14_Book4 3 2" xfId="19482"/>
    <cellStyle name="_Fuel Prices 4-14_Book4 4" xfId="19483"/>
    <cellStyle name="_Fuel Prices 4-14_Book4_DEM-WP(C) ENERG10C--ctn Mid-C_042010 2010GRC" xfId="11854"/>
    <cellStyle name="_Fuel Prices 4-14_Book4_DEM-WP(C) ENERG10C--ctn Mid-C_042010 2010GRC 2" xfId="19484"/>
    <cellStyle name="_Fuel Prices 4-14_Book9" xfId="4155"/>
    <cellStyle name="_Fuel Prices 4-14_Book9 2" xfId="4156"/>
    <cellStyle name="_Fuel Prices 4-14_Book9 2 2" xfId="4157"/>
    <cellStyle name="_Fuel Prices 4-14_Book9 2 2 2" xfId="19485"/>
    <cellStyle name="_Fuel Prices 4-14_Book9 2 3" xfId="19486"/>
    <cellStyle name="_Fuel Prices 4-14_Book9 3" xfId="4158"/>
    <cellStyle name="_Fuel Prices 4-14_Book9 3 2" xfId="19487"/>
    <cellStyle name="_Fuel Prices 4-14_Book9 4" xfId="19488"/>
    <cellStyle name="_Fuel Prices 4-14_Book9_DEM-WP(C) ENERG10C--ctn Mid-C_042010 2010GRC" xfId="11855"/>
    <cellStyle name="_Fuel Prices 4-14_Book9_DEM-WP(C) ENERG10C--ctn Mid-C_042010 2010GRC 2" xfId="19489"/>
    <cellStyle name="_Fuel Prices 4-14_Chelan PUD Power Costs (8-10)" xfId="4159"/>
    <cellStyle name="_Fuel Prices 4-14_Chelan PUD Power Costs (8-10) 2" xfId="19490"/>
    <cellStyle name="_Fuel Prices 4-14_DEM-WP(C) Chelan Power Costs" xfId="11856"/>
    <cellStyle name="_Fuel Prices 4-14_DEM-WP(C) Chelan Power Costs 2" xfId="19491"/>
    <cellStyle name="_Fuel Prices 4-14_DEM-WP(C) Chelan Power Costs 2 2" xfId="19492"/>
    <cellStyle name="_Fuel Prices 4-14_DEM-WP(C) Chelan Power Costs 3" xfId="19493"/>
    <cellStyle name="_Fuel Prices 4-14_DEM-WP(C) ENERG10C--ctn Mid-C_042010 2010GRC" xfId="11857"/>
    <cellStyle name="_Fuel Prices 4-14_DEM-WP(C) ENERG10C--ctn Mid-C_042010 2010GRC 2" xfId="19494"/>
    <cellStyle name="_Fuel Prices 4-14_DEM-WP(C) Gas Transport 2010GRC" xfId="11858"/>
    <cellStyle name="_Fuel Prices 4-14_DEM-WP(C) Gas Transport 2010GRC 2" xfId="19495"/>
    <cellStyle name="_Fuel Prices 4-14_DEM-WP(C) Gas Transport 2010GRC 2 2" xfId="19496"/>
    <cellStyle name="_Fuel Prices 4-14_DEM-WP(C) Gas Transport 2010GRC 3" xfId="19497"/>
    <cellStyle name="_Fuel Prices 4-14_Direct Assignment Distribution Plant 2008" xfId="152"/>
    <cellStyle name="_Fuel Prices 4-14_Direct Assignment Distribution Plant 2008 2" xfId="4160"/>
    <cellStyle name="_Fuel Prices 4-14_Direct Assignment Distribution Plant 2008 2 2" xfId="4161"/>
    <cellStyle name="_Fuel Prices 4-14_Direct Assignment Distribution Plant 2008 2 2 2" xfId="4162"/>
    <cellStyle name="_Fuel Prices 4-14_Direct Assignment Distribution Plant 2008 2 2 2 2" xfId="19498"/>
    <cellStyle name="_Fuel Prices 4-14_Direct Assignment Distribution Plant 2008 2 2 3" xfId="19499"/>
    <cellStyle name="_Fuel Prices 4-14_Direct Assignment Distribution Plant 2008 2 3" xfId="4163"/>
    <cellStyle name="_Fuel Prices 4-14_Direct Assignment Distribution Plant 2008 2 3 2" xfId="4164"/>
    <cellStyle name="_Fuel Prices 4-14_Direct Assignment Distribution Plant 2008 2 3 2 2" xfId="19500"/>
    <cellStyle name="_Fuel Prices 4-14_Direct Assignment Distribution Plant 2008 2 3 3" xfId="19501"/>
    <cellStyle name="_Fuel Prices 4-14_Direct Assignment Distribution Plant 2008 2 4" xfId="4165"/>
    <cellStyle name="_Fuel Prices 4-14_Direct Assignment Distribution Plant 2008 2 4 2" xfId="4166"/>
    <cellStyle name="_Fuel Prices 4-14_Direct Assignment Distribution Plant 2008 2 4 2 2" xfId="19502"/>
    <cellStyle name="_Fuel Prices 4-14_Direct Assignment Distribution Plant 2008 2 4 3" xfId="19503"/>
    <cellStyle name="_Fuel Prices 4-14_Direct Assignment Distribution Plant 2008 2 5" xfId="19504"/>
    <cellStyle name="_Fuel Prices 4-14_Direct Assignment Distribution Plant 2008 3" xfId="4167"/>
    <cellStyle name="_Fuel Prices 4-14_Direct Assignment Distribution Plant 2008 3 2" xfId="4168"/>
    <cellStyle name="_Fuel Prices 4-14_Direct Assignment Distribution Plant 2008 3 2 2" xfId="19505"/>
    <cellStyle name="_Fuel Prices 4-14_Direct Assignment Distribution Plant 2008 3 3" xfId="19506"/>
    <cellStyle name="_Fuel Prices 4-14_Direct Assignment Distribution Plant 2008 4" xfId="4169"/>
    <cellStyle name="_Fuel Prices 4-14_Direct Assignment Distribution Plant 2008 4 2" xfId="4170"/>
    <cellStyle name="_Fuel Prices 4-14_Direct Assignment Distribution Plant 2008 4 2 2" xfId="19507"/>
    <cellStyle name="_Fuel Prices 4-14_Direct Assignment Distribution Plant 2008 4 3" xfId="19508"/>
    <cellStyle name="_Fuel Prices 4-14_Direct Assignment Distribution Plant 2008 5" xfId="4171"/>
    <cellStyle name="_Fuel Prices 4-14_Direct Assignment Distribution Plant 2008 5 2" xfId="19509"/>
    <cellStyle name="_Fuel Prices 4-14_Direct Assignment Distribution Plant 2008 6" xfId="4172"/>
    <cellStyle name="_Fuel Prices 4-14_Direct Assignment Distribution Plant 2008_Low Income 2010 RevRequirement" xfId="4173"/>
    <cellStyle name="_Fuel Prices 4-14_Direct Assignment Distribution Plant 2008_Low Income 2010 RevRequirement (2)" xfId="4174"/>
    <cellStyle name="_Fuel Prices 4-14_Direct Assignment Distribution Plant 2008_Oct2010toSep2011LwIncLead" xfId="4175"/>
    <cellStyle name="_Fuel Prices 4-14_DWH-08 (Rate Spread &amp; Design Workpapers)" xfId="19510"/>
    <cellStyle name="_Fuel Prices 4-14_Electric COS Inputs" xfId="153"/>
    <cellStyle name="_Fuel Prices 4-14_Electric COS Inputs 2" xfId="4176"/>
    <cellStyle name="_Fuel Prices 4-14_Electric COS Inputs 2 2" xfId="4177"/>
    <cellStyle name="_Fuel Prices 4-14_Electric COS Inputs 2 2 2" xfId="4178"/>
    <cellStyle name="_Fuel Prices 4-14_Electric COS Inputs 2 2 2 2" xfId="19511"/>
    <cellStyle name="_Fuel Prices 4-14_Electric COS Inputs 2 2 3" xfId="19512"/>
    <cellStyle name="_Fuel Prices 4-14_Electric COS Inputs 2 3" xfId="4179"/>
    <cellStyle name="_Fuel Prices 4-14_Electric COS Inputs 2 3 2" xfId="4180"/>
    <cellStyle name="_Fuel Prices 4-14_Electric COS Inputs 2 3 2 2" xfId="19513"/>
    <cellStyle name="_Fuel Prices 4-14_Electric COS Inputs 2 3 3" xfId="19514"/>
    <cellStyle name="_Fuel Prices 4-14_Electric COS Inputs 2 4" xfId="4181"/>
    <cellStyle name="_Fuel Prices 4-14_Electric COS Inputs 2 4 2" xfId="4182"/>
    <cellStyle name="_Fuel Prices 4-14_Electric COS Inputs 2 4 2 2" xfId="19515"/>
    <cellStyle name="_Fuel Prices 4-14_Electric COS Inputs 2 4 3" xfId="19516"/>
    <cellStyle name="_Fuel Prices 4-14_Electric COS Inputs 2 5" xfId="19517"/>
    <cellStyle name="_Fuel Prices 4-14_Electric COS Inputs 3" xfId="4183"/>
    <cellStyle name="_Fuel Prices 4-14_Electric COS Inputs 3 2" xfId="4184"/>
    <cellStyle name="_Fuel Prices 4-14_Electric COS Inputs 3 2 2" xfId="19518"/>
    <cellStyle name="_Fuel Prices 4-14_Electric COS Inputs 3 3" xfId="19519"/>
    <cellStyle name="_Fuel Prices 4-14_Electric COS Inputs 4" xfId="4185"/>
    <cellStyle name="_Fuel Prices 4-14_Electric COS Inputs 4 2" xfId="4186"/>
    <cellStyle name="_Fuel Prices 4-14_Electric COS Inputs 4 2 2" xfId="19520"/>
    <cellStyle name="_Fuel Prices 4-14_Electric COS Inputs 4 3" xfId="19521"/>
    <cellStyle name="_Fuel Prices 4-14_Electric COS Inputs 5" xfId="4187"/>
    <cellStyle name="_Fuel Prices 4-14_Electric COS Inputs 5 2" xfId="19522"/>
    <cellStyle name="_Fuel Prices 4-14_Electric COS Inputs 6" xfId="4188"/>
    <cellStyle name="_Fuel Prices 4-14_Electric COS Inputs_Low Income 2010 RevRequirement" xfId="4189"/>
    <cellStyle name="_Fuel Prices 4-14_Electric COS Inputs_Low Income 2010 RevRequirement (2)" xfId="4190"/>
    <cellStyle name="_Fuel Prices 4-14_Electric COS Inputs_Oct2010toSep2011LwIncLead" xfId="4191"/>
    <cellStyle name="_Fuel Prices 4-14_Electric Rate Spread and Rate Design 3.23.09" xfId="154"/>
    <cellStyle name="_Fuel Prices 4-14_Electric Rate Spread and Rate Design 3.23.09 2" xfId="4192"/>
    <cellStyle name="_Fuel Prices 4-14_Electric Rate Spread and Rate Design 3.23.09 2 2" xfId="4193"/>
    <cellStyle name="_Fuel Prices 4-14_Electric Rate Spread and Rate Design 3.23.09 2 2 2" xfId="4194"/>
    <cellStyle name="_Fuel Prices 4-14_Electric Rate Spread and Rate Design 3.23.09 2 2 2 2" xfId="19523"/>
    <cellStyle name="_Fuel Prices 4-14_Electric Rate Spread and Rate Design 3.23.09 2 2 3" xfId="19524"/>
    <cellStyle name="_Fuel Prices 4-14_Electric Rate Spread and Rate Design 3.23.09 2 3" xfId="4195"/>
    <cellStyle name="_Fuel Prices 4-14_Electric Rate Spread and Rate Design 3.23.09 2 3 2" xfId="4196"/>
    <cellStyle name="_Fuel Prices 4-14_Electric Rate Spread and Rate Design 3.23.09 2 3 2 2" xfId="19525"/>
    <cellStyle name="_Fuel Prices 4-14_Electric Rate Spread and Rate Design 3.23.09 2 3 3" xfId="19526"/>
    <cellStyle name="_Fuel Prices 4-14_Electric Rate Spread and Rate Design 3.23.09 2 4" xfId="4197"/>
    <cellStyle name="_Fuel Prices 4-14_Electric Rate Spread and Rate Design 3.23.09 2 4 2" xfId="4198"/>
    <cellStyle name="_Fuel Prices 4-14_Electric Rate Spread and Rate Design 3.23.09 2 4 2 2" xfId="19527"/>
    <cellStyle name="_Fuel Prices 4-14_Electric Rate Spread and Rate Design 3.23.09 2 4 3" xfId="19528"/>
    <cellStyle name="_Fuel Prices 4-14_Electric Rate Spread and Rate Design 3.23.09 2 5" xfId="19529"/>
    <cellStyle name="_Fuel Prices 4-14_Electric Rate Spread and Rate Design 3.23.09 3" xfId="4199"/>
    <cellStyle name="_Fuel Prices 4-14_Electric Rate Spread and Rate Design 3.23.09 3 2" xfId="4200"/>
    <cellStyle name="_Fuel Prices 4-14_Electric Rate Spread and Rate Design 3.23.09 3 2 2" xfId="19530"/>
    <cellStyle name="_Fuel Prices 4-14_Electric Rate Spread and Rate Design 3.23.09 3 3" xfId="19531"/>
    <cellStyle name="_Fuel Prices 4-14_Electric Rate Spread and Rate Design 3.23.09 4" xfId="4201"/>
    <cellStyle name="_Fuel Prices 4-14_Electric Rate Spread and Rate Design 3.23.09 4 2" xfId="4202"/>
    <cellStyle name="_Fuel Prices 4-14_Electric Rate Spread and Rate Design 3.23.09 4 2 2" xfId="19532"/>
    <cellStyle name="_Fuel Prices 4-14_Electric Rate Spread and Rate Design 3.23.09 4 3" xfId="19533"/>
    <cellStyle name="_Fuel Prices 4-14_Electric Rate Spread and Rate Design 3.23.09 5" xfId="4203"/>
    <cellStyle name="_Fuel Prices 4-14_Electric Rate Spread and Rate Design 3.23.09 5 2" xfId="19534"/>
    <cellStyle name="_Fuel Prices 4-14_Electric Rate Spread and Rate Design 3.23.09 6" xfId="4204"/>
    <cellStyle name="_Fuel Prices 4-14_Electric Rate Spread and Rate Design 3.23.09_Low Income 2010 RevRequirement" xfId="4205"/>
    <cellStyle name="_Fuel Prices 4-14_Electric Rate Spread and Rate Design 3.23.09_Low Income 2010 RevRequirement (2)" xfId="4206"/>
    <cellStyle name="_Fuel Prices 4-14_Electric Rate Spread and Rate Design 3.23.09_Oct2010toSep2011LwIncLead" xfId="4207"/>
    <cellStyle name="_Fuel Prices 4-14_Exh A-1 resulting from UE-112050 effective Jan 1 2012" xfId="19535"/>
    <cellStyle name="_Fuel Prices 4-14_Exh A-1 resulting from UE-112050 effective Jan 1 2012 2" xfId="19536"/>
    <cellStyle name="_Fuel Prices 4-14_Exh G - Klamath Peaker PPA fr C Locke 2-12" xfId="19537"/>
    <cellStyle name="_Fuel Prices 4-14_Exh G - Klamath Peaker PPA fr C Locke 2-12 2" xfId="19538"/>
    <cellStyle name="_Fuel Prices 4-14_Exhibit A-1 effective 4-1-11 fr S Free 12-11" xfId="19539"/>
    <cellStyle name="_Fuel Prices 4-14_Exhibit A-1 effective 4-1-11 fr S Free 12-11 2" xfId="19540"/>
    <cellStyle name="_Fuel Prices 4-14_Final 2008 PTC Rate Design Workpapers 10.27.08" xfId="19541"/>
    <cellStyle name="_Fuel Prices 4-14_Final 2009 Electric Low Income Workpapers" xfId="19542"/>
    <cellStyle name="_Fuel Prices 4-14_INPUTS" xfId="155"/>
    <cellStyle name="_Fuel Prices 4-14_INPUTS 2" xfId="4208"/>
    <cellStyle name="_Fuel Prices 4-14_INPUTS 2 2" xfId="4209"/>
    <cellStyle name="_Fuel Prices 4-14_INPUTS 2 2 2" xfId="4210"/>
    <cellStyle name="_Fuel Prices 4-14_INPUTS 2 2 2 2" xfId="19543"/>
    <cellStyle name="_Fuel Prices 4-14_INPUTS 2 2 3" xfId="19544"/>
    <cellStyle name="_Fuel Prices 4-14_INPUTS 2 3" xfId="4211"/>
    <cellStyle name="_Fuel Prices 4-14_INPUTS 2 3 2" xfId="4212"/>
    <cellStyle name="_Fuel Prices 4-14_INPUTS 2 3 2 2" xfId="19545"/>
    <cellStyle name="_Fuel Prices 4-14_INPUTS 2 3 3" xfId="19546"/>
    <cellStyle name="_Fuel Prices 4-14_INPUTS 2 4" xfId="4213"/>
    <cellStyle name="_Fuel Prices 4-14_INPUTS 2 4 2" xfId="4214"/>
    <cellStyle name="_Fuel Prices 4-14_INPUTS 2 4 2 2" xfId="19547"/>
    <cellStyle name="_Fuel Prices 4-14_INPUTS 2 4 3" xfId="19548"/>
    <cellStyle name="_Fuel Prices 4-14_INPUTS 2 5" xfId="19549"/>
    <cellStyle name="_Fuel Prices 4-14_INPUTS 3" xfId="4215"/>
    <cellStyle name="_Fuel Prices 4-14_INPUTS 3 2" xfId="4216"/>
    <cellStyle name="_Fuel Prices 4-14_INPUTS 3 2 2" xfId="19550"/>
    <cellStyle name="_Fuel Prices 4-14_INPUTS 3 3" xfId="19551"/>
    <cellStyle name="_Fuel Prices 4-14_INPUTS 4" xfId="4217"/>
    <cellStyle name="_Fuel Prices 4-14_INPUTS 4 2" xfId="4218"/>
    <cellStyle name="_Fuel Prices 4-14_INPUTS 4 2 2" xfId="19552"/>
    <cellStyle name="_Fuel Prices 4-14_INPUTS 4 3" xfId="19553"/>
    <cellStyle name="_Fuel Prices 4-14_INPUTS 5" xfId="4219"/>
    <cellStyle name="_Fuel Prices 4-14_INPUTS 5 2" xfId="19554"/>
    <cellStyle name="_Fuel Prices 4-14_INPUTS 6" xfId="4220"/>
    <cellStyle name="_Fuel Prices 4-14_INPUTS_Low Income 2010 RevRequirement" xfId="4221"/>
    <cellStyle name="_Fuel Prices 4-14_INPUTS_Low Income 2010 RevRequirement (2)" xfId="4222"/>
    <cellStyle name="_Fuel Prices 4-14_INPUTS_Oct2010toSep2011LwIncLead" xfId="4223"/>
    <cellStyle name="_Fuel Prices 4-14_Leased Transformer &amp; Substation Plant &amp; Rev 12-2009" xfId="156"/>
    <cellStyle name="_Fuel Prices 4-14_Leased Transformer &amp; Substation Plant &amp; Rev 12-2009 2" xfId="4224"/>
    <cellStyle name="_Fuel Prices 4-14_Leased Transformer &amp; Substation Plant &amp; Rev 12-2009 2 2" xfId="4225"/>
    <cellStyle name="_Fuel Prices 4-14_Leased Transformer &amp; Substation Plant &amp; Rev 12-2009 2 2 2" xfId="4226"/>
    <cellStyle name="_Fuel Prices 4-14_Leased Transformer &amp; Substation Plant &amp; Rev 12-2009 2 2 2 2" xfId="19555"/>
    <cellStyle name="_Fuel Prices 4-14_Leased Transformer &amp; Substation Plant &amp; Rev 12-2009 2 2 3" xfId="19556"/>
    <cellStyle name="_Fuel Prices 4-14_Leased Transformer &amp; Substation Plant &amp; Rev 12-2009 2 3" xfId="4227"/>
    <cellStyle name="_Fuel Prices 4-14_Leased Transformer &amp; Substation Plant &amp; Rev 12-2009 2 3 2" xfId="4228"/>
    <cellStyle name="_Fuel Prices 4-14_Leased Transformer &amp; Substation Plant &amp; Rev 12-2009 2 3 2 2" xfId="19557"/>
    <cellStyle name="_Fuel Prices 4-14_Leased Transformer &amp; Substation Plant &amp; Rev 12-2009 2 3 3" xfId="19558"/>
    <cellStyle name="_Fuel Prices 4-14_Leased Transformer &amp; Substation Plant &amp; Rev 12-2009 2 4" xfId="4229"/>
    <cellStyle name="_Fuel Prices 4-14_Leased Transformer &amp; Substation Plant &amp; Rev 12-2009 2 4 2" xfId="4230"/>
    <cellStyle name="_Fuel Prices 4-14_Leased Transformer &amp; Substation Plant &amp; Rev 12-2009 2 4 2 2" xfId="19559"/>
    <cellStyle name="_Fuel Prices 4-14_Leased Transformer &amp; Substation Plant &amp; Rev 12-2009 2 4 3" xfId="19560"/>
    <cellStyle name="_Fuel Prices 4-14_Leased Transformer &amp; Substation Plant &amp; Rev 12-2009 2 5" xfId="19561"/>
    <cellStyle name="_Fuel Prices 4-14_Leased Transformer &amp; Substation Plant &amp; Rev 12-2009 3" xfId="4231"/>
    <cellStyle name="_Fuel Prices 4-14_Leased Transformer &amp; Substation Plant &amp; Rev 12-2009 3 2" xfId="4232"/>
    <cellStyle name="_Fuel Prices 4-14_Leased Transformer &amp; Substation Plant &amp; Rev 12-2009 3 2 2" xfId="19562"/>
    <cellStyle name="_Fuel Prices 4-14_Leased Transformer &amp; Substation Plant &amp; Rev 12-2009 3 3" xfId="19563"/>
    <cellStyle name="_Fuel Prices 4-14_Leased Transformer &amp; Substation Plant &amp; Rev 12-2009 4" xfId="4233"/>
    <cellStyle name="_Fuel Prices 4-14_Leased Transformer &amp; Substation Plant &amp; Rev 12-2009 4 2" xfId="4234"/>
    <cellStyle name="_Fuel Prices 4-14_Leased Transformer &amp; Substation Plant &amp; Rev 12-2009 4 2 2" xfId="19564"/>
    <cellStyle name="_Fuel Prices 4-14_Leased Transformer &amp; Substation Plant &amp; Rev 12-2009 4 3" xfId="19565"/>
    <cellStyle name="_Fuel Prices 4-14_Leased Transformer &amp; Substation Plant &amp; Rev 12-2009 5" xfId="4235"/>
    <cellStyle name="_Fuel Prices 4-14_Leased Transformer &amp; Substation Plant &amp; Rev 12-2009 5 2" xfId="19566"/>
    <cellStyle name="_Fuel Prices 4-14_Leased Transformer &amp; Substation Plant &amp; Rev 12-2009 6" xfId="4236"/>
    <cellStyle name="_Fuel Prices 4-14_Leased Transformer &amp; Substation Plant &amp; Rev 12-2009_Low Income 2010 RevRequirement" xfId="4237"/>
    <cellStyle name="_Fuel Prices 4-14_Leased Transformer &amp; Substation Plant &amp; Rev 12-2009_Low Income 2010 RevRequirement (2)" xfId="4238"/>
    <cellStyle name="_Fuel Prices 4-14_Leased Transformer &amp; Substation Plant &amp; Rev 12-2009_Oct2010toSep2011LwIncLead" xfId="4239"/>
    <cellStyle name="_Fuel Prices 4-14_Low Income 2010 RevRequirement" xfId="4240"/>
    <cellStyle name="_Fuel Prices 4-14_Low Income 2010 RevRequirement (2)" xfId="4241"/>
    <cellStyle name="_Fuel Prices 4-14_Mint Farm Generation BPA" xfId="19567"/>
    <cellStyle name="_Fuel Prices 4-14_NIM Summary" xfId="4242"/>
    <cellStyle name="_Fuel Prices 4-14_NIM Summary 09GRC" xfId="4243"/>
    <cellStyle name="_Fuel Prices 4-14_NIM Summary 09GRC 2" xfId="4244"/>
    <cellStyle name="_Fuel Prices 4-14_NIM Summary 09GRC 2 2" xfId="19568"/>
    <cellStyle name="_Fuel Prices 4-14_NIM Summary 09GRC 2 2 2" xfId="19569"/>
    <cellStyle name="_Fuel Prices 4-14_NIM Summary 09GRC 2 3" xfId="19570"/>
    <cellStyle name="_Fuel Prices 4-14_NIM Summary 09GRC 3" xfId="19571"/>
    <cellStyle name="_Fuel Prices 4-14_NIM Summary 09GRC 3 2" xfId="19572"/>
    <cellStyle name="_Fuel Prices 4-14_NIM Summary 09GRC 4" xfId="19573"/>
    <cellStyle name="_Fuel Prices 4-14_NIM Summary 09GRC_DEM-WP(C) ENERG10C--ctn Mid-C_042010 2010GRC" xfId="11859"/>
    <cellStyle name="_Fuel Prices 4-14_NIM Summary 09GRC_DEM-WP(C) ENERG10C--ctn Mid-C_042010 2010GRC 2" xfId="19574"/>
    <cellStyle name="_Fuel Prices 4-14_NIM Summary 10" xfId="19575"/>
    <cellStyle name="_Fuel Prices 4-14_NIM Summary 10 2" xfId="19576"/>
    <cellStyle name="_Fuel Prices 4-14_NIM Summary 11" xfId="19577"/>
    <cellStyle name="_Fuel Prices 4-14_NIM Summary 11 2" xfId="19578"/>
    <cellStyle name="_Fuel Prices 4-14_NIM Summary 12" xfId="19579"/>
    <cellStyle name="_Fuel Prices 4-14_NIM Summary 12 2" xfId="19580"/>
    <cellStyle name="_Fuel Prices 4-14_NIM Summary 13" xfId="19581"/>
    <cellStyle name="_Fuel Prices 4-14_NIM Summary 13 2" xfId="19582"/>
    <cellStyle name="_Fuel Prices 4-14_NIM Summary 14" xfId="19583"/>
    <cellStyle name="_Fuel Prices 4-14_NIM Summary 14 2" xfId="19584"/>
    <cellStyle name="_Fuel Prices 4-14_NIM Summary 15" xfId="19585"/>
    <cellStyle name="_Fuel Prices 4-14_NIM Summary 15 2" xfId="19586"/>
    <cellStyle name="_Fuel Prices 4-14_NIM Summary 16" xfId="19587"/>
    <cellStyle name="_Fuel Prices 4-14_NIM Summary 16 2" xfId="19588"/>
    <cellStyle name="_Fuel Prices 4-14_NIM Summary 17" xfId="19589"/>
    <cellStyle name="_Fuel Prices 4-14_NIM Summary 17 2" xfId="19590"/>
    <cellStyle name="_Fuel Prices 4-14_NIM Summary 18" xfId="19591"/>
    <cellStyle name="_Fuel Prices 4-14_NIM Summary 18 2" xfId="19592"/>
    <cellStyle name="_Fuel Prices 4-14_NIM Summary 19" xfId="19593"/>
    <cellStyle name="_Fuel Prices 4-14_NIM Summary 19 2" xfId="19594"/>
    <cellStyle name="_Fuel Prices 4-14_NIM Summary 2" xfId="4245"/>
    <cellStyle name="_Fuel Prices 4-14_NIM Summary 2 2" xfId="19595"/>
    <cellStyle name="_Fuel Prices 4-14_NIM Summary 2 2 2" xfId="19596"/>
    <cellStyle name="_Fuel Prices 4-14_NIM Summary 2 3" xfId="19597"/>
    <cellStyle name="_Fuel Prices 4-14_NIM Summary 20" xfId="19598"/>
    <cellStyle name="_Fuel Prices 4-14_NIM Summary 20 2" xfId="19599"/>
    <cellStyle name="_Fuel Prices 4-14_NIM Summary 21" xfId="19600"/>
    <cellStyle name="_Fuel Prices 4-14_NIM Summary 21 2" xfId="19601"/>
    <cellStyle name="_Fuel Prices 4-14_NIM Summary 22" xfId="19602"/>
    <cellStyle name="_Fuel Prices 4-14_NIM Summary 22 2" xfId="19603"/>
    <cellStyle name="_Fuel Prices 4-14_NIM Summary 23" xfId="19604"/>
    <cellStyle name="_Fuel Prices 4-14_NIM Summary 23 2" xfId="19605"/>
    <cellStyle name="_Fuel Prices 4-14_NIM Summary 24" xfId="19606"/>
    <cellStyle name="_Fuel Prices 4-14_NIM Summary 24 2" xfId="19607"/>
    <cellStyle name="_Fuel Prices 4-14_NIM Summary 25" xfId="19608"/>
    <cellStyle name="_Fuel Prices 4-14_NIM Summary 25 2" xfId="19609"/>
    <cellStyle name="_Fuel Prices 4-14_NIM Summary 26" xfId="19610"/>
    <cellStyle name="_Fuel Prices 4-14_NIM Summary 26 2" xfId="19611"/>
    <cellStyle name="_Fuel Prices 4-14_NIM Summary 27" xfId="19612"/>
    <cellStyle name="_Fuel Prices 4-14_NIM Summary 27 2" xfId="19613"/>
    <cellStyle name="_Fuel Prices 4-14_NIM Summary 28" xfId="19614"/>
    <cellStyle name="_Fuel Prices 4-14_NIM Summary 28 2" xfId="19615"/>
    <cellStyle name="_Fuel Prices 4-14_NIM Summary 29" xfId="19616"/>
    <cellStyle name="_Fuel Prices 4-14_NIM Summary 29 2" xfId="19617"/>
    <cellStyle name="_Fuel Prices 4-14_NIM Summary 3" xfId="4246"/>
    <cellStyle name="_Fuel Prices 4-14_NIM Summary 3 2" xfId="19618"/>
    <cellStyle name="_Fuel Prices 4-14_NIM Summary 30" xfId="19619"/>
    <cellStyle name="_Fuel Prices 4-14_NIM Summary 30 2" xfId="19620"/>
    <cellStyle name="_Fuel Prices 4-14_NIM Summary 31" xfId="19621"/>
    <cellStyle name="_Fuel Prices 4-14_NIM Summary 31 2" xfId="19622"/>
    <cellStyle name="_Fuel Prices 4-14_NIM Summary 32" xfId="19623"/>
    <cellStyle name="_Fuel Prices 4-14_NIM Summary 32 2" xfId="19624"/>
    <cellStyle name="_Fuel Prices 4-14_NIM Summary 33" xfId="19625"/>
    <cellStyle name="_Fuel Prices 4-14_NIM Summary 33 2" xfId="19626"/>
    <cellStyle name="_Fuel Prices 4-14_NIM Summary 34" xfId="19627"/>
    <cellStyle name="_Fuel Prices 4-14_NIM Summary 34 2" xfId="19628"/>
    <cellStyle name="_Fuel Prices 4-14_NIM Summary 35" xfId="19629"/>
    <cellStyle name="_Fuel Prices 4-14_NIM Summary 35 2" xfId="19630"/>
    <cellStyle name="_Fuel Prices 4-14_NIM Summary 36" xfId="19631"/>
    <cellStyle name="_Fuel Prices 4-14_NIM Summary 36 2" xfId="19632"/>
    <cellStyle name="_Fuel Prices 4-14_NIM Summary 37" xfId="19633"/>
    <cellStyle name="_Fuel Prices 4-14_NIM Summary 37 2" xfId="19634"/>
    <cellStyle name="_Fuel Prices 4-14_NIM Summary 38" xfId="19635"/>
    <cellStyle name="_Fuel Prices 4-14_NIM Summary 38 2" xfId="19636"/>
    <cellStyle name="_Fuel Prices 4-14_NIM Summary 39" xfId="19637"/>
    <cellStyle name="_Fuel Prices 4-14_NIM Summary 39 2" xfId="19638"/>
    <cellStyle name="_Fuel Prices 4-14_NIM Summary 4" xfId="4247"/>
    <cellStyle name="_Fuel Prices 4-14_NIM Summary 4 2" xfId="19639"/>
    <cellStyle name="_Fuel Prices 4-14_NIM Summary 40" xfId="19640"/>
    <cellStyle name="_Fuel Prices 4-14_NIM Summary 40 2" xfId="19641"/>
    <cellStyle name="_Fuel Prices 4-14_NIM Summary 41" xfId="19642"/>
    <cellStyle name="_Fuel Prices 4-14_NIM Summary 41 2" xfId="19643"/>
    <cellStyle name="_Fuel Prices 4-14_NIM Summary 42" xfId="19644"/>
    <cellStyle name="_Fuel Prices 4-14_NIM Summary 42 2" xfId="19645"/>
    <cellStyle name="_Fuel Prices 4-14_NIM Summary 43" xfId="19646"/>
    <cellStyle name="_Fuel Prices 4-14_NIM Summary 43 2" xfId="19647"/>
    <cellStyle name="_Fuel Prices 4-14_NIM Summary 44" xfId="19648"/>
    <cellStyle name="_Fuel Prices 4-14_NIM Summary 44 2" xfId="19649"/>
    <cellStyle name="_Fuel Prices 4-14_NIM Summary 45" xfId="19650"/>
    <cellStyle name="_Fuel Prices 4-14_NIM Summary 45 2" xfId="19651"/>
    <cellStyle name="_Fuel Prices 4-14_NIM Summary 46" xfId="19652"/>
    <cellStyle name="_Fuel Prices 4-14_NIM Summary 46 2" xfId="19653"/>
    <cellStyle name="_Fuel Prices 4-14_NIM Summary 47" xfId="19654"/>
    <cellStyle name="_Fuel Prices 4-14_NIM Summary 47 2" xfId="19655"/>
    <cellStyle name="_Fuel Prices 4-14_NIM Summary 48" xfId="19656"/>
    <cellStyle name="_Fuel Prices 4-14_NIM Summary 49" xfId="19657"/>
    <cellStyle name="_Fuel Prices 4-14_NIM Summary 5" xfId="4248"/>
    <cellStyle name="_Fuel Prices 4-14_NIM Summary 5 2" xfId="19658"/>
    <cellStyle name="_Fuel Prices 4-14_NIM Summary 50" xfId="19659"/>
    <cellStyle name="_Fuel Prices 4-14_NIM Summary 51" xfId="19660"/>
    <cellStyle name="_Fuel Prices 4-14_NIM Summary 6" xfId="4249"/>
    <cellStyle name="_Fuel Prices 4-14_NIM Summary 6 2" xfId="19661"/>
    <cellStyle name="_Fuel Prices 4-14_NIM Summary 7" xfId="4250"/>
    <cellStyle name="_Fuel Prices 4-14_NIM Summary 7 2" xfId="19662"/>
    <cellStyle name="_Fuel Prices 4-14_NIM Summary 8" xfId="4251"/>
    <cellStyle name="_Fuel Prices 4-14_NIM Summary 8 2" xfId="19663"/>
    <cellStyle name="_Fuel Prices 4-14_NIM Summary 9" xfId="4252"/>
    <cellStyle name="_Fuel Prices 4-14_NIM Summary 9 2" xfId="19664"/>
    <cellStyle name="_Fuel Prices 4-14_NIM Summary_DEM-WP(C) ENERG10C--ctn Mid-C_042010 2010GRC" xfId="11860"/>
    <cellStyle name="_Fuel Prices 4-14_NIM Summary_DEM-WP(C) ENERG10C--ctn Mid-C_042010 2010GRC 2" xfId="19665"/>
    <cellStyle name="_Fuel Prices 4-14_NIM+O&amp;M" xfId="11861"/>
    <cellStyle name="_Fuel Prices 4-14_NIM+O&amp;M 2" xfId="11862"/>
    <cellStyle name="_Fuel Prices 4-14_NIM+O&amp;M 2 2" xfId="19666"/>
    <cellStyle name="_Fuel Prices 4-14_NIM+O&amp;M 2 2 2" xfId="19667"/>
    <cellStyle name="_Fuel Prices 4-14_NIM+O&amp;M 2 3" xfId="19668"/>
    <cellStyle name="_Fuel Prices 4-14_NIM+O&amp;M 3" xfId="19669"/>
    <cellStyle name="_Fuel Prices 4-14_NIM+O&amp;M 3 2" xfId="19670"/>
    <cellStyle name="_Fuel Prices 4-14_NIM+O&amp;M 4" xfId="19671"/>
    <cellStyle name="_Fuel Prices 4-14_NIM+O&amp;M Monthly" xfId="11863"/>
    <cellStyle name="_Fuel Prices 4-14_NIM+O&amp;M Monthly 2" xfId="11864"/>
    <cellStyle name="_Fuel Prices 4-14_NIM+O&amp;M Monthly 2 2" xfId="19672"/>
    <cellStyle name="_Fuel Prices 4-14_NIM+O&amp;M Monthly 2 2 2" xfId="19673"/>
    <cellStyle name="_Fuel Prices 4-14_NIM+O&amp;M Monthly 2 3" xfId="19674"/>
    <cellStyle name="_Fuel Prices 4-14_NIM+O&amp;M Monthly 3" xfId="19675"/>
    <cellStyle name="_Fuel Prices 4-14_NIM+O&amp;M Monthly 3 2" xfId="19676"/>
    <cellStyle name="_Fuel Prices 4-14_NIM+O&amp;M Monthly 4" xfId="19677"/>
    <cellStyle name="_Fuel Prices 4-14_Oct2010toSep2011LwIncLead" xfId="4253"/>
    <cellStyle name="_Fuel Prices 4-14_PCA 10 -  Exhibit D Dec 2011" xfId="19678"/>
    <cellStyle name="_Fuel Prices 4-14_PCA 10 -  Exhibit D Dec 2011 2" xfId="19679"/>
    <cellStyle name="_Fuel Prices 4-14_PCA 10 -  Exhibit D from A Kellogg Jan 2011" xfId="4254"/>
    <cellStyle name="_Fuel Prices 4-14_PCA 10 -  Exhibit D from A Kellogg Jan 2011 2" xfId="19680"/>
    <cellStyle name="_Fuel Prices 4-14_PCA 10 -  Exhibit D from A Kellogg July 2011" xfId="4255"/>
    <cellStyle name="_Fuel Prices 4-14_PCA 10 -  Exhibit D from A Kellogg July 2011 2" xfId="19681"/>
    <cellStyle name="_Fuel Prices 4-14_PCA 10 -  Exhibit D from S Free Rcv'd 12-11" xfId="4256"/>
    <cellStyle name="_Fuel Prices 4-14_PCA 10 -  Exhibit D from S Free Rcv'd 12-11 2" xfId="19682"/>
    <cellStyle name="_Fuel Prices 4-14_PCA 11 -  Exhibit D Jan 2012 fr A Kellogg" xfId="19683"/>
    <cellStyle name="_Fuel Prices 4-14_PCA 11 -  Exhibit D Jan 2012 fr A Kellogg 2" xfId="19684"/>
    <cellStyle name="_Fuel Prices 4-14_PCA 11 -  Exhibit D Jan 2012 WF" xfId="19685"/>
    <cellStyle name="_Fuel Prices 4-14_PCA 11 -  Exhibit D Jan 2012 WF 2" xfId="19686"/>
    <cellStyle name="_Fuel Prices 4-14_PCA 9 -  Exhibit D April 2010" xfId="4257"/>
    <cellStyle name="_Fuel Prices 4-14_PCA 9 -  Exhibit D April 2010 (3)" xfId="4258"/>
    <cellStyle name="_Fuel Prices 4-14_PCA 9 -  Exhibit D April 2010 (3) 2" xfId="4259"/>
    <cellStyle name="_Fuel Prices 4-14_PCA 9 -  Exhibit D April 2010 (3) 2 2" xfId="19687"/>
    <cellStyle name="_Fuel Prices 4-14_PCA 9 -  Exhibit D April 2010 (3) 2 2 2" xfId="19688"/>
    <cellStyle name="_Fuel Prices 4-14_PCA 9 -  Exhibit D April 2010 (3) 2 3" xfId="19689"/>
    <cellStyle name="_Fuel Prices 4-14_PCA 9 -  Exhibit D April 2010 (3) 3" xfId="19690"/>
    <cellStyle name="_Fuel Prices 4-14_PCA 9 -  Exhibit D April 2010 (3) 3 2" xfId="19691"/>
    <cellStyle name="_Fuel Prices 4-14_PCA 9 -  Exhibit D April 2010 (3) 4" xfId="19692"/>
    <cellStyle name="_Fuel Prices 4-14_PCA 9 -  Exhibit D April 2010 (3)_DEM-WP(C) ENERG10C--ctn Mid-C_042010 2010GRC" xfId="11865"/>
    <cellStyle name="_Fuel Prices 4-14_PCA 9 -  Exhibit D April 2010 (3)_DEM-WP(C) ENERG10C--ctn Mid-C_042010 2010GRC 2" xfId="19693"/>
    <cellStyle name="_Fuel Prices 4-14_PCA 9 -  Exhibit D April 2010 2" xfId="19694"/>
    <cellStyle name="_Fuel Prices 4-14_PCA 9 -  Exhibit D April 2010 2 2" xfId="19695"/>
    <cellStyle name="_Fuel Prices 4-14_PCA 9 -  Exhibit D April 2010 3" xfId="19696"/>
    <cellStyle name="_Fuel Prices 4-14_PCA 9 -  Exhibit D April 2010 3 2" xfId="19697"/>
    <cellStyle name="_Fuel Prices 4-14_PCA 9 -  Exhibit D April 2010 4" xfId="19698"/>
    <cellStyle name="_Fuel Prices 4-14_PCA 9 -  Exhibit D April 2010 4 2" xfId="19699"/>
    <cellStyle name="_Fuel Prices 4-14_PCA 9 -  Exhibit D April 2010 5" xfId="19700"/>
    <cellStyle name="_Fuel Prices 4-14_PCA 9 -  Exhibit D April 2010 5 2" xfId="19701"/>
    <cellStyle name="_Fuel Prices 4-14_PCA 9 -  Exhibit D April 2010 6" xfId="19702"/>
    <cellStyle name="_Fuel Prices 4-14_PCA 9 -  Exhibit D April 2010 6 2" xfId="19703"/>
    <cellStyle name="_Fuel Prices 4-14_PCA 9 -  Exhibit D April 2010 7" xfId="19704"/>
    <cellStyle name="_Fuel Prices 4-14_PCA 9 -  Exhibit D Nov 2010" xfId="4260"/>
    <cellStyle name="_Fuel Prices 4-14_PCA 9 -  Exhibit D Nov 2010 2" xfId="19705"/>
    <cellStyle name="_Fuel Prices 4-14_PCA 9 -  Exhibit D Nov 2010 2 2" xfId="19706"/>
    <cellStyle name="_Fuel Prices 4-14_PCA 9 -  Exhibit D Nov 2010 3" xfId="19707"/>
    <cellStyle name="_Fuel Prices 4-14_PCA 9 - Exhibit D at August 2010" xfId="4261"/>
    <cellStyle name="_Fuel Prices 4-14_PCA 9 - Exhibit D at August 2010 2" xfId="19708"/>
    <cellStyle name="_Fuel Prices 4-14_PCA 9 - Exhibit D at August 2010 2 2" xfId="19709"/>
    <cellStyle name="_Fuel Prices 4-14_PCA 9 - Exhibit D at August 2010 3" xfId="19710"/>
    <cellStyle name="_Fuel Prices 4-14_PCA 9 - Exhibit D June 2010 GRC" xfId="4262"/>
    <cellStyle name="_Fuel Prices 4-14_PCA 9 - Exhibit D June 2010 GRC 2" xfId="19711"/>
    <cellStyle name="_Fuel Prices 4-14_PCA 9 - Exhibit D June 2010 GRC 2 2" xfId="19712"/>
    <cellStyle name="_Fuel Prices 4-14_PCA 9 - Exhibit D June 2010 GRC 3" xfId="19713"/>
    <cellStyle name="_Fuel Prices 4-14_Peak Credit Exhibits for 2009 GRC" xfId="157"/>
    <cellStyle name="_Fuel Prices 4-14_Peak Credit Exhibits for 2009 GRC 2" xfId="4263"/>
    <cellStyle name="_Fuel Prices 4-14_Peak Credit Exhibits for 2009 GRC 2 2" xfId="4264"/>
    <cellStyle name="_Fuel Prices 4-14_Peak Credit Exhibits for 2009 GRC 2 2 2" xfId="4265"/>
    <cellStyle name="_Fuel Prices 4-14_Peak Credit Exhibits for 2009 GRC 2 2 2 2" xfId="19714"/>
    <cellStyle name="_Fuel Prices 4-14_Peak Credit Exhibits for 2009 GRC 2 2 3" xfId="19715"/>
    <cellStyle name="_Fuel Prices 4-14_Peak Credit Exhibits for 2009 GRC 2 3" xfId="4266"/>
    <cellStyle name="_Fuel Prices 4-14_Peak Credit Exhibits for 2009 GRC 2 3 2" xfId="4267"/>
    <cellStyle name="_Fuel Prices 4-14_Peak Credit Exhibits for 2009 GRC 2 3 2 2" xfId="19716"/>
    <cellStyle name="_Fuel Prices 4-14_Peak Credit Exhibits for 2009 GRC 2 3 3" xfId="19717"/>
    <cellStyle name="_Fuel Prices 4-14_Peak Credit Exhibits for 2009 GRC 2 4" xfId="4268"/>
    <cellStyle name="_Fuel Prices 4-14_Peak Credit Exhibits for 2009 GRC 2 4 2" xfId="4269"/>
    <cellStyle name="_Fuel Prices 4-14_Peak Credit Exhibits for 2009 GRC 2 4 2 2" xfId="19718"/>
    <cellStyle name="_Fuel Prices 4-14_Peak Credit Exhibits for 2009 GRC 2 4 3" xfId="19719"/>
    <cellStyle name="_Fuel Prices 4-14_Peak Credit Exhibits for 2009 GRC 2 5" xfId="19720"/>
    <cellStyle name="_Fuel Prices 4-14_Peak Credit Exhibits for 2009 GRC 3" xfId="4270"/>
    <cellStyle name="_Fuel Prices 4-14_Peak Credit Exhibits for 2009 GRC 3 2" xfId="4271"/>
    <cellStyle name="_Fuel Prices 4-14_Peak Credit Exhibits for 2009 GRC 3 2 2" xfId="19721"/>
    <cellStyle name="_Fuel Prices 4-14_Peak Credit Exhibits for 2009 GRC 3 3" xfId="19722"/>
    <cellStyle name="_Fuel Prices 4-14_Peak Credit Exhibits for 2009 GRC 4" xfId="4272"/>
    <cellStyle name="_Fuel Prices 4-14_Peak Credit Exhibits for 2009 GRC 4 2" xfId="4273"/>
    <cellStyle name="_Fuel Prices 4-14_Peak Credit Exhibits for 2009 GRC 4 2 2" xfId="19723"/>
    <cellStyle name="_Fuel Prices 4-14_Peak Credit Exhibits for 2009 GRC 4 3" xfId="19724"/>
    <cellStyle name="_Fuel Prices 4-14_Peak Credit Exhibits for 2009 GRC 5" xfId="4274"/>
    <cellStyle name="_Fuel Prices 4-14_Peak Credit Exhibits for 2009 GRC 5 2" xfId="19725"/>
    <cellStyle name="_Fuel Prices 4-14_Peak Credit Exhibits for 2009 GRC 6" xfId="4275"/>
    <cellStyle name="_Fuel Prices 4-14_Peak Credit Exhibits for 2009 GRC_Low Income 2010 RevRequirement" xfId="4276"/>
    <cellStyle name="_Fuel Prices 4-14_Peak Credit Exhibits for 2009 GRC_Low Income 2010 RevRequirement (2)" xfId="4277"/>
    <cellStyle name="_Fuel Prices 4-14_Peak Credit Exhibits for 2009 GRC_Oct2010toSep2011LwIncLead" xfId="4278"/>
    <cellStyle name="_Fuel Prices 4-14_Power Costs - Comparison bx Rbtl-Staff-Jt-PC" xfId="4279"/>
    <cellStyle name="_Fuel Prices 4-14_Power Costs - Comparison bx Rbtl-Staff-Jt-PC 2" xfId="4280"/>
    <cellStyle name="_Fuel Prices 4-14_Power Costs - Comparison bx Rbtl-Staff-Jt-PC 2 2" xfId="4281"/>
    <cellStyle name="_Fuel Prices 4-14_Power Costs - Comparison bx Rbtl-Staff-Jt-PC 2 2 2" xfId="19726"/>
    <cellStyle name="_Fuel Prices 4-14_Power Costs - Comparison bx Rbtl-Staff-Jt-PC 2 3" xfId="19727"/>
    <cellStyle name="_Fuel Prices 4-14_Power Costs - Comparison bx Rbtl-Staff-Jt-PC 3" xfId="4282"/>
    <cellStyle name="_Fuel Prices 4-14_Power Costs - Comparison bx Rbtl-Staff-Jt-PC 3 2" xfId="19728"/>
    <cellStyle name="_Fuel Prices 4-14_Power Costs - Comparison bx Rbtl-Staff-Jt-PC 4" xfId="19729"/>
    <cellStyle name="_Fuel Prices 4-14_Power Costs - Comparison bx Rbtl-Staff-Jt-PC_Adj Bench DR 3 for Initial Briefs (Electric)" xfId="4283"/>
    <cellStyle name="_Fuel Prices 4-14_Power Costs - Comparison bx Rbtl-Staff-Jt-PC_Adj Bench DR 3 for Initial Briefs (Electric) 2" xfId="4284"/>
    <cellStyle name="_Fuel Prices 4-14_Power Costs - Comparison bx Rbtl-Staff-Jt-PC_Adj Bench DR 3 for Initial Briefs (Electric) 2 2" xfId="4285"/>
    <cellStyle name="_Fuel Prices 4-14_Power Costs - Comparison bx Rbtl-Staff-Jt-PC_Adj Bench DR 3 for Initial Briefs (Electric) 2 2 2" xfId="19730"/>
    <cellStyle name="_Fuel Prices 4-14_Power Costs - Comparison bx Rbtl-Staff-Jt-PC_Adj Bench DR 3 for Initial Briefs (Electric) 2 3" xfId="19731"/>
    <cellStyle name="_Fuel Prices 4-14_Power Costs - Comparison bx Rbtl-Staff-Jt-PC_Adj Bench DR 3 for Initial Briefs (Electric) 3" xfId="4286"/>
    <cellStyle name="_Fuel Prices 4-14_Power Costs - Comparison bx Rbtl-Staff-Jt-PC_Adj Bench DR 3 for Initial Briefs (Electric) 3 2" xfId="19732"/>
    <cellStyle name="_Fuel Prices 4-14_Power Costs - Comparison bx Rbtl-Staff-Jt-PC_Adj Bench DR 3 for Initial Briefs (Electric) 4" xfId="19733"/>
    <cellStyle name="_Fuel Prices 4-14_Power Costs - Comparison bx Rbtl-Staff-Jt-PC_Adj Bench DR 3 for Initial Briefs (Electric)_DEM-WP(C) ENERG10C--ctn Mid-C_042010 2010GRC" xfId="11866"/>
    <cellStyle name="_Fuel Prices 4-14_Power Costs - Comparison bx Rbtl-Staff-Jt-PC_Adj Bench DR 3 for Initial Briefs (Electric)_DEM-WP(C) ENERG10C--ctn Mid-C_042010 2010GRC 2" xfId="19734"/>
    <cellStyle name="_Fuel Prices 4-14_Power Costs - Comparison bx Rbtl-Staff-Jt-PC_DEM-WP(C) ENERG10C--ctn Mid-C_042010 2010GRC" xfId="11867"/>
    <cellStyle name="_Fuel Prices 4-14_Power Costs - Comparison bx Rbtl-Staff-Jt-PC_DEM-WP(C) ENERG10C--ctn Mid-C_042010 2010GRC 2" xfId="19735"/>
    <cellStyle name="_Fuel Prices 4-14_Power Costs - Comparison bx Rbtl-Staff-Jt-PC_Electric Rev Req Model (2009 GRC) Rebuttal" xfId="4287"/>
    <cellStyle name="_Fuel Prices 4-14_Power Costs - Comparison bx Rbtl-Staff-Jt-PC_Electric Rev Req Model (2009 GRC) Rebuttal 2" xfId="4288"/>
    <cellStyle name="_Fuel Prices 4-14_Power Costs - Comparison bx Rbtl-Staff-Jt-PC_Electric Rev Req Model (2009 GRC) Rebuttal 2 2" xfId="4289"/>
    <cellStyle name="_Fuel Prices 4-14_Power Costs - Comparison bx Rbtl-Staff-Jt-PC_Electric Rev Req Model (2009 GRC) Rebuttal 2 2 2" xfId="19736"/>
    <cellStyle name="_Fuel Prices 4-14_Power Costs - Comparison bx Rbtl-Staff-Jt-PC_Electric Rev Req Model (2009 GRC) Rebuttal 2 3" xfId="19737"/>
    <cellStyle name="_Fuel Prices 4-14_Power Costs - Comparison bx Rbtl-Staff-Jt-PC_Electric Rev Req Model (2009 GRC) Rebuttal 3" xfId="4290"/>
    <cellStyle name="_Fuel Prices 4-14_Power Costs - Comparison bx Rbtl-Staff-Jt-PC_Electric Rev Req Model (2009 GRC) Rebuttal 3 2" xfId="19738"/>
    <cellStyle name="_Fuel Prices 4-14_Power Costs - Comparison bx Rbtl-Staff-Jt-PC_Electric Rev Req Model (2009 GRC) Rebuttal 4" xfId="19739"/>
    <cellStyle name="_Fuel Prices 4-14_Power Costs - Comparison bx Rbtl-Staff-Jt-PC_Electric Rev Req Model (2009 GRC) Rebuttal REmoval of New  WH Solar AdjustMI" xfId="4291"/>
    <cellStyle name="_Fuel Prices 4-14_Power Costs - Comparison bx Rbtl-Staff-Jt-PC_Electric Rev Req Model (2009 GRC) Rebuttal REmoval of New  WH Solar AdjustMI 2" xfId="4292"/>
    <cellStyle name="_Fuel Prices 4-14_Power Costs - Comparison bx Rbtl-Staff-Jt-PC_Electric Rev Req Model (2009 GRC) Rebuttal REmoval of New  WH Solar AdjustMI 2 2" xfId="4293"/>
    <cellStyle name="_Fuel Prices 4-14_Power Costs - Comparison bx Rbtl-Staff-Jt-PC_Electric Rev Req Model (2009 GRC) Rebuttal REmoval of New  WH Solar AdjustMI 2 2 2" xfId="19740"/>
    <cellStyle name="_Fuel Prices 4-14_Power Costs - Comparison bx Rbtl-Staff-Jt-PC_Electric Rev Req Model (2009 GRC) Rebuttal REmoval of New  WH Solar AdjustMI 2 3" xfId="19741"/>
    <cellStyle name="_Fuel Prices 4-14_Power Costs - Comparison bx Rbtl-Staff-Jt-PC_Electric Rev Req Model (2009 GRC) Rebuttal REmoval of New  WH Solar AdjustMI 3" xfId="4294"/>
    <cellStyle name="_Fuel Prices 4-14_Power Costs - Comparison bx Rbtl-Staff-Jt-PC_Electric Rev Req Model (2009 GRC) Rebuttal REmoval of New  WH Solar AdjustMI 3 2" xfId="19742"/>
    <cellStyle name="_Fuel Prices 4-14_Power Costs - Comparison bx Rbtl-Staff-Jt-PC_Electric Rev Req Model (2009 GRC) Rebuttal REmoval of New  WH Solar AdjustMI 4" xfId="19743"/>
    <cellStyle name="_Fuel Prices 4-14_Power Costs - Comparison bx Rbtl-Staff-Jt-PC_Electric Rev Req Model (2009 GRC) Rebuttal REmoval of New  WH Solar AdjustMI_DEM-WP(C) ENERG10C--ctn Mid-C_042010 2010GRC" xfId="11868"/>
    <cellStyle name="_Fuel Prices 4-14_Power Costs - Comparison bx Rbtl-Staff-Jt-PC_Electric Rev Req Model (2009 GRC) Rebuttal REmoval of New  WH Solar AdjustMI_DEM-WP(C) ENERG10C--ctn Mid-C_042010 2010GRC 2" xfId="19744"/>
    <cellStyle name="_Fuel Prices 4-14_Power Costs - Comparison bx Rbtl-Staff-Jt-PC_Electric Rev Req Model (2009 GRC) Revised 01-18-2010" xfId="4295"/>
    <cellStyle name="_Fuel Prices 4-14_Power Costs - Comparison bx Rbtl-Staff-Jt-PC_Electric Rev Req Model (2009 GRC) Revised 01-18-2010 2" xfId="4296"/>
    <cellStyle name="_Fuel Prices 4-14_Power Costs - Comparison bx Rbtl-Staff-Jt-PC_Electric Rev Req Model (2009 GRC) Revised 01-18-2010 2 2" xfId="4297"/>
    <cellStyle name="_Fuel Prices 4-14_Power Costs - Comparison bx Rbtl-Staff-Jt-PC_Electric Rev Req Model (2009 GRC) Revised 01-18-2010 2 2 2" xfId="19745"/>
    <cellStyle name="_Fuel Prices 4-14_Power Costs - Comparison bx Rbtl-Staff-Jt-PC_Electric Rev Req Model (2009 GRC) Revised 01-18-2010 2 3" xfId="19746"/>
    <cellStyle name="_Fuel Prices 4-14_Power Costs - Comparison bx Rbtl-Staff-Jt-PC_Electric Rev Req Model (2009 GRC) Revised 01-18-2010 3" xfId="4298"/>
    <cellStyle name="_Fuel Prices 4-14_Power Costs - Comparison bx Rbtl-Staff-Jt-PC_Electric Rev Req Model (2009 GRC) Revised 01-18-2010 3 2" xfId="19747"/>
    <cellStyle name="_Fuel Prices 4-14_Power Costs - Comparison bx Rbtl-Staff-Jt-PC_Electric Rev Req Model (2009 GRC) Revised 01-18-2010 4" xfId="19748"/>
    <cellStyle name="_Fuel Prices 4-14_Power Costs - Comparison bx Rbtl-Staff-Jt-PC_Electric Rev Req Model (2009 GRC) Revised 01-18-2010_DEM-WP(C) ENERG10C--ctn Mid-C_042010 2010GRC" xfId="11869"/>
    <cellStyle name="_Fuel Prices 4-14_Power Costs - Comparison bx Rbtl-Staff-Jt-PC_Electric Rev Req Model (2009 GRC) Revised 01-18-2010_DEM-WP(C) ENERG10C--ctn Mid-C_042010 2010GRC 2" xfId="19749"/>
    <cellStyle name="_Fuel Prices 4-14_Power Costs - Comparison bx Rbtl-Staff-Jt-PC_Final Order Electric EXHIBIT A-1" xfId="4299"/>
    <cellStyle name="_Fuel Prices 4-14_Power Costs - Comparison bx Rbtl-Staff-Jt-PC_Final Order Electric EXHIBIT A-1 2" xfId="4300"/>
    <cellStyle name="_Fuel Prices 4-14_Power Costs - Comparison bx Rbtl-Staff-Jt-PC_Final Order Electric EXHIBIT A-1 2 2" xfId="4301"/>
    <cellStyle name="_Fuel Prices 4-14_Power Costs - Comparison bx Rbtl-Staff-Jt-PC_Final Order Electric EXHIBIT A-1 2 2 2" xfId="19750"/>
    <cellStyle name="_Fuel Prices 4-14_Power Costs - Comparison bx Rbtl-Staff-Jt-PC_Final Order Electric EXHIBIT A-1 2 3" xfId="19751"/>
    <cellStyle name="_Fuel Prices 4-14_Power Costs - Comparison bx Rbtl-Staff-Jt-PC_Final Order Electric EXHIBIT A-1 3" xfId="4302"/>
    <cellStyle name="_Fuel Prices 4-14_Power Costs - Comparison bx Rbtl-Staff-Jt-PC_Final Order Electric EXHIBIT A-1 3 2" xfId="19752"/>
    <cellStyle name="_Fuel Prices 4-14_Power Costs - Comparison bx Rbtl-Staff-Jt-PC_Final Order Electric EXHIBIT A-1 4" xfId="19753"/>
    <cellStyle name="_Fuel Prices 4-14_Production Adj 4.37" xfId="158"/>
    <cellStyle name="_Fuel Prices 4-14_Production Adj 4.37 2" xfId="4303"/>
    <cellStyle name="_Fuel Prices 4-14_Production Adj 4.37 2 2" xfId="4304"/>
    <cellStyle name="_Fuel Prices 4-14_Production Adj 4.37 2 2 2" xfId="19754"/>
    <cellStyle name="_Fuel Prices 4-14_Production Adj 4.37 2 3" xfId="19755"/>
    <cellStyle name="_Fuel Prices 4-14_Production Adj 4.37 3" xfId="4305"/>
    <cellStyle name="_Fuel Prices 4-14_Production Adj 4.37 3 2" xfId="19756"/>
    <cellStyle name="_Fuel Prices 4-14_Production Adj 4.37 4" xfId="19757"/>
    <cellStyle name="_Fuel Prices 4-14_Purchased Power Adj 4.03" xfId="159"/>
    <cellStyle name="_Fuel Prices 4-14_Purchased Power Adj 4.03 2" xfId="4306"/>
    <cellStyle name="_Fuel Prices 4-14_Purchased Power Adj 4.03 2 2" xfId="4307"/>
    <cellStyle name="_Fuel Prices 4-14_Purchased Power Adj 4.03 2 2 2" xfId="19758"/>
    <cellStyle name="_Fuel Prices 4-14_Purchased Power Adj 4.03 2 3" xfId="19759"/>
    <cellStyle name="_Fuel Prices 4-14_Purchased Power Adj 4.03 3" xfId="4308"/>
    <cellStyle name="_Fuel Prices 4-14_Purchased Power Adj 4.03 3 2" xfId="19760"/>
    <cellStyle name="_Fuel Prices 4-14_Purchased Power Adj 4.03 4" xfId="19761"/>
    <cellStyle name="_Fuel Prices 4-14_Rate Design Sch 24" xfId="160"/>
    <cellStyle name="_Fuel Prices 4-14_Rate Design Sch 24 2" xfId="4309"/>
    <cellStyle name="_Fuel Prices 4-14_Rate Design Sch 24 2 2" xfId="19762"/>
    <cellStyle name="_Fuel Prices 4-14_Rate Design Sch 24 3" xfId="19763"/>
    <cellStyle name="_Fuel Prices 4-14_Rate Design Sch 25" xfId="161"/>
    <cellStyle name="_Fuel Prices 4-14_Rate Design Sch 25 2" xfId="4310"/>
    <cellStyle name="_Fuel Prices 4-14_Rate Design Sch 25 2 2" xfId="4311"/>
    <cellStyle name="_Fuel Prices 4-14_Rate Design Sch 25 2 2 2" xfId="19764"/>
    <cellStyle name="_Fuel Prices 4-14_Rate Design Sch 25 2 3" xfId="19765"/>
    <cellStyle name="_Fuel Prices 4-14_Rate Design Sch 25 3" xfId="4312"/>
    <cellStyle name="_Fuel Prices 4-14_Rate Design Sch 25 3 2" xfId="19766"/>
    <cellStyle name="_Fuel Prices 4-14_Rate Design Sch 25 4" xfId="19767"/>
    <cellStyle name="_Fuel Prices 4-14_Rate Design Sch 26" xfId="162"/>
    <cellStyle name="_Fuel Prices 4-14_Rate Design Sch 26 2" xfId="4313"/>
    <cellStyle name="_Fuel Prices 4-14_Rate Design Sch 26 2 2" xfId="4314"/>
    <cellStyle name="_Fuel Prices 4-14_Rate Design Sch 26 2 2 2" xfId="19768"/>
    <cellStyle name="_Fuel Prices 4-14_Rate Design Sch 26 2 3" xfId="19769"/>
    <cellStyle name="_Fuel Prices 4-14_Rate Design Sch 26 3" xfId="4315"/>
    <cellStyle name="_Fuel Prices 4-14_Rate Design Sch 26 3 2" xfId="19770"/>
    <cellStyle name="_Fuel Prices 4-14_Rate Design Sch 26 4" xfId="19771"/>
    <cellStyle name="_Fuel Prices 4-14_Rate Design Sch 31" xfId="163"/>
    <cellStyle name="_Fuel Prices 4-14_Rate Design Sch 31 2" xfId="4316"/>
    <cellStyle name="_Fuel Prices 4-14_Rate Design Sch 31 2 2" xfId="4317"/>
    <cellStyle name="_Fuel Prices 4-14_Rate Design Sch 31 2 2 2" xfId="19772"/>
    <cellStyle name="_Fuel Prices 4-14_Rate Design Sch 31 2 3" xfId="19773"/>
    <cellStyle name="_Fuel Prices 4-14_Rate Design Sch 31 3" xfId="4318"/>
    <cellStyle name="_Fuel Prices 4-14_Rate Design Sch 31 3 2" xfId="19774"/>
    <cellStyle name="_Fuel Prices 4-14_Rate Design Sch 31 4" xfId="19775"/>
    <cellStyle name="_Fuel Prices 4-14_Rate Design Sch 43" xfId="164"/>
    <cellStyle name="_Fuel Prices 4-14_Rate Design Sch 43 2" xfId="4319"/>
    <cellStyle name="_Fuel Prices 4-14_Rate Design Sch 43 2 2" xfId="4320"/>
    <cellStyle name="_Fuel Prices 4-14_Rate Design Sch 43 2 2 2" xfId="19776"/>
    <cellStyle name="_Fuel Prices 4-14_Rate Design Sch 43 2 3" xfId="19777"/>
    <cellStyle name="_Fuel Prices 4-14_Rate Design Sch 43 3" xfId="4321"/>
    <cellStyle name="_Fuel Prices 4-14_Rate Design Sch 43 3 2" xfId="19778"/>
    <cellStyle name="_Fuel Prices 4-14_Rate Design Sch 43 4" xfId="19779"/>
    <cellStyle name="_Fuel Prices 4-14_Rate Design Sch 448-449" xfId="165"/>
    <cellStyle name="_Fuel Prices 4-14_Rate Design Sch 448-449 2" xfId="4322"/>
    <cellStyle name="_Fuel Prices 4-14_Rate Design Sch 448-449 2 2" xfId="19780"/>
    <cellStyle name="_Fuel Prices 4-14_Rate Design Sch 448-449 3" xfId="19781"/>
    <cellStyle name="_Fuel Prices 4-14_Rate Design Sch 46" xfId="166"/>
    <cellStyle name="_Fuel Prices 4-14_Rate Design Sch 46 2" xfId="4323"/>
    <cellStyle name="_Fuel Prices 4-14_Rate Design Sch 46 2 2" xfId="4324"/>
    <cellStyle name="_Fuel Prices 4-14_Rate Design Sch 46 2 2 2" xfId="19782"/>
    <cellStyle name="_Fuel Prices 4-14_Rate Design Sch 46 2 3" xfId="19783"/>
    <cellStyle name="_Fuel Prices 4-14_Rate Design Sch 46 3" xfId="4325"/>
    <cellStyle name="_Fuel Prices 4-14_Rate Design Sch 46 3 2" xfId="19784"/>
    <cellStyle name="_Fuel Prices 4-14_Rate Design Sch 46 4" xfId="19785"/>
    <cellStyle name="_Fuel Prices 4-14_Rate Spread" xfId="167"/>
    <cellStyle name="_Fuel Prices 4-14_Rate Spread 2" xfId="4326"/>
    <cellStyle name="_Fuel Prices 4-14_Rate Spread 2 2" xfId="4327"/>
    <cellStyle name="_Fuel Prices 4-14_Rate Spread 2 2 2" xfId="19786"/>
    <cellStyle name="_Fuel Prices 4-14_Rate Spread 2 3" xfId="19787"/>
    <cellStyle name="_Fuel Prices 4-14_Rate Spread 3" xfId="4328"/>
    <cellStyle name="_Fuel Prices 4-14_Rate Spread 3 2" xfId="19788"/>
    <cellStyle name="_Fuel Prices 4-14_Rate Spread 4" xfId="19789"/>
    <cellStyle name="_Fuel Prices 4-14_Rebuttal Power Costs" xfId="4329"/>
    <cellStyle name="_Fuel Prices 4-14_Rebuttal Power Costs 2" xfId="4330"/>
    <cellStyle name="_Fuel Prices 4-14_Rebuttal Power Costs 2 2" xfId="4331"/>
    <cellStyle name="_Fuel Prices 4-14_Rebuttal Power Costs 2 2 2" xfId="19790"/>
    <cellStyle name="_Fuel Prices 4-14_Rebuttal Power Costs 2 3" xfId="19791"/>
    <cellStyle name="_Fuel Prices 4-14_Rebuttal Power Costs 3" xfId="4332"/>
    <cellStyle name="_Fuel Prices 4-14_Rebuttal Power Costs 3 2" xfId="19792"/>
    <cellStyle name="_Fuel Prices 4-14_Rebuttal Power Costs 4" xfId="19793"/>
    <cellStyle name="_Fuel Prices 4-14_Rebuttal Power Costs_Adj Bench DR 3 for Initial Briefs (Electric)" xfId="4333"/>
    <cellStyle name="_Fuel Prices 4-14_Rebuttal Power Costs_Adj Bench DR 3 for Initial Briefs (Electric) 2" xfId="4334"/>
    <cellStyle name="_Fuel Prices 4-14_Rebuttal Power Costs_Adj Bench DR 3 for Initial Briefs (Electric) 2 2" xfId="4335"/>
    <cellStyle name="_Fuel Prices 4-14_Rebuttal Power Costs_Adj Bench DR 3 for Initial Briefs (Electric) 2 2 2" xfId="19794"/>
    <cellStyle name="_Fuel Prices 4-14_Rebuttal Power Costs_Adj Bench DR 3 for Initial Briefs (Electric) 2 3" xfId="19795"/>
    <cellStyle name="_Fuel Prices 4-14_Rebuttal Power Costs_Adj Bench DR 3 for Initial Briefs (Electric) 3" xfId="4336"/>
    <cellStyle name="_Fuel Prices 4-14_Rebuttal Power Costs_Adj Bench DR 3 for Initial Briefs (Electric) 3 2" xfId="19796"/>
    <cellStyle name="_Fuel Prices 4-14_Rebuttal Power Costs_Adj Bench DR 3 for Initial Briefs (Electric) 4" xfId="19797"/>
    <cellStyle name="_Fuel Prices 4-14_Rebuttal Power Costs_Adj Bench DR 3 for Initial Briefs (Electric)_DEM-WP(C) ENERG10C--ctn Mid-C_042010 2010GRC" xfId="11870"/>
    <cellStyle name="_Fuel Prices 4-14_Rebuttal Power Costs_Adj Bench DR 3 for Initial Briefs (Electric)_DEM-WP(C) ENERG10C--ctn Mid-C_042010 2010GRC 2" xfId="19798"/>
    <cellStyle name="_Fuel Prices 4-14_Rebuttal Power Costs_DEM-WP(C) ENERG10C--ctn Mid-C_042010 2010GRC" xfId="11871"/>
    <cellStyle name="_Fuel Prices 4-14_Rebuttal Power Costs_DEM-WP(C) ENERG10C--ctn Mid-C_042010 2010GRC 2" xfId="19799"/>
    <cellStyle name="_Fuel Prices 4-14_Rebuttal Power Costs_Electric Rev Req Model (2009 GRC) Rebuttal" xfId="4337"/>
    <cellStyle name="_Fuel Prices 4-14_Rebuttal Power Costs_Electric Rev Req Model (2009 GRC) Rebuttal 2" xfId="4338"/>
    <cellStyle name="_Fuel Prices 4-14_Rebuttal Power Costs_Electric Rev Req Model (2009 GRC) Rebuttal 2 2" xfId="4339"/>
    <cellStyle name="_Fuel Prices 4-14_Rebuttal Power Costs_Electric Rev Req Model (2009 GRC) Rebuttal 2 2 2" xfId="19800"/>
    <cellStyle name="_Fuel Prices 4-14_Rebuttal Power Costs_Electric Rev Req Model (2009 GRC) Rebuttal 2 3" xfId="19801"/>
    <cellStyle name="_Fuel Prices 4-14_Rebuttal Power Costs_Electric Rev Req Model (2009 GRC) Rebuttal 3" xfId="4340"/>
    <cellStyle name="_Fuel Prices 4-14_Rebuttal Power Costs_Electric Rev Req Model (2009 GRC) Rebuttal 3 2" xfId="19802"/>
    <cellStyle name="_Fuel Prices 4-14_Rebuttal Power Costs_Electric Rev Req Model (2009 GRC) Rebuttal 4" xfId="19803"/>
    <cellStyle name="_Fuel Prices 4-14_Rebuttal Power Costs_Electric Rev Req Model (2009 GRC) Rebuttal REmoval of New  WH Solar AdjustMI" xfId="4341"/>
    <cellStyle name="_Fuel Prices 4-14_Rebuttal Power Costs_Electric Rev Req Model (2009 GRC) Rebuttal REmoval of New  WH Solar AdjustMI 2" xfId="4342"/>
    <cellStyle name="_Fuel Prices 4-14_Rebuttal Power Costs_Electric Rev Req Model (2009 GRC) Rebuttal REmoval of New  WH Solar AdjustMI 2 2" xfId="4343"/>
    <cellStyle name="_Fuel Prices 4-14_Rebuttal Power Costs_Electric Rev Req Model (2009 GRC) Rebuttal REmoval of New  WH Solar AdjustMI 2 2 2" xfId="19804"/>
    <cellStyle name="_Fuel Prices 4-14_Rebuttal Power Costs_Electric Rev Req Model (2009 GRC) Rebuttal REmoval of New  WH Solar AdjustMI 2 3" xfId="19805"/>
    <cellStyle name="_Fuel Prices 4-14_Rebuttal Power Costs_Electric Rev Req Model (2009 GRC) Rebuttal REmoval of New  WH Solar AdjustMI 3" xfId="4344"/>
    <cellStyle name="_Fuel Prices 4-14_Rebuttal Power Costs_Electric Rev Req Model (2009 GRC) Rebuttal REmoval of New  WH Solar AdjustMI 3 2" xfId="19806"/>
    <cellStyle name="_Fuel Prices 4-14_Rebuttal Power Costs_Electric Rev Req Model (2009 GRC) Rebuttal REmoval of New  WH Solar AdjustMI 4" xfId="19807"/>
    <cellStyle name="_Fuel Prices 4-14_Rebuttal Power Costs_Electric Rev Req Model (2009 GRC) Rebuttal REmoval of New  WH Solar AdjustMI_DEM-WP(C) ENERG10C--ctn Mid-C_042010 2010GRC" xfId="11872"/>
    <cellStyle name="_Fuel Prices 4-14_Rebuttal Power Costs_Electric Rev Req Model (2009 GRC) Rebuttal REmoval of New  WH Solar AdjustMI_DEM-WP(C) ENERG10C--ctn Mid-C_042010 2010GRC 2" xfId="19808"/>
    <cellStyle name="_Fuel Prices 4-14_Rebuttal Power Costs_Electric Rev Req Model (2009 GRC) Revised 01-18-2010" xfId="4345"/>
    <cellStyle name="_Fuel Prices 4-14_Rebuttal Power Costs_Electric Rev Req Model (2009 GRC) Revised 01-18-2010 2" xfId="4346"/>
    <cellStyle name="_Fuel Prices 4-14_Rebuttal Power Costs_Electric Rev Req Model (2009 GRC) Revised 01-18-2010 2 2" xfId="4347"/>
    <cellStyle name="_Fuel Prices 4-14_Rebuttal Power Costs_Electric Rev Req Model (2009 GRC) Revised 01-18-2010 2 2 2" xfId="19809"/>
    <cellStyle name="_Fuel Prices 4-14_Rebuttal Power Costs_Electric Rev Req Model (2009 GRC) Revised 01-18-2010 2 3" xfId="19810"/>
    <cellStyle name="_Fuel Prices 4-14_Rebuttal Power Costs_Electric Rev Req Model (2009 GRC) Revised 01-18-2010 3" xfId="4348"/>
    <cellStyle name="_Fuel Prices 4-14_Rebuttal Power Costs_Electric Rev Req Model (2009 GRC) Revised 01-18-2010 3 2" xfId="19811"/>
    <cellStyle name="_Fuel Prices 4-14_Rebuttal Power Costs_Electric Rev Req Model (2009 GRC) Revised 01-18-2010 4" xfId="19812"/>
    <cellStyle name="_Fuel Prices 4-14_Rebuttal Power Costs_Electric Rev Req Model (2009 GRC) Revised 01-18-2010_DEM-WP(C) ENERG10C--ctn Mid-C_042010 2010GRC" xfId="11873"/>
    <cellStyle name="_Fuel Prices 4-14_Rebuttal Power Costs_Electric Rev Req Model (2009 GRC) Revised 01-18-2010_DEM-WP(C) ENERG10C--ctn Mid-C_042010 2010GRC 2" xfId="19813"/>
    <cellStyle name="_Fuel Prices 4-14_Rebuttal Power Costs_Final Order Electric EXHIBIT A-1" xfId="4349"/>
    <cellStyle name="_Fuel Prices 4-14_Rebuttal Power Costs_Final Order Electric EXHIBIT A-1 2" xfId="4350"/>
    <cellStyle name="_Fuel Prices 4-14_Rebuttal Power Costs_Final Order Electric EXHIBIT A-1 2 2" xfId="4351"/>
    <cellStyle name="_Fuel Prices 4-14_Rebuttal Power Costs_Final Order Electric EXHIBIT A-1 2 2 2" xfId="19814"/>
    <cellStyle name="_Fuel Prices 4-14_Rebuttal Power Costs_Final Order Electric EXHIBIT A-1 2 3" xfId="19815"/>
    <cellStyle name="_Fuel Prices 4-14_Rebuttal Power Costs_Final Order Electric EXHIBIT A-1 3" xfId="4352"/>
    <cellStyle name="_Fuel Prices 4-14_Rebuttal Power Costs_Final Order Electric EXHIBIT A-1 3 2" xfId="19816"/>
    <cellStyle name="_Fuel Prices 4-14_Rebuttal Power Costs_Final Order Electric EXHIBIT A-1 4" xfId="19817"/>
    <cellStyle name="_Fuel Prices 4-14_RECS vs PTC's w Interest 6-28-10" xfId="168"/>
    <cellStyle name="_Fuel Prices 4-14_ROR 5.02" xfId="169"/>
    <cellStyle name="_Fuel Prices 4-14_ROR 5.02 2" xfId="4353"/>
    <cellStyle name="_Fuel Prices 4-14_ROR 5.02 2 2" xfId="4354"/>
    <cellStyle name="_Fuel Prices 4-14_ROR 5.02 2 2 2" xfId="19818"/>
    <cellStyle name="_Fuel Prices 4-14_ROR 5.02 2 3" xfId="19819"/>
    <cellStyle name="_Fuel Prices 4-14_ROR 5.02 3" xfId="4355"/>
    <cellStyle name="_Fuel Prices 4-14_ROR 5.02 3 2" xfId="19820"/>
    <cellStyle name="_Fuel Prices 4-14_ROR 5.02 4" xfId="19821"/>
    <cellStyle name="_Fuel Prices 4-14_Sch 40 Feeder OH 2008" xfId="4356"/>
    <cellStyle name="_Fuel Prices 4-14_Sch 40 Feeder OH 2008 2" xfId="4357"/>
    <cellStyle name="_Fuel Prices 4-14_Sch 40 Feeder OH 2008 2 2" xfId="4358"/>
    <cellStyle name="_Fuel Prices 4-14_Sch 40 Feeder OH 2008 2 2 2" xfId="19822"/>
    <cellStyle name="_Fuel Prices 4-14_Sch 40 Feeder OH 2008 2 3" xfId="19823"/>
    <cellStyle name="_Fuel Prices 4-14_Sch 40 Feeder OH 2008 3" xfId="4359"/>
    <cellStyle name="_Fuel Prices 4-14_Sch 40 Feeder OH 2008 3 2" xfId="19824"/>
    <cellStyle name="_Fuel Prices 4-14_Sch 40 Feeder OH 2008 4" xfId="19825"/>
    <cellStyle name="_Fuel Prices 4-14_Sch 40 Interim Energy Rates " xfId="4360"/>
    <cellStyle name="_Fuel Prices 4-14_Sch 40 Interim Energy Rates  2" xfId="4361"/>
    <cellStyle name="_Fuel Prices 4-14_Sch 40 Interim Energy Rates  2 2" xfId="4362"/>
    <cellStyle name="_Fuel Prices 4-14_Sch 40 Interim Energy Rates  2 2 2" xfId="19826"/>
    <cellStyle name="_Fuel Prices 4-14_Sch 40 Interim Energy Rates  2 3" xfId="19827"/>
    <cellStyle name="_Fuel Prices 4-14_Sch 40 Interim Energy Rates  3" xfId="4363"/>
    <cellStyle name="_Fuel Prices 4-14_Sch 40 Interim Energy Rates  3 2" xfId="19828"/>
    <cellStyle name="_Fuel Prices 4-14_Sch 40 Interim Energy Rates  4" xfId="19829"/>
    <cellStyle name="_Fuel Prices 4-14_Sch 40 Substation A&amp;G 2008" xfId="4364"/>
    <cellStyle name="_Fuel Prices 4-14_Sch 40 Substation A&amp;G 2008 2" xfId="4365"/>
    <cellStyle name="_Fuel Prices 4-14_Sch 40 Substation A&amp;G 2008 2 2" xfId="4366"/>
    <cellStyle name="_Fuel Prices 4-14_Sch 40 Substation A&amp;G 2008 2 2 2" xfId="19830"/>
    <cellStyle name="_Fuel Prices 4-14_Sch 40 Substation A&amp;G 2008 2 3" xfId="19831"/>
    <cellStyle name="_Fuel Prices 4-14_Sch 40 Substation A&amp;G 2008 3" xfId="4367"/>
    <cellStyle name="_Fuel Prices 4-14_Sch 40 Substation A&amp;G 2008 3 2" xfId="19832"/>
    <cellStyle name="_Fuel Prices 4-14_Sch 40 Substation A&amp;G 2008 4" xfId="19833"/>
    <cellStyle name="_Fuel Prices 4-14_Sch 40 Substation O&amp;M 2008" xfId="4368"/>
    <cellStyle name="_Fuel Prices 4-14_Sch 40 Substation O&amp;M 2008 2" xfId="4369"/>
    <cellStyle name="_Fuel Prices 4-14_Sch 40 Substation O&amp;M 2008 2 2" xfId="4370"/>
    <cellStyle name="_Fuel Prices 4-14_Sch 40 Substation O&amp;M 2008 2 2 2" xfId="19834"/>
    <cellStyle name="_Fuel Prices 4-14_Sch 40 Substation O&amp;M 2008 2 3" xfId="19835"/>
    <cellStyle name="_Fuel Prices 4-14_Sch 40 Substation O&amp;M 2008 3" xfId="4371"/>
    <cellStyle name="_Fuel Prices 4-14_Sch 40 Substation O&amp;M 2008 3 2" xfId="19836"/>
    <cellStyle name="_Fuel Prices 4-14_Sch 40 Substation O&amp;M 2008 4" xfId="19837"/>
    <cellStyle name="_Fuel Prices 4-14_Subs 2008" xfId="4372"/>
    <cellStyle name="_Fuel Prices 4-14_Subs 2008 2" xfId="4373"/>
    <cellStyle name="_Fuel Prices 4-14_Subs 2008 2 2" xfId="4374"/>
    <cellStyle name="_Fuel Prices 4-14_Subs 2008 2 2 2" xfId="19838"/>
    <cellStyle name="_Fuel Prices 4-14_Subs 2008 2 3" xfId="19839"/>
    <cellStyle name="_Fuel Prices 4-14_Subs 2008 3" xfId="4375"/>
    <cellStyle name="_Fuel Prices 4-14_Subs 2008 3 2" xfId="19840"/>
    <cellStyle name="_Fuel Prices 4-14_Subs 2008 4" xfId="19841"/>
    <cellStyle name="_Fuel Prices 4-14_Typical Residential Impacts 10.27.08" xfId="19842"/>
    <cellStyle name="_Fuel Prices 4-14_Wind Integration 10GRC" xfId="4376"/>
    <cellStyle name="_Fuel Prices 4-14_Wind Integration 10GRC 2" xfId="4377"/>
    <cellStyle name="_Fuel Prices 4-14_Wind Integration 10GRC 2 2" xfId="19843"/>
    <cellStyle name="_Fuel Prices 4-14_Wind Integration 10GRC 2 2 2" xfId="19844"/>
    <cellStyle name="_Fuel Prices 4-14_Wind Integration 10GRC 2 3" xfId="19845"/>
    <cellStyle name="_Fuel Prices 4-14_Wind Integration 10GRC 3" xfId="19846"/>
    <cellStyle name="_Fuel Prices 4-14_Wind Integration 10GRC 3 2" xfId="19847"/>
    <cellStyle name="_Fuel Prices 4-14_Wind Integration 10GRC 4" xfId="19848"/>
    <cellStyle name="_Fuel Prices 4-14_Wind Integration 10GRC_DEM-WP(C) ENERG10C--ctn Mid-C_042010 2010GRC" xfId="11874"/>
    <cellStyle name="_Fuel Prices 4-14_Wind Integration 10GRC_DEM-WP(C) ENERG10C--ctn Mid-C_042010 2010GRC 2" xfId="19849"/>
    <cellStyle name="_Gas Low Income 2009" xfId="19850"/>
    <cellStyle name="_Gas Pro Forma Rev CY 2007 Janet 4_8_08" xfId="4378"/>
    <cellStyle name="_Gas Transportation Charges_2009GRC_120308" xfId="4379"/>
    <cellStyle name="_Gas Transportation Charges_2009GRC_120308 2" xfId="4380"/>
    <cellStyle name="_Gas Transportation Charges_2009GRC_120308 2 2" xfId="4381"/>
    <cellStyle name="_Gas Transportation Charges_2009GRC_120308 2 2 2" xfId="19851"/>
    <cellStyle name="_Gas Transportation Charges_2009GRC_120308 2 2 2 2" xfId="19852"/>
    <cellStyle name="_Gas Transportation Charges_2009GRC_120308 2 2 2 3" xfId="19853"/>
    <cellStyle name="_Gas Transportation Charges_2009GRC_120308 2 2 3" xfId="19854"/>
    <cellStyle name="_Gas Transportation Charges_2009GRC_120308 2 3" xfId="19855"/>
    <cellStyle name="_Gas Transportation Charges_2009GRC_120308 2 3 2" xfId="19856"/>
    <cellStyle name="_Gas Transportation Charges_2009GRC_120308 2 4" xfId="19857"/>
    <cellStyle name="_Gas Transportation Charges_2009GRC_120308 3" xfId="4382"/>
    <cellStyle name="_Gas Transportation Charges_2009GRC_120308 3 2" xfId="19858"/>
    <cellStyle name="_Gas Transportation Charges_2009GRC_120308 3 2 2" xfId="19859"/>
    <cellStyle name="_Gas Transportation Charges_2009GRC_120308 3 2 2 2" xfId="19860"/>
    <cellStyle name="_Gas Transportation Charges_2009GRC_120308 3 2 3" xfId="19861"/>
    <cellStyle name="_Gas Transportation Charges_2009GRC_120308 3 3" xfId="19862"/>
    <cellStyle name="_Gas Transportation Charges_2009GRC_120308 3 3 2" xfId="19863"/>
    <cellStyle name="_Gas Transportation Charges_2009GRC_120308 3 4" xfId="19864"/>
    <cellStyle name="_Gas Transportation Charges_2009GRC_120308 4" xfId="11875"/>
    <cellStyle name="_Gas Transportation Charges_2009GRC_120308 4 2" xfId="11876"/>
    <cellStyle name="_Gas Transportation Charges_2009GRC_120308 4 2 2" xfId="19865"/>
    <cellStyle name="_Gas Transportation Charges_2009GRC_120308 4 3" xfId="19866"/>
    <cellStyle name="_Gas Transportation Charges_2009GRC_120308 5" xfId="19867"/>
    <cellStyle name="_Gas Transportation Charges_2009GRC_120308 5 2" xfId="19868"/>
    <cellStyle name="_Gas Transportation Charges_2009GRC_120308 5 2 2" xfId="19869"/>
    <cellStyle name="_Gas Transportation Charges_2009GRC_120308 5 3" xfId="19870"/>
    <cellStyle name="_Gas Transportation Charges_2009GRC_120308 6" xfId="19871"/>
    <cellStyle name="_Gas Transportation Charges_2009GRC_120308 6 2" xfId="19872"/>
    <cellStyle name="_Gas Transportation Charges_2009GRC_120308 6 2 2" xfId="19873"/>
    <cellStyle name="_Gas Transportation Charges_2009GRC_120308 6 3" xfId="19874"/>
    <cellStyle name="_Gas Transportation Charges_2009GRC_120308 7" xfId="19875"/>
    <cellStyle name="_Gas Transportation Charges_2009GRC_120308 7 2" xfId="19876"/>
    <cellStyle name="_Gas Transportation Charges_2009GRC_120308 7 2 2" xfId="19877"/>
    <cellStyle name="_Gas Transportation Charges_2009GRC_120308 7 3" xfId="19878"/>
    <cellStyle name="_Gas Transportation Charges_2009GRC_120308 8" xfId="19879"/>
    <cellStyle name="_Gas Transportation Charges_2009GRC_120308_4 31E Reg Asset  Liab and EXH D" xfId="11877"/>
    <cellStyle name="_Gas Transportation Charges_2009GRC_120308_4 31E Reg Asset  Liab and EXH D _ Aug 10 Filing (2)" xfId="11878"/>
    <cellStyle name="_Gas Transportation Charges_2009GRC_120308_4 31E Reg Asset  Liab and EXH D _ Aug 10 Filing (2) 2" xfId="19880"/>
    <cellStyle name="_Gas Transportation Charges_2009GRC_120308_4 31E Reg Asset  Liab and EXH D _ Aug 10 Filing (2) 2 2" xfId="19881"/>
    <cellStyle name="_Gas Transportation Charges_2009GRC_120308_4 31E Reg Asset  Liab and EXH D _ Aug 10 Filing (2) 3" xfId="19882"/>
    <cellStyle name="_Gas Transportation Charges_2009GRC_120308_4 31E Reg Asset  Liab and EXH D 10" xfId="19883"/>
    <cellStyle name="_Gas Transportation Charges_2009GRC_120308_4 31E Reg Asset  Liab and EXH D 10 2" xfId="19884"/>
    <cellStyle name="_Gas Transportation Charges_2009GRC_120308_4 31E Reg Asset  Liab and EXH D 11" xfId="19885"/>
    <cellStyle name="_Gas Transportation Charges_2009GRC_120308_4 31E Reg Asset  Liab and EXH D 11 2" xfId="19886"/>
    <cellStyle name="_Gas Transportation Charges_2009GRC_120308_4 31E Reg Asset  Liab and EXH D 12" xfId="19887"/>
    <cellStyle name="_Gas Transportation Charges_2009GRC_120308_4 31E Reg Asset  Liab and EXH D 12 2" xfId="19888"/>
    <cellStyle name="_Gas Transportation Charges_2009GRC_120308_4 31E Reg Asset  Liab and EXH D 13" xfId="19889"/>
    <cellStyle name="_Gas Transportation Charges_2009GRC_120308_4 31E Reg Asset  Liab and EXH D 13 2" xfId="19890"/>
    <cellStyle name="_Gas Transportation Charges_2009GRC_120308_4 31E Reg Asset  Liab and EXH D 14" xfId="19891"/>
    <cellStyle name="_Gas Transportation Charges_2009GRC_120308_4 31E Reg Asset  Liab and EXH D 14 2" xfId="19892"/>
    <cellStyle name="_Gas Transportation Charges_2009GRC_120308_4 31E Reg Asset  Liab and EXH D 15" xfId="19893"/>
    <cellStyle name="_Gas Transportation Charges_2009GRC_120308_4 31E Reg Asset  Liab and EXH D 15 2" xfId="19894"/>
    <cellStyle name="_Gas Transportation Charges_2009GRC_120308_4 31E Reg Asset  Liab and EXH D 16" xfId="19895"/>
    <cellStyle name="_Gas Transportation Charges_2009GRC_120308_4 31E Reg Asset  Liab and EXH D 16 2" xfId="19896"/>
    <cellStyle name="_Gas Transportation Charges_2009GRC_120308_4 31E Reg Asset  Liab and EXH D 17" xfId="19897"/>
    <cellStyle name="_Gas Transportation Charges_2009GRC_120308_4 31E Reg Asset  Liab and EXH D 17 2" xfId="19898"/>
    <cellStyle name="_Gas Transportation Charges_2009GRC_120308_4 31E Reg Asset  Liab and EXH D 18" xfId="19899"/>
    <cellStyle name="_Gas Transportation Charges_2009GRC_120308_4 31E Reg Asset  Liab and EXH D 18 2" xfId="19900"/>
    <cellStyle name="_Gas Transportation Charges_2009GRC_120308_4 31E Reg Asset  Liab and EXH D 19" xfId="19901"/>
    <cellStyle name="_Gas Transportation Charges_2009GRC_120308_4 31E Reg Asset  Liab and EXH D 19 2" xfId="19902"/>
    <cellStyle name="_Gas Transportation Charges_2009GRC_120308_4 31E Reg Asset  Liab and EXH D 2" xfId="19903"/>
    <cellStyle name="_Gas Transportation Charges_2009GRC_120308_4 31E Reg Asset  Liab and EXH D 2 2" xfId="19904"/>
    <cellStyle name="_Gas Transportation Charges_2009GRC_120308_4 31E Reg Asset  Liab and EXH D 20" xfId="19905"/>
    <cellStyle name="_Gas Transportation Charges_2009GRC_120308_4 31E Reg Asset  Liab and EXH D 20 2" xfId="19906"/>
    <cellStyle name="_Gas Transportation Charges_2009GRC_120308_4 31E Reg Asset  Liab and EXH D 21" xfId="19907"/>
    <cellStyle name="_Gas Transportation Charges_2009GRC_120308_4 31E Reg Asset  Liab and EXH D 21 2" xfId="19908"/>
    <cellStyle name="_Gas Transportation Charges_2009GRC_120308_4 31E Reg Asset  Liab and EXH D 22" xfId="19909"/>
    <cellStyle name="_Gas Transportation Charges_2009GRC_120308_4 31E Reg Asset  Liab and EXH D 22 2" xfId="19910"/>
    <cellStyle name="_Gas Transportation Charges_2009GRC_120308_4 31E Reg Asset  Liab and EXH D 23" xfId="19911"/>
    <cellStyle name="_Gas Transportation Charges_2009GRC_120308_4 31E Reg Asset  Liab and EXH D 23 2" xfId="19912"/>
    <cellStyle name="_Gas Transportation Charges_2009GRC_120308_4 31E Reg Asset  Liab and EXH D 24" xfId="19913"/>
    <cellStyle name="_Gas Transportation Charges_2009GRC_120308_4 31E Reg Asset  Liab and EXH D 24 2" xfId="19914"/>
    <cellStyle name="_Gas Transportation Charges_2009GRC_120308_4 31E Reg Asset  Liab and EXH D 25" xfId="19915"/>
    <cellStyle name="_Gas Transportation Charges_2009GRC_120308_4 31E Reg Asset  Liab and EXH D 25 2" xfId="19916"/>
    <cellStyle name="_Gas Transportation Charges_2009GRC_120308_4 31E Reg Asset  Liab and EXH D 26" xfId="19917"/>
    <cellStyle name="_Gas Transportation Charges_2009GRC_120308_4 31E Reg Asset  Liab and EXH D 26 2" xfId="19918"/>
    <cellStyle name="_Gas Transportation Charges_2009GRC_120308_4 31E Reg Asset  Liab and EXH D 27" xfId="19919"/>
    <cellStyle name="_Gas Transportation Charges_2009GRC_120308_4 31E Reg Asset  Liab and EXH D 27 2" xfId="19920"/>
    <cellStyle name="_Gas Transportation Charges_2009GRC_120308_4 31E Reg Asset  Liab and EXH D 28" xfId="19921"/>
    <cellStyle name="_Gas Transportation Charges_2009GRC_120308_4 31E Reg Asset  Liab and EXH D 28 2" xfId="19922"/>
    <cellStyle name="_Gas Transportation Charges_2009GRC_120308_4 31E Reg Asset  Liab and EXH D 29" xfId="19923"/>
    <cellStyle name="_Gas Transportation Charges_2009GRC_120308_4 31E Reg Asset  Liab and EXH D 29 2" xfId="19924"/>
    <cellStyle name="_Gas Transportation Charges_2009GRC_120308_4 31E Reg Asset  Liab and EXH D 3" xfId="19925"/>
    <cellStyle name="_Gas Transportation Charges_2009GRC_120308_4 31E Reg Asset  Liab and EXH D 3 2" xfId="19926"/>
    <cellStyle name="_Gas Transportation Charges_2009GRC_120308_4 31E Reg Asset  Liab and EXH D 30" xfId="19927"/>
    <cellStyle name="_Gas Transportation Charges_2009GRC_120308_4 31E Reg Asset  Liab and EXH D 30 2" xfId="19928"/>
    <cellStyle name="_Gas Transportation Charges_2009GRC_120308_4 31E Reg Asset  Liab and EXH D 31" xfId="19929"/>
    <cellStyle name="_Gas Transportation Charges_2009GRC_120308_4 31E Reg Asset  Liab and EXH D 32" xfId="19930"/>
    <cellStyle name="_Gas Transportation Charges_2009GRC_120308_4 31E Reg Asset  Liab and EXH D 33" xfId="19931"/>
    <cellStyle name="_Gas Transportation Charges_2009GRC_120308_4 31E Reg Asset  Liab and EXH D 34" xfId="19932"/>
    <cellStyle name="_Gas Transportation Charges_2009GRC_120308_4 31E Reg Asset  Liab and EXH D 35" xfId="19933"/>
    <cellStyle name="_Gas Transportation Charges_2009GRC_120308_4 31E Reg Asset  Liab and EXH D 36" xfId="19934"/>
    <cellStyle name="_Gas Transportation Charges_2009GRC_120308_4 31E Reg Asset  Liab and EXH D 4" xfId="19935"/>
    <cellStyle name="_Gas Transportation Charges_2009GRC_120308_4 31E Reg Asset  Liab and EXH D 4 2" xfId="19936"/>
    <cellStyle name="_Gas Transportation Charges_2009GRC_120308_4 31E Reg Asset  Liab and EXH D 5" xfId="19937"/>
    <cellStyle name="_Gas Transportation Charges_2009GRC_120308_4 31E Reg Asset  Liab and EXH D 5 2" xfId="19938"/>
    <cellStyle name="_Gas Transportation Charges_2009GRC_120308_4 31E Reg Asset  Liab and EXH D 6" xfId="19939"/>
    <cellStyle name="_Gas Transportation Charges_2009GRC_120308_4 31E Reg Asset  Liab and EXH D 6 2" xfId="19940"/>
    <cellStyle name="_Gas Transportation Charges_2009GRC_120308_4 31E Reg Asset  Liab and EXH D 7" xfId="19941"/>
    <cellStyle name="_Gas Transportation Charges_2009GRC_120308_4 31E Reg Asset  Liab and EXH D 7 2" xfId="19942"/>
    <cellStyle name="_Gas Transportation Charges_2009GRC_120308_4 31E Reg Asset  Liab and EXH D 8" xfId="19943"/>
    <cellStyle name="_Gas Transportation Charges_2009GRC_120308_4 31E Reg Asset  Liab and EXH D 8 2" xfId="19944"/>
    <cellStyle name="_Gas Transportation Charges_2009GRC_120308_4 31E Reg Asset  Liab and EXH D 9" xfId="19945"/>
    <cellStyle name="_Gas Transportation Charges_2009GRC_120308_4 31E Reg Asset  Liab and EXH D 9 2" xfId="19946"/>
    <cellStyle name="_Gas Transportation Charges_2009GRC_120308_Chelan PUD Power Costs (8-10)" xfId="4383"/>
    <cellStyle name="_Gas Transportation Charges_2009GRC_120308_Chelan PUD Power Costs (8-10) 2" xfId="19947"/>
    <cellStyle name="_Gas Transportation Charges_2009GRC_120308_compare wind integration" xfId="19948"/>
    <cellStyle name="_Gas Transportation Charges_2009GRC_120308_DEM-WP(C) Chelan Power Costs" xfId="11879"/>
    <cellStyle name="_Gas Transportation Charges_2009GRC_120308_DEM-WP(C) Chelan Power Costs 2" xfId="19949"/>
    <cellStyle name="_Gas Transportation Charges_2009GRC_120308_DEM-WP(C) Chelan Power Costs 2 2" xfId="19950"/>
    <cellStyle name="_Gas Transportation Charges_2009GRC_120308_DEM-WP(C) Chelan Power Costs 3" xfId="19951"/>
    <cellStyle name="_Gas Transportation Charges_2009GRC_120308_DEM-WP(C) Costs Not In AURORA 2010GRC As Filed" xfId="4384"/>
    <cellStyle name="_Gas Transportation Charges_2009GRC_120308_DEM-WP(C) Costs Not In AURORA 2010GRC As Filed 2" xfId="4385"/>
    <cellStyle name="_Gas Transportation Charges_2009GRC_120308_DEM-WP(C) Costs Not In AURORA 2010GRC As Filed 2 2" xfId="19952"/>
    <cellStyle name="_Gas Transportation Charges_2009GRC_120308_DEM-WP(C) Costs Not In AURORA 2010GRC As Filed 2 2 2" xfId="19953"/>
    <cellStyle name="_Gas Transportation Charges_2009GRC_120308_DEM-WP(C) Costs Not In AURORA 2010GRC As Filed 3" xfId="11880"/>
    <cellStyle name="_Gas Transportation Charges_2009GRC_120308_DEM-WP(C) Costs Not In AURORA 2010GRC As Filed 3 2" xfId="19954"/>
    <cellStyle name="_Gas Transportation Charges_2009GRC_120308_DEM-WP(C) Costs Not In AURORA 2010GRC As Filed 3 3" xfId="19955"/>
    <cellStyle name="_Gas Transportation Charges_2009GRC_120308_DEM-WP(C) Costs Not In AURORA 2010GRC As Filed 4" xfId="19956"/>
    <cellStyle name="_Gas Transportation Charges_2009GRC_120308_DEM-WP(C) Costs Not In AURORA 2010GRC As Filed 4 2" xfId="19957"/>
    <cellStyle name="_Gas Transportation Charges_2009GRC_120308_DEM-WP(C) Costs Not In AURORA 2010GRC As Filed 5" xfId="19958"/>
    <cellStyle name="_Gas Transportation Charges_2009GRC_120308_DEM-WP(C) Costs Not In AURORA 2010GRC As Filed 5 2" xfId="19959"/>
    <cellStyle name="_Gas Transportation Charges_2009GRC_120308_DEM-WP(C) Costs Not In AURORA 2010GRC As Filed 6" xfId="19960"/>
    <cellStyle name="_Gas Transportation Charges_2009GRC_120308_DEM-WP(C) Costs Not In AURORA 2010GRC As Filed 6 2" xfId="19961"/>
    <cellStyle name="_Gas Transportation Charges_2009GRC_120308_DEM-WP(C) Costs Not In AURORA 2010GRC As Filed_DEM-WP(C) ENERG10C--ctn Mid-C_042010 2010GRC" xfId="11881"/>
    <cellStyle name="_Gas Transportation Charges_2009GRC_120308_DEM-WP(C) Costs Not In AURORA 2010GRC As Filed_DEM-WP(C) ENERG10C--ctn Mid-C_042010 2010GRC 2" xfId="19962"/>
    <cellStyle name="_Gas Transportation Charges_2009GRC_120308_DEM-WP(C) ENERG10C--ctn Mid-C_042010 2010GRC" xfId="11882"/>
    <cellStyle name="_Gas Transportation Charges_2009GRC_120308_DEM-WP(C) ENERG10C--ctn Mid-C_042010 2010GRC 2" xfId="19963"/>
    <cellStyle name="_Gas Transportation Charges_2009GRC_120308_DEM-WP(C) Gas Transport 2010GRC" xfId="11883"/>
    <cellStyle name="_Gas Transportation Charges_2009GRC_120308_DEM-WP(C) Gas Transport 2010GRC 2" xfId="19964"/>
    <cellStyle name="_Gas Transportation Charges_2009GRC_120308_DEM-WP(C) Gas Transport 2010GRC 2 2" xfId="19965"/>
    <cellStyle name="_Gas Transportation Charges_2009GRC_120308_DEM-WP(C) Gas Transport 2010GRC 3" xfId="19966"/>
    <cellStyle name="_Gas Transportation Charges_2009GRC_120308_NIM Summary" xfId="4386"/>
    <cellStyle name="_Gas Transportation Charges_2009GRC_120308_NIM Summary 09GRC" xfId="4387"/>
    <cellStyle name="_Gas Transportation Charges_2009GRC_120308_NIM Summary 09GRC 2" xfId="4388"/>
    <cellStyle name="_Gas Transportation Charges_2009GRC_120308_NIM Summary 09GRC 2 2" xfId="19967"/>
    <cellStyle name="_Gas Transportation Charges_2009GRC_120308_NIM Summary 09GRC 2 2 2" xfId="19968"/>
    <cellStyle name="_Gas Transportation Charges_2009GRC_120308_NIM Summary 09GRC 2 3" xfId="19969"/>
    <cellStyle name="_Gas Transportation Charges_2009GRC_120308_NIM Summary 09GRC 3" xfId="19970"/>
    <cellStyle name="_Gas Transportation Charges_2009GRC_120308_NIM Summary 09GRC 3 2" xfId="19971"/>
    <cellStyle name="_Gas Transportation Charges_2009GRC_120308_NIM Summary 09GRC 4" xfId="19972"/>
    <cellStyle name="_Gas Transportation Charges_2009GRC_120308_NIM Summary 09GRC_DEM-WP(C) ENERG10C--ctn Mid-C_042010 2010GRC" xfId="11884"/>
    <cellStyle name="_Gas Transportation Charges_2009GRC_120308_NIM Summary 09GRC_DEM-WP(C) ENERG10C--ctn Mid-C_042010 2010GRC 2" xfId="19973"/>
    <cellStyle name="_Gas Transportation Charges_2009GRC_120308_NIM Summary 10" xfId="19974"/>
    <cellStyle name="_Gas Transportation Charges_2009GRC_120308_NIM Summary 10 2" xfId="19975"/>
    <cellStyle name="_Gas Transportation Charges_2009GRC_120308_NIM Summary 11" xfId="19976"/>
    <cellStyle name="_Gas Transportation Charges_2009GRC_120308_NIM Summary 11 2" xfId="19977"/>
    <cellStyle name="_Gas Transportation Charges_2009GRC_120308_NIM Summary 12" xfId="19978"/>
    <cellStyle name="_Gas Transportation Charges_2009GRC_120308_NIM Summary 12 2" xfId="19979"/>
    <cellStyle name="_Gas Transportation Charges_2009GRC_120308_NIM Summary 13" xfId="19980"/>
    <cellStyle name="_Gas Transportation Charges_2009GRC_120308_NIM Summary 13 2" xfId="19981"/>
    <cellStyle name="_Gas Transportation Charges_2009GRC_120308_NIM Summary 14" xfId="19982"/>
    <cellStyle name="_Gas Transportation Charges_2009GRC_120308_NIM Summary 14 2" xfId="19983"/>
    <cellStyle name="_Gas Transportation Charges_2009GRC_120308_NIM Summary 15" xfId="19984"/>
    <cellStyle name="_Gas Transportation Charges_2009GRC_120308_NIM Summary 15 2" xfId="19985"/>
    <cellStyle name="_Gas Transportation Charges_2009GRC_120308_NIM Summary 16" xfId="19986"/>
    <cellStyle name="_Gas Transportation Charges_2009GRC_120308_NIM Summary 16 2" xfId="19987"/>
    <cellStyle name="_Gas Transportation Charges_2009GRC_120308_NIM Summary 17" xfId="19988"/>
    <cellStyle name="_Gas Transportation Charges_2009GRC_120308_NIM Summary 17 2" xfId="19989"/>
    <cellStyle name="_Gas Transportation Charges_2009GRC_120308_NIM Summary 18" xfId="19990"/>
    <cellStyle name="_Gas Transportation Charges_2009GRC_120308_NIM Summary 18 2" xfId="19991"/>
    <cellStyle name="_Gas Transportation Charges_2009GRC_120308_NIM Summary 19" xfId="19992"/>
    <cellStyle name="_Gas Transportation Charges_2009GRC_120308_NIM Summary 19 2" xfId="19993"/>
    <cellStyle name="_Gas Transportation Charges_2009GRC_120308_NIM Summary 2" xfId="4389"/>
    <cellStyle name="_Gas Transportation Charges_2009GRC_120308_NIM Summary 2 2" xfId="19994"/>
    <cellStyle name="_Gas Transportation Charges_2009GRC_120308_NIM Summary 2 2 2" xfId="19995"/>
    <cellStyle name="_Gas Transportation Charges_2009GRC_120308_NIM Summary 2 3" xfId="19996"/>
    <cellStyle name="_Gas Transportation Charges_2009GRC_120308_NIM Summary 20" xfId="19997"/>
    <cellStyle name="_Gas Transportation Charges_2009GRC_120308_NIM Summary 20 2" xfId="19998"/>
    <cellStyle name="_Gas Transportation Charges_2009GRC_120308_NIM Summary 21" xfId="19999"/>
    <cellStyle name="_Gas Transportation Charges_2009GRC_120308_NIM Summary 21 2" xfId="20000"/>
    <cellStyle name="_Gas Transportation Charges_2009GRC_120308_NIM Summary 22" xfId="20001"/>
    <cellStyle name="_Gas Transportation Charges_2009GRC_120308_NIM Summary 22 2" xfId="20002"/>
    <cellStyle name="_Gas Transportation Charges_2009GRC_120308_NIM Summary 23" xfId="20003"/>
    <cellStyle name="_Gas Transportation Charges_2009GRC_120308_NIM Summary 23 2" xfId="20004"/>
    <cellStyle name="_Gas Transportation Charges_2009GRC_120308_NIM Summary 24" xfId="20005"/>
    <cellStyle name="_Gas Transportation Charges_2009GRC_120308_NIM Summary 24 2" xfId="20006"/>
    <cellStyle name="_Gas Transportation Charges_2009GRC_120308_NIM Summary 25" xfId="20007"/>
    <cellStyle name="_Gas Transportation Charges_2009GRC_120308_NIM Summary 25 2" xfId="20008"/>
    <cellStyle name="_Gas Transportation Charges_2009GRC_120308_NIM Summary 26" xfId="20009"/>
    <cellStyle name="_Gas Transportation Charges_2009GRC_120308_NIM Summary 26 2" xfId="20010"/>
    <cellStyle name="_Gas Transportation Charges_2009GRC_120308_NIM Summary 27" xfId="20011"/>
    <cellStyle name="_Gas Transportation Charges_2009GRC_120308_NIM Summary 27 2" xfId="20012"/>
    <cellStyle name="_Gas Transportation Charges_2009GRC_120308_NIM Summary 28" xfId="20013"/>
    <cellStyle name="_Gas Transportation Charges_2009GRC_120308_NIM Summary 28 2" xfId="20014"/>
    <cellStyle name="_Gas Transportation Charges_2009GRC_120308_NIM Summary 29" xfId="20015"/>
    <cellStyle name="_Gas Transportation Charges_2009GRC_120308_NIM Summary 29 2" xfId="20016"/>
    <cellStyle name="_Gas Transportation Charges_2009GRC_120308_NIM Summary 3" xfId="4390"/>
    <cellStyle name="_Gas Transportation Charges_2009GRC_120308_NIM Summary 3 2" xfId="20017"/>
    <cellStyle name="_Gas Transportation Charges_2009GRC_120308_NIM Summary 30" xfId="20018"/>
    <cellStyle name="_Gas Transportation Charges_2009GRC_120308_NIM Summary 30 2" xfId="20019"/>
    <cellStyle name="_Gas Transportation Charges_2009GRC_120308_NIM Summary 31" xfId="20020"/>
    <cellStyle name="_Gas Transportation Charges_2009GRC_120308_NIM Summary 31 2" xfId="20021"/>
    <cellStyle name="_Gas Transportation Charges_2009GRC_120308_NIM Summary 32" xfId="20022"/>
    <cellStyle name="_Gas Transportation Charges_2009GRC_120308_NIM Summary 32 2" xfId="20023"/>
    <cellStyle name="_Gas Transportation Charges_2009GRC_120308_NIM Summary 33" xfId="20024"/>
    <cellStyle name="_Gas Transportation Charges_2009GRC_120308_NIM Summary 33 2" xfId="20025"/>
    <cellStyle name="_Gas Transportation Charges_2009GRC_120308_NIM Summary 34" xfId="20026"/>
    <cellStyle name="_Gas Transportation Charges_2009GRC_120308_NIM Summary 34 2" xfId="20027"/>
    <cellStyle name="_Gas Transportation Charges_2009GRC_120308_NIM Summary 35" xfId="20028"/>
    <cellStyle name="_Gas Transportation Charges_2009GRC_120308_NIM Summary 35 2" xfId="20029"/>
    <cellStyle name="_Gas Transportation Charges_2009GRC_120308_NIM Summary 36" xfId="20030"/>
    <cellStyle name="_Gas Transportation Charges_2009GRC_120308_NIM Summary 36 2" xfId="20031"/>
    <cellStyle name="_Gas Transportation Charges_2009GRC_120308_NIM Summary 37" xfId="20032"/>
    <cellStyle name="_Gas Transportation Charges_2009GRC_120308_NIM Summary 37 2" xfId="20033"/>
    <cellStyle name="_Gas Transportation Charges_2009GRC_120308_NIM Summary 38" xfId="20034"/>
    <cellStyle name="_Gas Transportation Charges_2009GRC_120308_NIM Summary 38 2" xfId="20035"/>
    <cellStyle name="_Gas Transportation Charges_2009GRC_120308_NIM Summary 39" xfId="20036"/>
    <cellStyle name="_Gas Transportation Charges_2009GRC_120308_NIM Summary 39 2" xfId="20037"/>
    <cellStyle name="_Gas Transportation Charges_2009GRC_120308_NIM Summary 4" xfId="4391"/>
    <cellStyle name="_Gas Transportation Charges_2009GRC_120308_NIM Summary 4 2" xfId="20038"/>
    <cellStyle name="_Gas Transportation Charges_2009GRC_120308_NIM Summary 40" xfId="20039"/>
    <cellStyle name="_Gas Transportation Charges_2009GRC_120308_NIM Summary 40 2" xfId="20040"/>
    <cellStyle name="_Gas Transportation Charges_2009GRC_120308_NIM Summary 41" xfId="20041"/>
    <cellStyle name="_Gas Transportation Charges_2009GRC_120308_NIM Summary 41 2" xfId="20042"/>
    <cellStyle name="_Gas Transportation Charges_2009GRC_120308_NIM Summary 42" xfId="20043"/>
    <cellStyle name="_Gas Transportation Charges_2009GRC_120308_NIM Summary 42 2" xfId="20044"/>
    <cellStyle name="_Gas Transportation Charges_2009GRC_120308_NIM Summary 43" xfId="20045"/>
    <cellStyle name="_Gas Transportation Charges_2009GRC_120308_NIM Summary 43 2" xfId="20046"/>
    <cellStyle name="_Gas Transportation Charges_2009GRC_120308_NIM Summary 44" xfId="20047"/>
    <cellStyle name="_Gas Transportation Charges_2009GRC_120308_NIM Summary 44 2" xfId="20048"/>
    <cellStyle name="_Gas Transportation Charges_2009GRC_120308_NIM Summary 45" xfId="20049"/>
    <cellStyle name="_Gas Transportation Charges_2009GRC_120308_NIM Summary 45 2" xfId="20050"/>
    <cellStyle name="_Gas Transportation Charges_2009GRC_120308_NIM Summary 46" xfId="20051"/>
    <cellStyle name="_Gas Transportation Charges_2009GRC_120308_NIM Summary 46 2" xfId="20052"/>
    <cellStyle name="_Gas Transportation Charges_2009GRC_120308_NIM Summary 47" xfId="20053"/>
    <cellStyle name="_Gas Transportation Charges_2009GRC_120308_NIM Summary 47 2" xfId="20054"/>
    <cellStyle name="_Gas Transportation Charges_2009GRC_120308_NIM Summary 48" xfId="20055"/>
    <cellStyle name="_Gas Transportation Charges_2009GRC_120308_NIM Summary 49" xfId="20056"/>
    <cellStyle name="_Gas Transportation Charges_2009GRC_120308_NIM Summary 5" xfId="4392"/>
    <cellStyle name="_Gas Transportation Charges_2009GRC_120308_NIM Summary 5 2" xfId="20057"/>
    <cellStyle name="_Gas Transportation Charges_2009GRC_120308_NIM Summary 50" xfId="20058"/>
    <cellStyle name="_Gas Transportation Charges_2009GRC_120308_NIM Summary 51" xfId="20059"/>
    <cellStyle name="_Gas Transportation Charges_2009GRC_120308_NIM Summary 6" xfId="4393"/>
    <cellStyle name="_Gas Transportation Charges_2009GRC_120308_NIM Summary 6 2" xfId="20060"/>
    <cellStyle name="_Gas Transportation Charges_2009GRC_120308_NIM Summary 7" xfId="4394"/>
    <cellStyle name="_Gas Transportation Charges_2009GRC_120308_NIM Summary 7 2" xfId="20061"/>
    <cellStyle name="_Gas Transportation Charges_2009GRC_120308_NIM Summary 8" xfId="4395"/>
    <cellStyle name="_Gas Transportation Charges_2009GRC_120308_NIM Summary 8 2" xfId="20062"/>
    <cellStyle name="_Gas Transportation Charges_2009GRC_120308_NIM Summary 9" xfId="4396"/>
    <cellStyle name="_Gas Transportation Charges_2009GRC_120308_NIM Summary 9 2" xfId="20063"/>
    <cellStyle name="_Gas Transportation Charges_2009GRC_120308_NIM Summary_DEM-WP(C) ENERG10C--ctn Mid-C_042010 2010GRC" xfId="11885"/>
    <cellStyle name="_Gas Transportation Charges_2009GRC_120308_NIM Summary_DEM-WP(C) ENERG10C--ctn Mid-C_042010 2010GRC 2" xfId="20064"/>
    <cellStyle name="_Gas Transportation Charges_2009GRC_120308_NIM+O&amp;M" xfId="11886"/>
    <cellStyle name="_Gas Transportation Charges_2009GRC_120308_NIM+O&amp;M 2" xfId="11887"/>
    <cellStyle name="_Gas Transportation Charges_2009GRC_120308_NIM+O&amp;M 2 2" xfId="20065"/>
    <cellStyle name="_Gas Transportation Charges_2009GRC_120308_NIM+O&amp;M 2 2 2" xfId="20066"/>
    <cellStyle name="_Gas Transportation Charges_2009GRC_120308_NIM+O&amp;M 2 3" xfId="20067"/>
    <cellStyle name="_Gas Transportation Charges_2009GRC_120308_NIM+O&amp;M 3" xfId="20068"/>
    <cellStyle name="_Gas Transportation Charges_2009GRC_120308_NIM+O&amp;M 3 2" xfId="20069"/>
    <cellStyle name="_Gas Transportation Charges_2009GRC_120308_NIM+O&amp;M 4" xfId="20070"/>
    <cellStyle name="_Gas Transportation Charges_2009GRC_120308_NIM+O&amp;M Monthly" xfId="11888"/>
    <cellStyle name="_Gas Transportation Charges_2009GRC_120308_NIM+O&amp;M Monthly 2" xfId="11889"/>
    <cellStyle name="_Gas Transportation Charges_2009GRC_120308_NIM+O&amp;M Monthly 2 2" xfId="20071"/>
    <cellStyle name="_Gas Transportation Charges_2009GRC_120308_NIM+O&amp;M Monthly 2 2 2" xfId="20072"/>
    <cellStyle name="_Gas Transportation Charges_2009GRC_120308_NIM+O&amp;M Monthly 2 3" xfId="20073"/>
    <cellStyle name="_Gas Transportation Charges_2009GRC_120308_NIM+O&amp;M Monthly 3" xfId="20074"/>
    <cellStyle name="_Gas Transportation Charges_2009GRC_120308_NIM+O&amp;M Monthly 3 2" xfId="20075"/>
    <cellStyle name="_Gas Transportation Charges_2009GRC_120308_NIM+O&amp;M Monthly 4" xfId="20076"/>
    <cellStyle name="_Gas Transportation Charges_2009GRC_120308_PCA 9 -  Exhibit D April 2010 (3)" xfId="4397"/>
    <cellStyle name="_Gas Transportation Charges_2009GRC_120308_PCA 9 -  Exhibit D April 2010 (3) 2" xfId="4398"/>
    <cellStyle name="_Gas Transportation Charges_2009GRC_120308_PCA 9 -  Exhibit D April 2010 (3) 2 2" xfId="20077"/>
    <cellStyle name="_Gas Transportation Charges_2009GRC_120308_PCA 9 -  Exhibit D April 2010 (3) 2 2 2" xfId="20078"/>
    <cellStyle name="_Gas Transportation Charges_2009GRC_120308_PCA 9 -  Exhibit D April 2010 (3) 2 3" xfId="20079"/>
    <cellStyle name="_Gas Transportation Charges_2009GRC_120308_PCA 9 -  Exhibit D April 2010 (3) 3" xfId="20080"/>
    <cellStyle name="_Gas Transportation Charges_2009GRC_120308_PCA 9 -  Exhibit D April 2010 (3) 3 2" xfId="20081"/>
    <cellStyle name="_Gas Transportation Charges_2009GRC_120308_PCA 9 -  Exhibit D April 2010 (3) 4" xfId="20082"/>
    <cellStyle name="_Gas Transportation Charges_2009GRC_120308_PCA 9 -  Exhibit D April 2010 (3)_DEM-WP(C) ENERG10C--ctn Mid-C_042010 2010GRC" xfId="11890"/>
    <cellStyle name="_Gas Transportation Charges_2009GRC_120308_PCA 9 -  Exhibit D April 2010 (3)_DEM-WP(C) ENERG10C--ctn Mid-C_042010 2010GRC 2" xfId="20083"/>
    <cellStyle name="_Gas Transportation Charges_2009GRC_120308_Reconciliation" xfId="4399"/>
    <cellStyle name="_Gas Transportation Charges_2009GRC_120308_Reconciliation 2" xfId="4400"/>
    <cellStyle name="_Gas Transportation Charges_2009GRC_120308_Reconciliation 2 2" xfId="20084"/>
    <cellStyle name="_Gas Transportation Charges_2009GRC_120308_Reconciliation 2 2 2" xfId="20085"/>
    <cellStyle name="_Gas Transportation Charges_2009GRC_120308_Reconciliation 3" xfId="11891"/>
    <cellStyle name="_Gas Transportation Charges_2009GRC_120308_Reconciliation 3 2" xfId="20086"/>
    <cellStyle name="_Gas Transportation Charges_2009GRC_120308_Reconciliation 3 3" xfId="20087"/>
    <cellStyle name="_Gas Transportation Charges_2009GRC_120308_Reconciliation 4" xfId="20088"/>
    <cellStyle name="_Gas Transportation Charges_2009GRC_120308_Reconciliation 4 2" xfId="20089"/>
    <cellStyle name="_Gas Transportation Charges_2009GRC_120308_Reconciliation 5" xfId="20090"/>
    <cellStyle name="_Gas Transportation Charges_2009GRC_120308_Reconciliation 5 2" xfId="20091"/>
    <cellStyle name="_Gas Transportation Charges_2009GRC_120308_Reconciliation 6" xfId="20092"/>
    <cellStyle name="_Gas Transportation Charges_2009GRC_120308_Reconciliation 6 2" xfId="20093"/>
    <cellStyle name="_Gas Transportation Charges_2009GRC_120308_Reconciliation_DEM-WP(C) ENERG10C--ctn Mid-C_042010 2010GRC" xfId="11892"/>
    <cellStyle name="_Gas Transportation Charges_2009GRC_120308_Reconciliation_DEM-WP(C) ENERG10C--ctn Mid-C_042010 2010GRC 2" xfId="20094"/>
    <cellStyle name="_Gas Transportation Charges_2009GRC_120308_Wind Integration 10GRC" xfId="4401"/>
    <cellStyle name="_Gas Transportation Charges_2009GRC_120308_Wind Integration 10GRC 2" xfId="4402"/>
    <cellStyle name="_Gas Transportation Charges_2009GRC_120308_Wind Integration 10GRC 2 2" xfId="20095"/>
    <cellStyle name="_Gas Transportation Charges_2009GRC_120308_Wind Integration 10GRC 2 2 2" xfId="20096"/>
    <cellStyle name="_Gas Transportation Charges_2009GRC_120308_Wind Integration 10GRC 2 3" xfId="20097"/>
    <cellStyle name="_Gas Transportation Charges_2009GRC_120308_Wind Integration 10GRC 3" xfId="20098"/>
    <cellStyle name="_Gas Transportation Charges_2009GRC_120308_Wind Integration 10GRC 3 2" xfId="20099"/>
    <cellStyle name="_Gas Transportation Charges_2009GRC_120308_Wind Integration 10GRC 4" xfId="20100"/>
    <cellStyle name="_Gas Transportation Charges_2009GRC_120308_Wind Integration 10GRC_DEM-WP(C) ENERG10C--ctn Mid-C_042010 2010GRC" xfId="11893"/>
    <cellStyle name="_Gas Transportation Charges_2009GRC_120308_Wind Integration 10GRC_DEM-WP(C) ENERG10C--ctn Mid-C_042010 2010GRC 2" xfId="20101"/>
    <cellStyle name="_x0013__LSRWEP LGIA like Acctg Petition Aug 2010" xfId="11894"/>
    <cellStyle name="_x0013__LSRWEP LGIA like Acctg Petition Aug 2010 2" xfId="20102"/>
    <cellStyle name="_x0013__LSRWEP LGIA like Acctg Petition Aug 2010 2 2" xfId="20103"/>
    <cellStyle name="_x0013__LSRWEP LGIA like Acctg Petition Aug 2010 3" xfId="20104"/>
    <cellStyle name="_Mid C 09GRC" xfId="4403"/>
    <cellStyle name="_Mid C 09GRC 2" xfId="20105"/>
    <cellStyle name="_Monthly Fixed Input" xfId="4404"/>
    <cellStyle name="_Monthly Fixed Input 2" xfId="4405"/>
    <cellStyle name="_Monthly Fixed Input 2 2" xfId="20106"/>
    <cellStyle name="_Monthly Fixed Input 2 2 2" xfId="20107"/>
    <cellStyle name="_Monthly Fixed Input 2 3" xfId="20108"/>
    <cellStyle name="_Monthly Fixed Input 3" xfId="20109"/>
    <cellStyle name="_Monthly Fixed Input 3 2" xfId="20110"/>
    <cellStyle name="_Monthly Fixed Input 3 2 2" xfId="20111"/>
    <cellStyle name="_Monthly Fixed Input 3 3" xfId="20112"/>
    <cellStyle name="_Monthly Fixed Input 3 4" xfId="20113"/>
    <cellStyle name="_Monthly Fixed Input 4" xfId="20114"/>
    <cellStyle name="_Monthly Fixed Input_DEM-WP(C) ENERG10C--ctn Mid-C_042010 2010GRC" xfId="11895"/>
    <cellStyle name="_Monthly Fixed Input_DEM-WP(C) ENERG10C--ctn Mid-C_042010 2010GRC 2" xfId="20115"/>
    <cellStyle name="_Monthly Fixed Input_NIM Summary" xfId="4406"/>
    <cellStyle name="_Monthly Fixed Input_NIM Summary 2" xfId="4407"/>
    <cellStyle name="_Monthly Fixed Input_NIM Summary 2 2" xfId="20116"/>
    <cellStyle name="_Monthly Fixed Input_NIM Summary 2 2 2" xfId="20117"/>
    <cellStyle name="_Monthly Fixed Input_NIM Summary 2 2 2 2" xfId="20118"/>
    <cellStyle name="_Monthly Fixed Input_NIM Summary 2 2 3" xfId="20119"/>
    <cellStyle name="_Monthly Fixed Input_NIM Summary 2 2 4" xfId="20120"/>
    <cellStyle name="_Monthly Fixed Input_NIM Summary 2 3" xfId="20121"/>
    <cellStyle name="_Monthly Fixed Input_NIM Summary 2 3 2" xfId="20122"/>
    <cellStyle name="_Monthly Fixed Input_NIM Summary 2 4" xfId="20123"/>
    <cellStyle name="_Monthly Fixed Input_NIM Summary 3" xfId="20124"/>
    <cellStyle name="_Monthly Fixed Input_NIM Summary 3 2" xfId="20125"/>
    <cellStyle name="_Monthly Fixed Input_NIM Summary 3 2 2" xfId="20126"/>
    <cellStyle name="_Monthly Fixed Input_NIM Summary 3 3" xfId="20127"/>
    <cellStyle name="_Monthly Fixed Input_NIM Summary 3 4" xfId="20128"/>
    <cellStyle name="_Monthly Fixed Input_NIM Summary 4" xfId="20129"/>
    <cellStyle name="_Monthly Fixed Input_NIM Summary 4 2" xfId="20130"/>
    <cellStyle name="_Monthly Fixed Input_NIM Summary 5" xfId="20131"/>
    <cellStyle name="_Monthly Fixed Input_NIM Summary_DEM-WP(C) ENERG10C--ctn Mid-C_042010 2010GRC" xfId="11896"/>
    <cellStyle name="_Monthly Fixed Input_NIM Summary_DEM-WP(C) ENERG10C--ctn Mid-C_042010 2010GRC 2" xfId="20132"/>
    <cellStyle name="_NIM 06 Base Case Current Trends" xfId="170"/>
    <cellStyle name="_NIM 06 Base Case Current Trends 2" xfId="4408"/>
    <cellStyle name="_NIM 06 Base Case Current Trends 2 2" xfId="4409"/>
    <cellStyle name="_NIM 06 Base Case Current Trends 2 2 2" xfId="20133"/>
    <cellStyle name="_NIM 06 Base Case Current Trends 2 2 2 2" xfId="20134"/>
    <cellStyle name="_NIM 06 Base Case Current Trends 2 2 2 2 2" xfId="20135"/>
    <cellStyle name="_NIM 06 Base Case Current Trends 2 2 2 3" xfId="20136"/>
    <cellStyle name="_NIM 06 Base Case Current Trends 2 2 2 4" xfId="20137"/>
    <cellStyle name="_NIM 06 Base Case Current Trends 2 2 3" xfId="20138"/>
    <cellStyle name="_NIM 06 Base Case Current Trends 2 2 3 2" xfId="20139"/>
    <cellStyle name="_NIM 06 Base Case Current Trends 2 2 4" xfId="20140"/>
    <cellStyle name="_NIM 06 Base Case Current Trends 2 3" xfId="11897"/>
    <cellStyle name="_NIM 06 Base Case Current Trends 2 3 2" xfId="20141"/>
    <cellStyle name="_NIM 06 Base Case Current Trends 2 3 2 2" xfId="20142"/>
    <cellStyle name="_NIM 06 Base Case Current Trends 2 3 3" xfId="20143"/>
    <cellStyle name="_NIM 06 Base Case Current Trends 2 3 4" xfId="20144"/>
    <cellStyle name="_NIM 06 Base Case Current Trends 2 4" xfId="20145"/>
    <cellStyle name="_NIM 06 Base Case Current Trends 2 4 2" xfId="20146"/>
    <cellStyle name="_NIM 06 Base Case Current Trends 2 5" xfId="20147"/>
    <cellStyle name="_NIM 06 Base Case Current Trends 3" xfId="4410"/>
    <cellStyle name="_NIM 06 Base Case Current Trends 3 2" xfId="20148"/>
    <cellStyle name="_NIM 06 Base Case Current Trends 3 2 2" xfId="20149"/>
    <cellStyle name="_NIM 06 Base Case Current Trends 3 2 3" xfId="20150"/>
    <cellStyle name="_NIM 06 Base Case Current Trends 3 3" xfId="20151"/>
    <cellStyle name="_NIM 06 Base Case Current Trends 3 4" xfId="20152"/>
    <cellStyle name="_NIM 06 Base Case Current Trends 4" xfId="20153"/>
    <cellStyle name="_NIM 06 Base Case Current Trends 4 2" xfId="20154"/>
    <cellStyle name="_NIM 06 Base Case Current Trends 4 2 2" xfId="20155"/>
    <cellStyle name="_NIM 06 Base Case Current Trends 4 3" xfId="20156"/>
    <cellStyle name="_NIM 06 Base Case Current Trends 5" xfId="20157"/>
    <cellStyle name="_NIM 06 Base Case Current Trends 5 2" xfId="20158"/>
    <cellStyle name="_NIM 06 Base Case Current Trends 5 3" xfId="20159"/>
    <cellStyle name="_NIM 06 Base Case Current Trends 6" xfId="20160"/>
    <cellStyle name="_NIM 06 Base Case Current Trends 6 2" xfId="20161"/>
    <cellStyle name="_NIM 06 Base Case Current Trends_Adj Bench DR 3 for Initial Briefs (Electric)" xfId="4411"/>
    <cellStyle name="_NIM 06 Base Case Current Trends_Adj Bench DR 3 for Initial Briefs (Electric) 2" xfId="4412"/>
    <cellStyle name="_NIM 06 Base Case Current Trends_Adj Bench DR 3 for Initial Briefs (Electric) 2 2" xfId="4413"/>
    <cellStyle name="_NIM 06 Base Case Current Trends_Adj Bench DR 3 for Initial Briefs (Electric) 2 2 2" xfId="20162"/>
    <cellStyle name="_NIM 06 Base Case Current Trends_Adj Bench DR 3 for Initial Briefs (Electric) 2 2 2 2" xfId="20163"/>
    <cellStyle name="_NIM 06 Base Case Current Trends_Adj Bench DR 3 for Initial Briefs (Electric) 2 2 3" xfId="20164"/>
    <cellStyle name="_NIM 06 Base Case Current Trends_Adj Bench DR 3 for Initial Briefs (Electric) 2 2 4" xfId="20165"/>
    <cellStyle name="_NIM 06 Base Case Current Trends_Adj Bench DR 3 for Initial Briefs (Electric) 2 3" xfId="20166"/>
    <cellStyle name="_NIM 06 Base Case Current Trends_Adj Bench DR 3 for Initial Briefs (Electric) 2 3 2" xfId="20167"/>
    <cellStyle name="_NIM 06 Base Case Current Trends_Adj Bench DR 3 for Initial Briefs (Electric) 2 4" xfId="20168"/>
    <cellStyle name="_NIM 06 Base Case Current Trends_Adj Bench DR 3 for Initial Briefs (Electric) 3" xfId="4414"/>
    <cellStyle name="_NIM 06 Base Case Current Trends_Adj Bench DR 3 for Initial Briefs (Electric) 3 2" xfId="20169"/>
    <cellStyle name="_NIM 06 Base Case Current Trends_Adj Bench DR 3 for Initial Briefs (Electric) 3 2 2" xfId="20170"/>
    <cellStyle name="_NIM 06 Base Case Current Trends_Adj Bench DR 3 for Initial Briefs (Electric) 3 3" xfId="20171"/>
    <cellStyle name="_NIM 06 Base Case Current Trends_Adj Bench DR 3 for Initial Briefs (Electric) 3 4" xfId="20172"/>
    <cellStyle name="_NIM 06 Base Case Current Trends_Adj Bench DR 3 for Initial Briefs (Electric) 4" xfId="20173"/>
    <cellStyle name="_NIM 06 Base Case Current Trends_Adj Bench DR 3 for Initial Briefs (Electric) 4 2" xfId="20174"/>
    <cellStyle name="_NIM 06 Base Case Current Trends_Adj Bench DR 3 for Initial Briefs (Electric) 5" xfId="20175"/>
    <cellStyle name="_NIM 06 Base Case Current Trends_Adj Bench DR 3 for Initial Briefs (Electric)_DEM-WP(C) ENERG10C--ctn Mid-C_042010 2010GRC" xfId="11898"/>
    <cellStyle name="_NIM 06 Base Case Current Trends_Adj Bench DR 3 for Initial Briefs (Electric)_DEM-WP(C) ENERG10C--ctn Mid-C_042010 2010GRC 2" xfId="20176"/>
    <cellStyle name="_NIM 06 Base Case Current Trends_Book1" xfId="4415"/>
    <cellStyle name="_NIM 06 Base Case Current Trends_Book1 2" xfId="20177"/>
    <cellStyle name="_NIM 06 Base Case Current Trends_Book2" xfId="4416"/>
    <cellStyle name="_NIM 06 Base Case Current Trends_Book2 2" xfId="4417"/>
    <cellStyle name="_NIM 06 Base Case Current Trends_Book2 2 2" xfId="4418"/>
    <cellStyle name="_NIM 06 Base Case Current Trends_Book2 2 2 2" xfId="20178"/>
    <cellStyle name="_NIM 06 Base Case Current Trends_Book2 2 2 2 2" xfId="20179"/>
    <cellStyle name="_NIM 06 Base Case Current Trends_Book2 2 2 3" xfId="20180"/>
    <cellStyle name="_NIM 06 Base Case Current Trends_Book2 2 2 4" xfId="20181"/>
    <cellStyle name="_NIM 06 Base Case Current Trends_Book2 2 3" xfId="20182"/>
    <cellStyle name="_NIM 06 Base Case Current Trends_Book2 2 3 2" xfId="20183"/>
    <cellStyle name="_NIM 06 Base Case Current Trends_Book2 2 4" xfId="20184"/>
    <cellStyle name="_NIM 06 Base Case Current Trends_Book2 3" xfId="4419"/>
    <cellStyle name="_NIM 06 Base Case Current Trends_Book2 3 2" xfId="20185"/>
    <cellStyle name="_NIM 06 Base Case Current Trends_Book2 3 2 2" xfId="20186"/>
    <cellStyle name="_NIM 06 Base Case Current Trends_Book2 3 3" xfId="20187"/>
    <cellStyle name="_NIM 06 Base Case Current Trends_Book2 3 4" xfId="20188"/>
    <cellStyle name="_NIM 06 Base Case Current Trends_Book2 4" xfId="20189"/>
    <cellStyle name="_NIM 06 Base Case Current Trends_Book2 4 2" xfId="20190"/>
    <cellStyle name="_NIM 06 Base Case Current Trends_Book2 5" xfId="20191"/>
    <cellStyle name="_NIM 06 Base Case Current Trends_Book2_Adj Bench DR 3 for Initial Briefs (Electric)" xfId="4420"/>
    <cellStyle name="_NIM 06 Base Case Current Trends_Book2_Adj Bench DR 3 for Initial Briefs (Electric) 2" xfId="4421"/>
    <cellStyle name="_NIM 06 Base Case Current Trends_Book2_Adj Bench DR 3 for Initial Briefs (Electric) 2 2" xfId="4422"/>
    <cellStyle name="_NIM 06 Base Case Current Trends_Book2_Adj Bench DR 3 for Initial Briefs (Electric) 2 2 2" xfId="20192"/>
    <cellStyle name="_NIM 06 Base Case Current Trends_Book2_Adj Bench DR 3 for Initial Briefs (Electric) 2 2 2 2" xfId="20193"/>
    <cellStyle name="_NIM 06 Base Case Current Trends_Book2_Adj Bench DR 3 for Initial Briefs (Electric) 2 2 3" xfId="20194"/>
    <cellStyle name="_NIM 06 Base Case Current Trends_Book2_Adj Bench DR 3 for Initial Briefs (Electric) 2 2 4" xfId="20195"/>
    <cellStyle name="_NIM 06 Base Case Current Trends_Book2_Adj Bench DR 3 for Initial Briefs (Electric) 2 3" xfId="20196"/>
    <cellStyle name="_NIM 06 Base Case Current Trends_Book2_Adj Bench DR 3 for Initial Briefs (Electric) 2 3 2" xfId="20197"/>
    <cellStyle name="_NIM 06 Base Case Current Trends_Book2_Adj Bench DR 3 for Initial Briefs (Electric) 2 4" xfId="20198"/>
    <cellStyle name="_NIM 06 Base Case Current Trends_Book2_Adj Bench DR 3 for Initial Briefs (Electric) 3" xfId="4423"/>
    <cellStyle name="_NIM 06 Base Case Current Trends_Book2_Adj Bench DR 3 for Initial Briefs (Electric) 3 2" xfId="20199"/>
    <cellStyle name="_NIM 06 Base Case Current Trends_Book2_Adj Bench DR 3 for Initial Briefs (Electric) 3 2 2" xfId="20200"/>
    <cellStyle name="_NIM 06 Base Case Current Trends_Book2_Adj Bench DR 3 for Initial Briefs (Electric) 3 3" xfId="20201"/>
    <cellStyle name="_NIM 06 Base Case Current Trends_Book2_Adj Bench DR 3 for Initial Briefs (Electric) 3 4" xfId="20202"/>
    <cellStyle name="_NIM 06 Base Case Current Trends_Book2_Adj Bench DR 3 for Initial Briefs (Electric) 4" xfId="20203"/>
    <cellStyle name="_NIM 06 Base Case Current Trends_Book2_Adj Bench DR 3 for Initial Briefs (Electric) 4 2" xfId="20204"/>
    <cellStyle name="_NIM 06 Base Case Current Trends_Book2_Adj Bench DR 3 for Initial Briefs (Electric) 5" xfId="20205"/>
    <cellStyle name="_NIM 06 Base Case Current Trends_Book2_Adj Bench DR 3 for Initial Briefs (Electric)_DEM-WP(C) ENERG10C--ctn Mid-C_042010 2010GRC" xfId="11899"/>
    <cellStyle name="_NIM 06 Base Case Current Trends_Book2_Adj Bench DR 3 for Initial Briefs (Electric)_DEM-WP(C) ENERG10C--ctn Mid-C_042010 2010GRC 2" xfId="20206"/>
    <cellStyle name="_NIM 06 Base Case Current Trends_Book2_DEM-WP(C) ENERG10C--ctn Mid-C_042010 2010GRC" xfId="11900"/>
    <cellStyle name="_NIM 06 Base Case Current Trends_Book2_DEM-WP(C) ENERG10C--ctn Mid-C_042010 2010GRC 2" xfId="20207"/>
    <cellStyle name="_NIM 06 Base Case Current Trends_Book2_Electric Rev Req Model (2009 GRC) Rebuttal" xfId="4424"/>
    <cellStyle name="_NIM 06 Base Case Current Trends_Book2_Electric Rev Req Model (2009 GRC) Rebuttal 2" xfId="4425"/>
    <cellStyle name="_NIM 06 Base Case Current Trends_Book2_Electric Rev Req Model (2009 GRC) Rebuttal 2 2" xfId="4426"/>
    <cellStyle name="_NIM 06 Base Case Current Trends_Book2_Electric Rev Req Model (2009 GRC) Rebuttal 2 2 2" xfId="20208"/>
    <cellStyle name="_NIM 06 Base Case Current Trends_Book2_Electric Rev Req Model (2009 GRC) Rebuttal 2 3" xfId="20209"/>
    <cellStyle name="_NIM 06 Base Case Current Trends_Book2_Electric Rev Req Model (2009 GRC) Rebuttal 3" xfId="4427"/>
    <cellStyle name="_NIM 06 Base Case Current Trends_Book2_Electric Rev Req Model (2009 GRC) Rebuttal 3 2" xfId="20210"/>
    <cellStyle name="_NIM 06 Base Case Current Trends_Book2_Electric Rev Req Model (2009 GRC) Rebuttal 4" xfId="20211"/>
    <cellStyle name="_NIM 06 Base Case Current Trends_Book2_Electric Rev Req Model (2009 GRC) Rebuttal REmoval of New  WH Solar AdjustMI" xfId="4428"/>
    <cellStyle name="_NIM 06 Base Case Current Trends_Book2_Electric Rev Req Model (2009 GRC) Rebuttal REmoval of New  WH Solar AdjustMI 2" xfId="4429"/>
    <cellStyle name="_NIM 06 Base Case Current Trends_Book2_Electric Rev Req Model (2009 GRC) Rebuttal REmoval of New  WH Solar AdjustMI 2 2" xfId="4430"/>
    <cellStyle name="_NIM 06 Base Case Current Trends_Book2_Electric Rev Req Model (2009 GRC) Rebuttal REmoval of New  WH Solar AdjustMI 2 2 2" xfId="20212"/>
    <cellStyle name="_NIM 06 Base Case Current Trends_Book2_Electric Rev Req Model (2009 GRC) Rebuttal REmoval of New  WH Solar AdjustMI 2 2 2 2" xfId="20213"/>
    <cellStyle name="_NIM 06 Base Case Current Trends_Book2_Electric Rev Req Model (2009 GRC) Rebuttal REmoval of New  WH Solar AdjustMI 2 2 3" xfId="20214"/>
    <cellStyle name="_NIM 06 Base Case Current Trends_Book2_Electric Rev Req Model (2009 GRC) Rebuttal REmoval of New  WH Solar AdjustMI 2 2 4" xfId="20215"/>
    <cellStyle name="_NIM 06 Base Case Current Trends_Book2_Electric Rev Req Model (2009 GRC) Rebuttal REmoval of New  WH Solar AdjustMI 2 3" xfId="20216"/>
    <cellStyle name="_NIM 06 Base Case Current Trends_Book2_Electric Rev Req Model (2009 GRC) Rebuttal REmoval of New  WH Solar AdjustMI 2 3 2" xfId="20217"/>
    <cellStyle name="_NIM 06 Base Case Current Trends_Book2_Electric Rev Req Model (2009 GRC) Rebuttal REmoval of New  WH Solar AdjustMI 2 4" xfId="20218"/>
    <cellStyle name="_NIM 06 Base Case Current Trends_Book2_Electric Rev Req Model (2009 GRC) Rebuttal REmoval of New  WH Solar AdjustMI 3" xfId="4431"/>
    <cellStyle name="_NIM 06 Base Case Current Trends_Book2_Electric Rev Req Model (2009 GRC) Rebuttal REmoval of New  WH Solar AdjustMI 3 2" xfId="20219"/>
    <cellStyle name="_NIM 06 Base Case Current Trends_Book2_Electric Rev Req Model (2009 GRC) Rebuttal REmoval of New  WH Solar AdjustMI 3 2 2" xfId="20220"/>
    <cellStyle name="_NIM 06 Base Case Current Trends_Book2_Electric Rev Req Model (2009 GRC) Rebuttal REmoval of New  WH Solar AdjustMI 3 3" xfId="20221"/>
    <cellStyle name="_NIM 06 Base Case Current Trends_Book2_Electric Rev Req Model (2009 GRC) Rebuttal REmoval of New  WH Solar AdjustMI 3 4" xfId="20222"/>
    <cellStyle name="_NIM 06 Base Case Current Trends_Book2_Electric Rev Req Model (2009 GRC) Rebuttal REmoval of New  WH Solar AdjustMI 4" xfId="20223"/>
    <cellStyle name="_NIM 06 Base Case Current Trends_Book2_Electric Rev Req Model (2009 GRC) Rebuttal REmoval of New  WH Solar AdjustMI 4 2" xfId="20224"/>
    <cellStyle name="_NIM 06 Base Case Current Trends_Book2_Electric Rev Req Model (2009 GRC) Rebuttal REmoval of New  WH Solar AdjustMI 5" xfId="20225"/>
    <cellStyle name="_NIM 06 Base Case Current Trends_Book2_Electric Rev Req Model (2009 GRC) Rebuttal REmoval of New  WH Solar AdjustMI_DEM-WP(C) ENERG10C--ctn Mid-C_042010 2010GRC" xfId="11901"/>
    <cellStyle name="_NIM 06 Base Case Current Trends_Book2_Electric Rev Req Model (2009 GRC) Rebuttal REmoval of New  WH Solar AdjustMI_DEM-WP(C) ENERG10C--ctn Mid-C_042010 2010GRC 2" xfId="20226"/>
    <cellStyle name="_NIM 06 Base Case Current Trends_Book2_Electric Rev Req Model (2009 GRC) Revised 01-18-2010" xfId="4432"/>
    <cellStyle name="_NIM 06 Base Case Current Trends_Book2_Electric Rev Req Model (2009 GRC) Revised 01-18-2010 2" xfId="4433"/>
    <cellStyle name="_NIM 06 Base Case Current Trends_Book2_Electric Rev Req Model (2009 GRC) Revised 01-18-2010 2 2" xfId="4434"/>
    <cellStyle name="_NIM 06 Base Case Current Trends_Book2_Electric Rev Req Model (2009 GRC) Revised 01-18-2010 2 2 2" xfId="20227"/>
    <cellStyle name="_NIM 06 Base Case Current Trends_Book2_Electric Rev Req Model (2009 GRC) Revised 01-18-2010 2 2 2 2" xfId="20228"/>
    <cellStyle name="_NIM 06 Base Case Current Trends_Book2_Electric Rev Req Model (2009 GRC) Revised 01-18-2010 2 2 3" xfId="20229"/>
    <cellStyle name="_NIM 06 Base Case Current Trends_Book2_Electric Rev Req Model (2009 GRC) Revised 01-18-2010 2 2 4" xfId="20230"/>
    <cellStyle name="_NIM 06 Base Case Current Trends_Book2_Electric Rev Req Model (2009 GRC) Revised 01-18-2010 2 3" xfId="20231"/>
    <cellStyle name="_NIM 06 Base Case Current Trends_Book2_Electric Rev Req Model (2009 GRC) Revised 01-18-2010 2 3 2" xfId="20232"/>
    <cellStyle name="_NIM 06 Base Case Current Trends_Book2_Electric Rev Req Model (2009 GRC) Revised 01-18-2010 2 4" xfId="20233"/>
    <cellStyle name="_NIM 06 Base Case Current Trends_Book2_Electric Rev Req Model (2009 GRC) Revised 01-18-2010 3" xfId="4435"/>
    <cellStyle name="_NIM 06 Base Case Current Trends_Book2_Electric Rev Req Model (2009 GRC) Revised 01-18-2010 3 2" xfId="20234"/>
    <cellStyle name="_NIM 06 Base Case Current Trends_Book2_Electric Rev Req Model (2009 GRC) Revised 01-18-2010 3 2 2" xfId="20235"/>
    <cellStyle name="_NIM 06 Base Case Current Trends_Book2_Electric Rev Req Model (2009 GRC) Revised 01-18-2010 3 3" xfId="20236"/>
    <cellStyle name="_NIM 06 Base Case Current Trends_Book2_Electric Rev Req Model (2009 GRC) Revised 01-18-2010 3 4" xfId="20237"/>
    <cellStyle name="_NIM 06 Base Case Current Trends_Book2_Electric Rev Req Model (2009 GRC) Revised 01-18-2010 4" xfId="20238"/>
    <cellStyle name="_NIM 06 Base Case Current Trends_Book2_Electric Rev Req Model (2009 GRC) Revised 01-18-2010 4 2" xfId="20239"/>
    <cellStyle name="_NIM 06 Base Case Current Trends_Book2_Electric Rev Req Model (2009 GRC) Revised 01-18-2010 5" xfId="20240"/>
    <cellStyle name="_NIM 06 Base Case Current Trends_Book2_Electric Rev Req Model (2009 GRC) Revised 01-18-2010_DEM-WP(C) ENERG10C--ctn Mid-C_042010 2010GRC" xfId="11902"/>
    <cellStyle name="_NIM 06 Base Case Current Trends_Book2_Electric Rev Req Model (2009 GRC) Revised 01-18-2010_DEM-WP(C) ENERG10C--ctn Mid-C_042010 2010GRC 2" xfId="20241"/>
    <cellStyle name="_NIM 06 Base Case Current Trends_Book2_Final Order Electric EXHIBIT A-1" xfId="4436"/>
    <cellStyle name="_NIM 06 Base Case Current Trends_Book2_Final Order Electric EXHIBIT A-1 2" xfId="4437"/>
    <cellStyle name="_NIM 06 Base Case Current Trends_Book2_Final Order Electric EXHIBIT A-1 2 2" xfId="4438"/>
    <cellStyle name="_NIM 06 Base Case Current Trends_Book2_Final Order Electric EXHIBIT A-1 2 2 2" xfId="20242"/>
    <cellStyle name="_NIM 06 Base Case Current Trends_Book2_Final Order Electric EXHIBIT A-1 2 3" xfId="20243"/>
    <cellStyle name="_NIM 06 Base Case Current Trends_Book2_Final Order Electric EXHIBIT A-1 2 4" xfId="20244"/>
    <cellStyle name="_NIM 06 Base Case Current Trends_Book2_Final Order Electric EXHIBIT A-1 3" xfId="4439"/>
    <cellStyle name="_NIM 06 Base Case Current Trends_Book2_Final Order Electric EXHIBIT A-1 3 2" xfId="20245"/>
    <cellStyle name="_NIM 06 Base Case Current Trends_Book2_Final Order Electric EXHIBIT A-1 4" xfId="20246"/>
    <cellStyle name="_NIM 06 Base Case Current Trends_Book2_Final Order Electric EXHIBIT A-1 5" xfId="20247"/>
    <cellStyle name="_NIM 06 Base Case Current Trends_Book2_Final Order Electric EXHIBIT A-1 6" xfId="20248"/>
    <cellStyle name="_NIM 06 Base Case Current Trends_Chelan PUD Power Costs (8-10)" xfId="4440"/>
    <cellStyle name="_NIM 06 Base Case Current Trends_Chelan PUD Power Costs (8-10) 2" xfId="20249"/>
    <cellStyle name="_NIM 06 Base Case Current Trends_Colstrip 1&amp;2 Annual O&amp;M Budgets" xfId="20250"/>
    <cellStyle name="_NIM 06 Base Case Current Trends_Confidential Material" xfId="4441"/>
    <cellStyle name="_NIM 06 Base Case Current Trends_Confidential Material 2" xfId="20251"/>
    <cellStyle name="_NIM 06 Base Case Current Trends_DEM-WP(C) Colstrip 12 Coal Cost Forecast 2010GRC" xfId="4442"/>
    <cellStyle name="_NIM 06 Base Case Current Trends_DEM-WP(C) Colstrip 12 Coal Cost Forecast 2010GRC 2" xfId="20252"/>
    <cellStyle name="_NIM 06 Base Case Current Trends_DEM-WP(C) ENERG10C--ctn Mid-C_042010 2010GRC" xfId="11903"/>
    <cellStyle name="_NIM 06 Base Case Current Trends_DEM-WP(C) ENERG10C--ctn Mid-C_042010 2010GRC 2" xfId="20253"/>
    <cellStyle name="_NIM 06 Base Case Current Trends_DEM-WP(C) Production O&amp;M 2010GRC As-Filed" xfId="4443"/>
    <cellStyle name="_NIM 06 Base Case Current Trends_DEM-WP(C) Production O&amp;M 2010GRC As-Filed 2" xfId="4444"/>
    <cellStyle name="_NIM 06 Base Case Current Trends_DEM-WP(C) Production O&amp;M 2010GRC As-Filed 2 2" xfId="20254"/>
    <cellStyle name="_NIM 06 Base Case Current Trends_DEM-WP(C) Production O&amp;M 2010GRC As-Filed 3" xfId="11904"/>
    <cellStyle name="_NIM 06 Base Case Current Trends_DEM-WP(C) Production O&amp;M 2010GRC As-Filed 3 2" xfId="20255"/>
    <cellStyle name="_NIM 06 Base Case Current Trends_DEM-WP(C) Production O&amp;M 2010GRC As-Filed 4" xfId="20256"/>
    <cellStyle name="_NIM 06 Base Case Current Trends_DEM-WP(C) Production O&amp;M 2010GRC As-Filed 4 2" xfId="20257"/>
    <cellStyle name="_NIM 06 Base Case Current Trends_DEM-WP(C) Production O&amp;M 2010GRC As-Filed 5" xfId="20258"/>
    <cellStyle name="_NIM 06 Base Case Current Trends_DEM-WP(C) Production O&amp;M 2010GRC As-Filed 5 2" xfId="20259"/>
    <cellStyle name="_NIM 06 Base Case Current Trends_DEM-WP(C) Production O&amp;M 2010GRC As-Filed 6" xfId="20260"/>
    <cellStyle name="_NIM 06 Base Case Current Trends_DEM-WP(C) Production O&amp;M 2010GRC As-Filed 6 2" xfId="20261"/>
    <cellStyle name="_NIM 06 Base Case Current Trends_Electric Rev Req Model (2009 GRC) " xfId="4445"/>
    <cellStyle name="_NIM 06 Base Case Current Trends_Electric Rev Req Model (2009 GRC)  2" xfId="4446"/>
    <cellStyle name="_NIM 06 Base Case Current Trends_Electric Rev Req Model (2009 GRC)  2 2" xfId="4447"/>
    <cellStyle name="_NIM 06 Base Case Current Trends_Electric Rev Req Model (2009 GRC)  2 2 2" xfId="20262"/>
    <cellStyle name="_NIM 06 Base Case Current Trends_Electric Rev Req Model (2009 GRC)  2 2 2 2" xfId="20263"/>
    <cellStyle name="_NIM 06 Base Case Current Trends_Electric Rev Req Model (2009 GRC)  2 2 3" xfId="20264"/>
    <cellStyle name="_NIM 06 Base Case Current Trends_Electric Rev Req Model (2009 GRC)  2 2 4" xfId="20265"/>
    <cellStyle name="_NIM 06 Base Case Current Trends_Electric Rev Req Model (2009 GRC)  2 3" xfId="20266"/>
    <cellStyle name="_NIM 06 Base Case Current Trends_Electric Rev Req Model (2009 GRC)  2 3 2" xfId="20267"/>
    <cellStyle name="_NIM 06 Base Case Current Trends_Electric Rev Req Model (2009 GRC)  2 4" xfId="20268"/>
    <cellStyle name="_NIM 06 Base Case Current Trends_Electric Rev Req Model (2009 GRC)  3" xfId="4448"/>
    <cellStyle name="_NIM 06 Base Case Current Trends_Electric Rev Req Model (2009 GRC)  3 2" xfId="20269"/>
    <cellStyle name="_NIM 06 Base Case Current Trends_Electric Rev Req Model (2009 GRC)  3 2 2" xfId="20270"/>
    <cellStyle name="_NIM 06 Base Case Current Trends_Electric Rev Req Model (2009 GRC)  3 3" xfId="20271"/>
    <cellStyle name="_NIM 06 Base Case Current Trends_Electric Rev Req Model (2009 GRC)  3 4" xfId="20272"/>
    <cellStyle name="_NIM 06 Base Case Current Trends_Electric Rev Req Model (2009 GRC)  4" xfId="20273"/>
    <cellStyle name="_NIM 06 Base Case Current Trends_Electric Rev Req Model (2009 GRC)  4 2" xfId="20274"/>
    <cellStyle name="_NIM 06 Base Case Current Trends_Electric Rev Req Model (2009 GRC)  5" xfId="20275"/>
    <cellStyle name="_NIM 06 Base Case Current Trends_Electric Rev Req Model (2009 GRC) _DEM-WP(C) ENERG10C--ctn Mid-C_042010 2010GRC" xfId="11905"/>
    <cellStyle name="_NIM 06 Base Case Current Trends_Electric Rev Req Model (2009 GRC) _DEM-WP(C) ENERG10C--ctn Mid-C_042010 2010GRC 2" xfId="20276"/>
    <cellStyle name="_NIM 06 Base Case Current Trends_Electric Rev Req Model (2009 GRC) Rebuttal" xfId="4449"/>
    <cellStyle name="_NIM 06 Base Case Current Trends_Electric Rev Req Model (2009 GRC) Rebuttal 2" xfId="4450"/>
    <cellStyle name="_NIM 06 Base Case Current Trends_Electric Rev Req Model (2009 GRC) Rebuttal 2 2" xfId="4451"/>
    <cellStyle name="_NIM 06 Base Case Current Trends_Electric Rev Req Model (2009 GRC) Rebuttal 2 2 2" xfId="20277"/>
    <cellStyle name="_NIM 06 Base Case Current Trends_Electric Rev Req Model (2009 GRC) Rebuttal 2 3" xfId="20278"/>
    <cellStyle name="_NIM 06 Base Case Current Trends_Electric Rev Req Model (2009 GRC) Rebuttal 3" xfId="4452"/>
    <cellStyle name="_NIM 06 Base Case Current Trends_Electric Rev Req Model (2009 GRC) Rebuttal 3 2" xfId="20279"/>
    <cellStyle name="_NIM 06 Base Case Current Trends_Electric Rev Req Model (2009 GRC) Rebuttal 4" xfId="20280"/>
    <cellStyle name="_NIM 06 Base Case Current Trends_Electric Rev Req Model (2009 GRC) Rebuttal REmoval of New  WH Solar AdjustMI" xfId="4453"/>
    <cellStyle name="_NIM 06 Base Case Current Trends_Electric Rev Req Model (2009 GRC) Rebuttal REmoval of New  WH Solar AdjustMI 2" xfId="4454"/>
    <cellStyle name="_NIM 06 Base Case Current Trends_Electric Rev Req Model (2009 GRC) Rebuttal REmoval of New  WH Solar AdjustMI 2 2" xfId="4455"/>
    <cellStyle name="_NIM 06 Base Case Current Trends_Electric Rev Req Model (2009 GRC) Rebuttal REmoval of New  WH Solar AdjustMI 2 2 2" xfId="20281"/>
    <cellStyle name="_NIM 06 Base Case Current Trends_Electric Rev Req Model (2009 GRC) Rebuttal REmoval of New  WH Solar AdjustMI 2 2 2 2" xfId="20282"/>
    <cellStyle name="_NIM 06 Base Case Current Trends_Electric Rev Req Model (2009 GRC) Rebuttal REmoval of New  WH Solar AdjustMI 2 2 3" xfId="20283"/>
    <cellStyle name="_NIM 06 Base Case Current Trends_Electric Rev Req Model (2009 GRC) Rebuttal REmoval of New  WH Solar AdjustMI 2 2 4" xfId="20284"/>
    <cellStyle name="_NIM 06 Base Case Current Trends_Electric Rev Req Model (2009 GRC) Rebuttal REmoval of New  WH Solar AdjustMI 2 3" xfId="20285"/>
    <cellStyle name="_NIM 06 Base Case Current Trends_Electric Rev Req Model (2009 GRC) Rebuttal REmoval of New  WH Solar AdjustMI 2 3 2" xfId="20286"/>
    <cellStyle name="_NIM 06 Base Case Current Trends_Electric Rev Req Model (2009 GRC) Rebuttal REmoval of New  WH Solar AdjustMI 2 4" xfId="20287"/>
    <cellStyle name="_NIM 06 Base Case Current Trends_Electric Rev Req Model (2009 GRC) Rebuttal REmoval of New  WH Solar AdjustMI 3" xfId="4456"/>
    <cellStyle name="_NIM 06 Base Case Current Trends_Electric Rev Req Model (2009 GRC) Rebuttal REmoval of New  WH Solar AdjustMI 3 2" xfId="20288"/>
    <cellStyle name="_NIM 06 Base Case Current Trends_Electric Rev Req Model (2009 GRC) Rebuttal REmoval of New  WH Solar AdjustMI 3 2 2" xfId="20289"/>
    <cellStyle name="_NIM 06 Base Case Current Trends_Electric Rev Req Model (2009 GRC) Rebuttal REmoval of New  WH Solar AdjustMI 3 3" xfId="20290"/>
    <cellStyle name="_NIM 06 Base Case Current Trends_Electric Rev Req Model (2009 GRC) Rebuttal REmoval of New  WH Solar AdjustMI 3 4" xfId="20291"/>
    <cellStyle name="_NIM 06 Base Case Current Trends_Electric Rev Req Model (2009 GRC) Rebuttal REmoval of New  WH Solar AdjustMI 4" xfId="20292"/>
    <cellStyle name="_NIM 06 Base Case Current Trends_Electric Rev Req Model (2009 GRC) Rebuttal REmoval of New  WH Solar AdjustMI 4 2" xfId="20293"/>
    <cellStyle name="_NIM 06 Base Case Current Trends_Electric Rev Req Model (2009 GRC) Rebuttal REmoval of New  WH Solar AdjustMI 5" xfId="20294"/>
    <cellStyle name="_NIM 06 Base Case Current Trends_Electric Rev Req Model (2009 GRC) Rebuttal REmoval of New  WH Solar AdjustMI_DEM-WP(C) ENERG10C--ctn Mid-C_042010 2010GRC" xfId="11906"/>
    <cellStyle name="_NIM 06 Base Case Current Trends_Electric Rev Req Model (2009 GRC) Rebuttal REmoval of New  WH Solar AdjustMI_DEM-WP(C) ENERG10C--ctn Mid-C_042010 2010GRC 2" xfId="20295"/>
    <cellStyle name="_NIM 06 Base Case Current Trends_Electric Rev Req Model (2009 GRC) Revised 01-18-2010" xfId="4457"/>
    <cellStyle name="_NIM 06 Base Case Current Trends_Electric Rev Req Model (2009 GRC) Revised 01-18-2010 2" xfId="4458"/>
    <cellStyle name="_NIM 06 Base Case Current Trends_Electric Rev Req Model (2009 GRC) Revised 01-18-2010 2 2" xfId="4459"/>
    <cellStyle name="_NIM 06 Base Case Current Trends_Electric Rev Req Model (2009 GRC) Revised 01-18-2010 2 2 2" xfId="20296"/>
    <cellStyle name="_NIM 06 Base Case Current Trends_Electric Rev Req Model (2009 GRC) Revised 01-18-2010 2 2 2 2" xfId="20297"/>
    <cellStyle name="_NIM 06 Base Case Current Trends_Electric Rev Req Model (2009 GRC) Revised 01-18-2010 2 2 3" xfId="20298"/>
    <cellStyle name="_NIM 06 Base Case Current Trends_Electric Rev Req Model (2009 GRC) Revised 01-18-2010 2 2 4" xfId="20299"/>
    <cellStyle name="_NIM 06 Base Case Current Trends_Electric Rev Req Model (2009 GRC) Revised 01-18-2010 2 3" xfId="20300"/>
    <cellStyle name="_NIM 06 Base Case Current Trends_Electric Rev Req Model (2009 GRC) Revised 01-18-2010 2 3 2" xfId="20301"/>
    <cellStyle name="_NIM 06 Base Case Current Trends_Electric Rev Req Model (2009 GRC) Revised 01-18-2010 2 4" xfId="20302"/>
    <cellStyle name="_NIM 06 Base Case Current Trends_Electric Rev Req Model (2009 GRC) Revised 01-18-2010 3" xfId="4460"/>
    <cellStyle name="_NIM 06 Base Case Current Trends_Electric Rev Req Model (2009 GRC) Revised 01-18-2010 3 2" xfId="20303"/>
    <cellStyle name="_NIM 06 Base Case Current Trends_Electric Rev Req Model (2009 GRC) Revised 01-18-2010 3 2 2" xfId="20304"/>
    <cellStyle name="_NIM 06 Base Case Current Trends_Electric Rev Req Model (2009 GRC) Revised 01-18-2010 3 3" xfId="20305"/>
    <cellStyle name="_NIM 06 Base Case Current Trends_Electric Rev Req Model (2009 GRC) Revised 01-18-2010 3 4" xfId="20306"/>
    <cellStyle name="_NIM 06 Base Case Current Trends_Electric Rev Req Model (2009 GRC) Revised 01-18-2010 4" xfId="20307"/>
    <cellStyle name="_NIM 06 Base Case Current Trends_Electric Rev Req Model (2009 GRC) Revised 01-18-2010 4 2" xfId="20308"/>
    <cellStyle name="_NIM 06 Base Case Current Trends_Electric Rev Req Model (2009 GRC) Revised 01-18-2010 5" xfId="20309"/>
    <cellStyle name="_NIM 06 Base Case Current Trends_Electric Rev Req Model (2009 GRC) Revised 01-18-2010_DEM-WP(C) ENERG10C--ctn Mid-C_042010 2010GRC" xfId="11907"/>
    <cellStyle name="_NIM 06 Base Case Current Trends_Electric Rev Req Model (2009 GRC) Revised 01-18-2010_DEM-WP(C) ENERG10C--ctn Mid-C_042010 2010GRC 2" xfId="20310"/>
    <cellStyle name="_NIM 06 Base Case Current Trends_Electric Rev Req Model (2010 GRC)" xfId="4461"/>
    <cellStyle name="_NIM 06 Base Case Current Trends_Electric Rev Req Model (2010 GRC) 2" xfId="20311"/>
    <cellStyle name="_NIM 06 Base Case Current Trends_Electric Rev Req Model (2010 GRC) SF" xfId="4462"/>
    <cellStyle name="_NIM 06 Base Case Current Trends_Electric Rev Req Model (2010 GRC) SF 2" xfId="20312"/>
    <cellStyle name="_NIM 06 Base Case Current Trends_Final Order Electric EXHIBIT A-1" xfId="4463"/>
    <cellStyle name="_NIM 06 Base Case Current Trends_Final Order Electric EXHIBIT A-1 2" xfId="4464"/>
    <cellStyle name="_NIM 06 Base Case Current Trends_Final Order Electric EXHIBIT A-1 2 2" xfId="4465"/>
    <cellStyle name="_NIM 06 Base Case Current Trends_Final Order Electric EXHIBIT A-1 2 2 2" xfId="20313"/>
    <cellStyle name="_NIM 06 Base Case Current Trends_Final Order Electric EXHIBIT A-1 2 3" xfId="20314"/>
    <cellStyle name="_NIM 06 Base Case Current Trends_Final Order Electric EXHIBIT A-1 2 4" xfId="20315"/>
    <cellStyle name="_NIM 06 Base Case Current Trends_Final Order Electric EXHIBIT A-1 3" xfId="4466"/>
    <cellStyle name="_NIM 06 Base Case Current Trends_Final Order Electric EXHIBIT A-1 3 2" xfId="20316"/>
    <cellStyle name="_NIM 06 Base Case Current Trends_Final Order Electric EXHIBIT A-1 4" xfId="20317"/>
    <cellStyle name="_NIM 06 Base Case Current Trends_Final Order Electric EXHIBIT A-1 5" xfId="20318"/>
    <cellStyle name="_NIM 06 Base Case Current Trends_Final Order Electric EXHIBIT A-1 6" xfId="20319"/>
    <cellStyle name="_NIM 06 Base Case Current Trends_NIM Summary" xfId="4467"/>
    <cellStyle name="_NIM 06 Base Case Current Trends_NIM Summary 2" xfId="4468"/>
    <cellStyle name="_NIM 06 Base Case Current Trends_NIM Summary 2 2" xfId="20320"/>
    <cellStyle name="_NIM 06 Base Case Current Trends_NIM Summary 2 2 2" xfId="20321"/>
    <cellStyle name="_NIM 06 Base Case Current Trends_NIM Summary 2 2 2 2" xfId="20322"/>
    <cellStyle name="_NIM 06 Base Case Current Trends_NIM Summary 2 2 3" xfId="20323"/>
    <cellStyle name="_NIM 06 Base Case Current Trends_NIM Summary 2 2 4" xfId="20324"/>
    <cellStyle name="_NIM 06 Base Case Current Trends_NIM Summary 2 3" xfId="20325"/>
    <cellStyle name="_NIM 06 Base Case Current Trends_NIM Summary 2 3 2" xfId="20326"/>
    <cellStyle name="_NIM 06 Base Case Current Trends_NIM Summary 2 4" xfId="20327"/>
    <cellStyle name="_NIM 06 Base Case Current Trends_NIM Summary 3" xfId="20328"/>
    <cellStyle name="_NIM 06 Base Case Current Trends_NIM Summary 3 2" xfId="20329"/>
    <cellStyle name="_NIM 06 Base Case Current Trends_NIM Summary 3 2 2" xfId="20330"/>
    <cellStyle name="_NIM 06 Base Case Current Trends_NIM Summary 3 3" xfId="20331"/>
    <cellStyle name="_NIM 06 Base Case Current Trends_NIM Summary 3 4" xfId="20332"/>
    <cellStyle name="_NIM 06 Base Case Current Trends_NIM Summary 4" xfId="20333"/>
    <cellStyle name="_NIM 06 Base Case Current Trends_NIM Summary 4 2" xfId="20334"/>
    <cellStyle name="_NIM 06 Base Case Current Trends_NIM Summary 5" xfId="20335"/>
    <cellStyle name="_NIM 06 Base Case Current Trends_NIM Summary_DEM-WP(C) ENERG10C--ctn Mid-C_042010 2010GRC" xfId="11908"/>
    <cellStyle name="_NIM 06 Base Case Current Trends_NIM Summary_DEM-WP(C) ENERG10C--ctn Mid-C_042010 2010GRC 2" xfId="20336"/>
    <cellStyle name="_NIM 06 Base Case Current Trends_NIM+O&amp;M" xfId="11909"/>
    <cellStyle name="_NIM 06 Base Case Current Trends_NIM+O&amp;M 2" xfId="11910"/>
    <cellStyle name="_NIM 06 Base Case Current Trends_NIM+O&amp;M 2 2" xfId="20337"/>
    <cellStyle name="_NIM 06 Base Case Current Trends_NIM+O&amp;M 2 2 2" xfId="20338"/>
    <cellStyle name="_NIM 06 Base Case Current Trends_NIM+O&amp;M 2 2 2 2" xfId="20339"/>
    <cellStyle name="_NIM 06 Base Case Current Trends_NIM+O&amp;M 2 2 3" xfId="20340"/>
    <cellStyle name="_NIM 06 Base Case Current Trends_NIM+O&amp;M 2 3" xfId="20341"/>
    <cellStyle name="_NIM 06 Base Case Current Trends_NIM+O&amp;M 2 3 2" xfId="20342"/>
    <cellStyle name="_NIM 06 Base Case Current Trends_NIM+O&amp;M 2 4" xfId="20343"/>
    <cellStyle name="_NIM 06 Base Case Current Trends_NIM+O&amp;M 3" xfId="20344"/>
    <cellStyle name="_NIM 06 Base Case Current Trends_NIM+O&amp;M 3 2" xfId="20345"/>
    <cellStyle name="_NIM 06 Base Case Current Trends_NIM+O&amp;M 3 2 2" xfId="20346"/>
    <cellStyle name="_NIM 06 Base Case Current Trends_NIM+O&amp;M 3 3" xfId="20347"/>
    <cellStyle name="_NIM 06 Base Case Current Trends_NIM+O&amp;M 4" xfId="20348"/>
    <cellStyle name="_NIM 06 Base Case Current Trends_NIM+O&amp;M 4 2" xfId="20349"/>
    <cellStyle name="_NIM 06 Base Case Current Trends_NIM+O&amp;M 5" xfId="20350"/>
    <cellStyle name="_NIM 06 Base Case Current Trends_NIM+O&amp;M Monthly" xfId="11911"/>
    <cellStyle name="_NIM 06 Base Case Current Trends_NIM+O&amp;M Monthly 2" xfId="11912"/>
    <cellStyle name="_NIM 06 Base Case Current Trends_NIM+O&amp;M Monthly 2 2" xfId="20351"/>
    <cellStyle name="_NIM 06 Base Case Current Trends_NIM+O&amp;M Monthly 2 2 2" xfId="20352"/>
    <cellStyle name="_NIM 06 Base Case Current Trends_NIM+O&amp;M Monthly 2 2 2 2" xfId="20353"/>
    <cellStyle name="_NIM 06 Base Case Current Trends_NIM+O&amp;M Monthly 2 2 3" xfId="20354"/>
    <cellStyle name="_NIM 06 Base Case Current Trends_NIM+O&amp;M Monthly 2 3" xfId="20355"/>
    <cellStyle name="_NIM 06 Base Case Current Trends_NIM+O&amp;M Monthly 2 3 2" xfId="20356"/>
    <cellStyle name="_NIM 06 Base Case Current Trends_NIM+O&amp;M Monthly 2 4" xfId="20357"/>
    <cellStyle name="_NIM 06 Base Case Current Trends_NIM+O&amp;M Monthly 3" xfId="20358"/>
    <cellStyle name="_NIM 06 Base Case Current Trends_NIM+O&amp;M Monthly 3 2" xfId="20359"/>
    <cellStyle name="_NIM 06 Base Case Current Trends_NIM+O&amp;M Monthly 3 2 2" xfId="20360"/>
    <cellStyle name="_NIM 06 Base Case Current Trends_NIM+O&amp;M Monthly 3 3" xfId="20361"/>
    <cellStyle name="_NIM 06 Base Case Current Trends_NIM+O&amp;M Monthly 4" xfId="20362"/>
    <cellStyle name="_NIM 06 Base Case Current Trends_NIM+O&amp;M Monthly 4 2" xfId="20363"/>
    <cellStyle name="_NIM 06 Base Case Current Trends_NIM+O&amp;M Monthly 5" xfId="20364"/>
    <cellStyle name="_NIM 06 Base Case Current Trends_Rebuttal Power Costs" xfId="4469"/>
    <cellStyle name="_NIM 06 Base Case Current Trends_Rebuttal Power Costs 2" xfId="4470"/>
    <cellStyle name="_NIM 06 Base Case Current Trends_Rebuttal Power Costs 2 2" xfId="4471"/>
    <cellStyle name="_NIM 06 Base Case Current Trends_Rebuttal Power Costs 2 2 2" xfId="20365"/>
    <cellStyle name="_NIM 06 Base Case Current Trends_Rebuttal Power Costs 2 2 2 2" xfId="20366"/>
    <cellStyle name="_NIM 06 Base Case Current Trends_Rebuttal Power Costs 2 2 3" xfId="20367"/>
    <cellStyle name="_NIM 06 Base Case Current Trends_Rebuttal Power Costs 2 2 4" xfId="20368"/>
    <cellStyle name="_NIM 06 Base Case Current Trends_Rebuttal Power Costs 2 3" xfId="20369"/>
    <cellStyle name="_NIM 06 Base Case Current Trends_Rebuttal Power Costs 2 3 2" xfId="20370"/>
    <cellStyle name="_NIM 06 Base Case Current Trends_Rebuttal Power Costs 2 4" xfId="20371"/>
    <cellStyle name="_NIM 06 Base Case Current Trends_Rebuttal Power Costs 3" xfId="4472"/>
    <cellStyle name="_NIM 06 Base Case Current Trends_Rebuttal Power Costs 3 2" xfId="20372"/>
    <cellStyle name="_NIM 06 Base Case Current Trends_Rebuttal Power Costs 3 2 2" xfId="20373"/>
    <cellStyle name="_NIM 06 Base Case Current Trends_Rebuttal Power Costs 3 3" xfId="20374"/>
    <cellStyle name="_NIM 06 Base Case Current Trends_Rebuttal Power Costs 3 4" xfId="20375"/>
    <cellStyle name="_NIM 06 Base Case Current Trends_Rebuttal Power Costs 4" xfId="20376"/>
    <cellStyle name="_NIM 06 Base Case Current Trends_Rebuttal Power Costs 4 2" xfId="20377"/>
    <cellStyle name="_NIM 06 Base Case Current Trends_Rebuttal Power Costs 5" xfId="20378"/>
    <cellStyle name="_NIM 06 Base Case Current Trends_Rebuttal Power Costs_Adj Bench DR 3 for Initial Briefs (Electric)" xfId="4473"/>
    <cellStyle name="_NIM 06 Base Case Current Trends_Rebuttal Power Costs_Adj Bench DR 3 for Initial Briefs (Electric) 2" xfId="4474"/>
    <cellStyle name="_NIM 06 Base Case Current Trends_Rebuttal Power Costs_Adj Bench DR 3 for Initial Briefs (Electric) 2 2" xfId="4475"/>
    <cellStyle name="_NIM 06 Base Case Current Trends_Rebuttal Power Costs_Adj Bench DR 3 for Initial Briefs (Electric) 2 2 2" xfId="20379"/>
    <cellStyle name="_NIM 06 Base Case Current Trends_Rebuttal Power Costs_Adj Bench DR 3 for Initial Briefs (Electric) 2 2 2 2" xfId="20380"/>
    <cellStyle name="_NIM 06 Base Case Current Trends_Rebuttal Power Costs_Adj Bench DR 3 for Initial Briefs (Electric) 2 2 3" xfId="20381"/>
    <cellStyle name="_NIM 06 Base Case Current Trends_Rebuttal Power Costs_Adj Bench DR 3 for Initial Briefs (Electric) 2 2 4" xfId="20382"/>
    <cellStyle name="_NIM 06 Base Case Current Trends_Rebuttal Power Costs_Adj Bench DR 3 for Initial Briefs (Electric) 2 3" xfId="20383"/>
    <cellStyle name="_NIM 06 Base Case Current Trends_Rebuttal Power Costs_Adj Bench DR 3 for Initial Briefs (Electric) 2 3 2" xfId="20384"/>
    <cellStyle name="_NIM 06 Base Case Current Trends_Rebuttal Power Costs_Adj Bench DR 3 for Initial Briefs (Electric) 2 4" xfId="20385"/>
    <cellStyle name="_NIM 06 Base Case Current Trends_Rebuttal Power Costs_Adj Bench DR 3 for Initial Briefs (Electric) 3" xfId="4476"/>
    <cellStyle name="_NIM 06 Base Case Current Trends_Rebuttal Power Costs_Adj Bench DR 3 for Initial Briefs (Electric) 3 2" xfId="20386"/>
    <cellStyle name="_NIM 06 Base Case Current Trends_Rebuttal Power Costs_Adj Bench DR 3 for Initial Briefs (Electric) 3 2 2" xfId="20387"/>
    <cellStyle name="_NIM 06 Base Case Current Trends_Rebuttal Power Costs_Adj Bench DR 3 for Initial Briefs (Electric) 3 3" xfId="20388"/>
    <cellStyle name="_NIM 06 Base Case Current Trends_Rebuttal Power Costs_Adj Bench DR 3 for Initial Briefs (Electric) 3 4" xfId="20389"/>
    <cellStyle name="_NIM 06 Base Case Current Trends_Rebuttal Power Costs_Adj Bench DR 3 for Initial Briefs (Electric) 4" xfId="20390"/>
    <cellStyle name="_NIM 06 Base Case Current Trends_Rebuttal Power Costs_Adj Bench DR 3 for Initial Briefs (Electric) 4 2" xfId="20391"/>
    <cellStyle name="_NIM 06 Base Case Current Trends_Rebuttal Power Costs_Adj Bench DR 3 for Initial Briefs (Electric) 5" xfId="20392"/>
    <cellStyle name="_NIM 06 Base Case Current Trends_Rebuttal Power Costs_Adj Bench DR 3 for Initial Briefs (Electric)_DEM-WP(C) ENERG10C--ctn Mid-C_042010 2010GRC" xfId="11913"/>
    <cellStyle name="_NIM 06 Base Case Current Trends_Rebuttal Power Costs_Adj Bench DR 3 for Initial Briefs (Electric)_DEM-WP(C) ENERG10C--ctn Mid-C_042010 2010GRC 2" xfId="20393"/>
    <cellStyle name="_NIM 06 Base Case Current Trends_Rebuttal Power Costs_DEM-WP(C) ENERG10C--ctn Mid-C_042010 2010GRC" xfId="11914"/>
    <cellStyle name="_NIM 06 Base Case Current Trends_Rebuttal Power Costs_DEM-WP(C) ENERG10C--ctn Mid-C_042010 2010GRC 2" xfId="20394"/>
    <cellStyle name="_NIM 06 Base Case Current Trends_Rebuttal Power Costs_Electric Rev Req Model (2009 GRC) Rebuttal" xfId="4477"/>
    <cellStyle name="_NIM 06 Base Case Current Trends_Rebuttal Power Costs_Electric Rev Req Model (2009 GRC) Rebuttal 2" xfId="4478"/>
    <cellStyle name="_NIM 06 Base Case Current Trends_Rebuttal Power Costs_Electric Rev Req Model (2009 GRC) Rebuttal 2 2" xfId="4479"/>
    <cellStyle name="_NIM 06 Base Case Current Trends_Rebuttal Power Costs_Electric Rev Req Model (2009 GRC) Rebuttal 2 2 2" xfId="20395"/>
    <cellStyle name="_NIM 06 Base Case Current Trends_Rebuttal Power Costs_Electric Rev Req Model (2009 GRC) Rebuttal 2 3" xfId="20396"/>
    <cellStyle name="_NIM 06 Base Case Current Trends_Rebuttal Power Costs_Electric Rev Req Model (2009 GRC) Rebuttal 3" xfId="4480"/>
    <cellStyle name="_NIM 06 Base Case Current Trends_Rebuttal Power Costs_Electric Rev Req Model (2009 GRC) Rebuttal 3 2" xfId="20397"/>
    <cellStyle name="_NIM 06 Base Case Current Trends_Rebuttal Power Costs_Electric Rev Req Model (2009 GRC) Rebuttal 4" xfId="20398"/>
    <cellStyle name="_NIM 06 Base Case Current Trends_Rebuttal Power Costs_Electric Rev Req Model (2009 GRC) Rebuttal REmoval of New  WH Solar AdjustMI" xfId="4481"/>
    <cellStyle name="_NIM 06 Base Case Current Trends_Rebuttal Power Costs_Electric Rev Req Model (2009 GRC) Rebuttal REmoval of New  WH Solar AdjustMI 2" xfId="4482"/>
    <cellStyle name="_NIM 06 Base Case Current Trends_Rebuttal Power Costs_Electric Rev Req Model (2009 GRC) Rebuttal REmoval of New  WH Solar AdjustMI 2 2" xfId="4483"/>
    <cellStyle name="_NIM 06 Base Case Current Trends_Rebuttal Power Costs_Electric Rev Req Model (2009 GRC) Rebuttal REmoval of New  WH Solar AdjustMI 2 2 2" xfId="20399"/>
    <cellStyle name="_NIM 06 Base Case Current Trends_Rebuttal Power Costs_Electric Rev Req Model (2009 GRC) Rebuttal REmoval of New  WH Solar AdjustMI 2 2 2 2" xfId="20400"/>
    <cellStyle name="_NIM 06 Base Case Current Trends_Rebuttal Power Costs_Electric Rev Req Model (2009 GRC) Rebuttal REmoval of New  WH Solar AdjustMI 2 2 3" xfId="20401"/>
    <cellStyle name="_NIM 06 Base Case Current Trends_Rebuttal Power Costs_Electric Rev Req Model (2009 GRC) Rebuttal REmoval of New  WH Solar AdjustMI 2 2 4" xfId="20402"/>
    <cellStyle name="_NIM 06 Base Case Current Trends_Rebuttal Power Costs_Electric Rev Req Model (2009 GRC) Rebuttal REmoval of New  WH Solar AdjustMI 2 3" xfId="20403"/>
    <cellStyle name="_NIM 06 Base Case Current Trends_Rebuttal Power Costs_Electric Rev Req Model (2009 GRC) Rebuttal REmoval of New  WH Solar AdjustMI 2 3 2" xfId="20404"/>
    <cellStyle name="_NIM 06 Base Case Current Trends_Rebuttal Power Costs_Electric Rev Req Model (2009 GRC) Rebuttal REmoval of New  WH Solar AdjustMI 2 4" xfId="20405"/>
    <cellStyle name="_NIM 06 Base Case Current Trends_Rebuttal Power Costs_Electric Rev Req Model (2009 GRC) Rebuttal REmoval of New  WH Solar AdjustMI 3" xfId="4484"/>
    <cellStyle name="_NIM 06 Base Case Current Trends_Rebuttal Power Costs_Electric Rev Req Model (2009 GRC) Rebuttal REmoval of New  WH Solar AdjustMI 3 2" xfId="20406"/>
    <cellStyle name="_NIM 06 Base Case Current Trends_Rebuttal Power Costs_Electric Rev Req Model (2009 GRC) Rebuttal REmoval of New  WH Solar AdjustMI 3 2 2" xfId="20407"/>
    <cellStyle name="_NIM 06 Base Case Current Trends_Rebuttal Power Costs_Electric Rev Req Model (2009 GRC) Rebuttal REmoval of New  WH Solar AdjustMI 3 3" xfId="20408"/>
    <cellStyle name="_NIM 06 Base Case Current Trends_Rebuttal Power Costs_Electric Rev Req Model (2009 GRC) Rebuttal REmoval of New  WH Solar AdjustMI 3 4" xfId="20409"/>
    <cellStyle name="_NIM 06 Base Case Current Trends_Rebuttal Power Costs_Electric Rev Req Model (2009 GRC) Rebuttal REmoval of New  WH Solar AdjustMI 4" xfId="20410"/>
    <cellStyle name="_NIM 06 Base Case Current Trends_Rebuttal Power Costs_Electric Rev Req Model (2009 GRC) Rebuttal REmoval of New  WH Solar AdjustMI 4 2" xfId="20411"/>
    <cellStyle name="_NIM 06 Base Case Current Trends_Rebuttal Power Costs_Electric Rev Req Model (2009 GRC) Rebuttal REmoval of New  WH Solar AdjustMI 5" xfId="20412"/>
    <cellStyle name="_NIM 06 Base Case Current Trends_Rebuttal Power Costs_Electric Rev Req Model (2009 GRC) Rebuttal REmoval of New  WH Solar AdjustMI_DEM-WP(C) ENERG10C--ctn Mid-C_042010 2010GRC" xfId="11915"/>
    <cellStyle name="_NIM 06 Base Case Current Trends_Rebuttal Power Costs_Electric Rev Req Model (2009 GRC) Rebuttal REmoval of New  WH Solar AdjustMI_DEM-WP(C) ENERG10C--ctn Mid-C_042010 2010GRC 2" xfId="20413"/>
    <cellStyle name="_NIM 06 Base Case Current Trends_Rebuttal Power Costs_Electric Rev Req Model (2009 GRC) Revised 01-18-2010" xfId="4485"/>
    <cellStyle name="_NIM 06 Base Case Current Trends_Rebuttal Power Costs_Electric Rev Req Model (2009 GRC) Revised 01-18-2010 2" xfId="4486"/>
    <cellStyle name="_NIM 06 Base Case Current Trends_Rebuttal Power Costs_Electric Rev Req Model (2009 GRC) Revised 01-18-2010 2 2" xfId="4487"/>
    <cellStyle name="_NIM 06 Base Case Current Trends_Rebuttal Power Costs_Electric Rev Req Model (2009 GRC) Revised 01-18-2010 2 2 2" xfId="20414"/>
    <cellStyle name="_NIM 06 Base Case Current Trends_Rebuttal Power Costs_Electric Rev Req Model (2009 GRC) Revised 01-18-2010 2 2 2 2" xfId="20415"/>
    <cellStyle name="_NIM 06 Base Case Current Trends_Rebuttal Power Costs_Electric Rev Req Model (2009 GRC) Revised 01-18-2010 2 2 3" xfId="20416"/>
    <cellStyle name="_NIM 06 Base Case Current Trends_Rebuttal Power Costs_Electric Rev Req Model (2009 GRC) Revised 01-18-2010 2 2 4" xfId="20417"/>
    <cellStyle name="_NIM 06 Base Case Current Trends_Rebuttal Power Costs_Electric Rev Req Model (2009 GRC) Revised 01-18-2010 2 3" xfId="20418"/>
    <cellStyle name="_NIM 06 Base Case Current Trends_Rebuttal Power Costs_Electric Rev Req Model (2009 GRC) Revised 01-18-2010 2 3 2" xfId="20419"/>
    <cellStyle name="_NIM 06 Base Case Current Trends_Rebuttal Power Costs_Electric Rev Req Model (2009 GRC) Revised 01-18-2010 2 4" xfId="20420"/>
    <cellStyle name="_NIM 06 Base Case Current Trends_Rebuttal Power Costs_Electric Rev Req Model (2009 GRC) Revised 01-18-2010 3" xfId="4488"/>
    <cellStyle name="_NIM 06 Base Case Current Trends_Rebuttal Power Costs_Electric Rev Req Model (2009 GRC) Revised 01-18-2010 3 2" xfId="20421"/>
    <cellStyle name="_NIM 06 Base Case Current Trends_Rebuttal Power Costs_Electric Rev Req Model (2009 GRC) Revised 01-18-2010 3 2 2" xfId="20422"/>
    <cellStyle name="_NIM 06 Base Case Current Trends_Rebuttal Power Costs_Electric Rev Req Model (2009 GRC) Revised 01-18-2010 3 3" xfId="20423"/>
    <cellStyle name="_NIM 06 Base Case Current Trends_Rebuttal Power Costs_Electric Rev Req Model (2009 GRC) Revised 01-18-2010 3 4" xfId="20424"/>
    <cellStyle name="_NIM 06 Base Case Current Trends_Rebuttal Power Costs_Electric Rev Req Model (2009 GRC) Revised 01-18-2010 4" xfId="20425"/>
    <cellStyle name="_NIM 06 Base Case Current Trends_Rebuttal Power Costs_Electric Rev Req Model (2009 GRC) Revised 01-18-2010 4 2" xfId="20426"/>
    <cellStyle name="_NIM 06 Base Case Current Trends_Rebuttal Power Costs_Electric Rev Req Model (2009 GRC) Revised 01-18-2010 5" xfId="20427"/>
    <cellStyle name="_NIM 06 Base Case Current Trends_Rebuttal Power Costs_Electric Rev Req Model (2009 GRC) Revised 01-18-2010_DEM-WP(C) ENERG10C--ctn Mid-C_042010 2010GRC" xfId="11916"/>
    <cellStyle name="_NIM 06 Base Case Current Trends_Rebuttal Power Costs_Electric Rev Req Model (2009 GRC) Revised 01-18-2010_DEM-WP(C) ENERG10C--ctn Mid-C_042010 2010GRC 2" xfId="20428"/>
    <cellStyle name="_NIM 06 Base Case Current Trends_Rebuttal Power Costs_Final Order Electric EXHIBIT A-1" xfId="4489"/>
    <cellStyle name="_NIM 06 Base Case Current Trends_Rebuttal Power Costs_Final Order Electric EXHIBIT A-1 2" xfId="4490"/>
    <cellStyle name="_NIM 06 Base Case Current Trends_Rebuttal Power Costs_Final Order Electric EXHIBIT A-1 2 2" xfId="4491"/>
    <cellStyle name="_NIM 06 Base Case Current Trends_Rebuttal Power Costs_Final Order Electric EXHIBIT A-1 2 2 2" xfId="20429"/>
    <cellStyle name="_NIM 06 Base Case Current Trends_Rebuttal Power Costs_Final Order Electric EXHIBIT A-1 2 3" xfId="20430"/>
    <cellStyle name="_NIM 06 Base Case Current Trends_Rebuttal Power Costs_Final Order Electric EXHIBIT A-1 2 4" xfId="20431"/>
    <cellStyle name="_NIM 06 Base Case Current Trends_Rebuttal Power Costs_Final Order Electric EXHIBIT A-1 3" xfId="4492"/>
    <cellStyle name="_NIM 06 Base Case Current Trends_Rebuttal Power Costs_Final Order Electric EXHIBIT A-1 3 2" xfId="20432"/>
    <cellStyle name="_NIM 06 Base Case Current Trends_Rebuttal Power Costs_Final Order Electric EXHIBIT A-1 4" xfId="20433"/>
    <cellStyle name="_NIM 06 Base Case Current Trends_Rebuttal Power Costs_Final Order Electric EXHIBIT A-1 5" xfId="20434"/>
    <cellStyle name="_NIM 06 Base Case Current Trends_Rebuttal Power Costs_Final Order Electric EXHIBIT A-1 6" xfId="20435"/>
    <cellStyle name="_NIM 06 Base Case Current Trends_TENASKA REGULATORY ASSET" xfId="4493"/>
    <cellStyle name="_NIM 06 Base Case Current Trends_TENASKA REGULATORY ASSET 2" xfId="4494"/>
    <cellStyle name="_NIM 06 Base Case Current Trends_TENASKA REGULATORY ASSET 2 2" xfId="4495"/>
    <cellStyle name="_NIM 06 Base Case Current Trends_TENASKA REGULATORY ASSET 2 2 2" xfId="20436"/>
    <cellStyle name="_NIM 06 Base Case Current Trends_TENASKA REGULATORY ASSET 2 3" xfId="20437"/>
    <cellStyle name="_NIM 06 Base Case Current Trends_TENASKA REGULATORY ASSET 2 4" xfId="20438"/>
    <cellStyle name="_NIM 06 Base Case Current Trends_TENASKA REGULATORY ASSET 3" xfId="4496"/>
    <cellStyle name="_NIM 06 Base Case Current Trends_TENASKA REGULATORY ASSET 3 2" xfId="20439"/>
    <cellStyle name="_NIM 06 Base Case Current Trends_TENASKA REGULATORY ASSET 4" xfId="20440"/>
    <cellStyle name="_NIM 06 Base Case Current Trends_TENASKA REGULATORY ASSET 5" xfId="20441"/>
    <cellStyle name="_NIM 06 Base Case Current Trends_TENASKA REGULATORY ASSET 6" xfId="20442"/>
    <cellStyle name="_NIM Summary 09GRC" xfId="4497"/>
    <cellStyle name="_NIM Summary 09GRC 2" xfId="4498"/>
    <cellStyle name="_NIM Summary 09GRC 2 2" xfId="20443"/>
    <cellStyle name="_NIM Summary 09GRC 2 2 2" xfId="20444"/>
    <cellStyle name="_NIM Summary 09GRC 2 2 2 2" xfId="20445"/>
    <cellStyle name="_NIM Summary 09GRC 2 2 3" xfId="20446"/>
    <cellStyle name="_NIM Summary 09GRC 2 2 4" xfId="20447"/>
    <cellStyle name="_NIM Summary 09GRC 2 3" xfId="20448"/>
    <cellStyle name="_NIM Summary 09GRC 2 3 2" xfId="20449"/>
    <cellStyle name="_NIM Summary 09GRC 2 4" xfId="20450"/>
    <cellStyle name="_NIM Summary 09GRC 3" xfId="20451"/>
    <cellStyle name="_NIM Summary 09GRC 3 2" xfId="20452"/>
    <cellStyle name="_NIM Summary 09GRC 3 2 2" xfId="20453"/>
    <cellStyle name="_NIM Summary 09GRC 3 3" xfId="20454"/>
    <cellStyle name="_NIM Summary 09GRC 3 4" xfId="20455"/>
    <cellStyle name="_NIM Summary 09GRC 4" xfId="20456"/>
    <cellStyle name="_NIM Summary 09GRC 4 2" xfId="20457"/>
    <cellStyle name="_NIM Summary 09GRC 5" xfId="20458"/>
    <cellStyle name="_NIM Summary 09GRC_DEM-WP(C) ENERG10C--ctn Mid-C_042010 2010GRC" xfId="11917"/>
    <cellStyle name="_NIM Summary 09GRC_DEM-WP(C) ENERG10C--ctn Mid-C_042010 2010GRC 2" xfId="20459"/>
    <cellStyle name="_NIM Summary 09GRC_NIM Summary" xfId="4499"/>
    <cellStyle name="_NIM Summary 09GRC_NIM Summary 2" xfId="4500"/>
    <cellStyle name="_NIM Summary 09GRC_NIM Summary 2 2" xfId="20460"/>
    <cellStyle name="_NIM Summary 09GRC_NIM Summary 2 2 2" xfId="20461"/>
    <cellStyle name="_NIM Summary 09GRC_NIM Summary 2 2 2 2" xfId="20462"/>
    <cellStyle name="_NIM Summary 09GRC_NIM Summary 2 2 3" xfId="20463"/>
    <cellStyle name="_NIM Summary 09GRC_NIM Summary 2 2 4" xfId="20464"/>
    <cellStyle name="_NIM Summary 09GRC_NIM Summary 2 3" xfId="20465"/>
    <cellStyle name="_NIM Summary 09GRC_NIM Summary 2 3 2" xfId="20466"/>
    <cellStyle name="_NIM Summary 09GRC_NIM Summary 2 4" xfId="20467"/>
    <cellStyle name="_NIM Summary 09GRC_NIM Summary 3" xfId="20468"/>
    <cellStyle name="_NIM Summary 09GRC_NIM Summary 3 2" xfId="20469"/>
    <cellStyle name="_NIM Summary 09GRC_NIM Summary 3 2 2" xfId="20470"/>
    <cellStyle name="_NIM Summary 09GRC_NIM Summary 3 3" xfId="20471"/>
    <cellStyle name="_NIM Summary 09GRC_NIM Summary 3 4" xfId="20472"/>
    <cellStyle name="_NIM Summary 09GRC_NIM Summary 4" xfId="20473"/>
    <cellStyle name="_NIM Summary 09GRC_NIM Summary 4 2" xfId="20474"/>
    <cellStyle name="_NIM Summary 09GRC_NIM Summary 5" xfId="20475"/>
    <cellStyle name="_NIM Summary 09GRC_NIM Summary_DEM-WP(C) ENERG10C--ctn Mid-C_042010 2010GRC" xfId="11918"/>
    <cellStyle name="_NIM Summary 09GRC_NIM Summary_DEM-WP(C) ENERG10C--ctn Mid-C_042010 2010GRC 2" xfId="20476"/>
    <cellStyle name="_PC DRAFT 10 15 07" xfId="4501"/>
    <cellStyle name="_PC DRAFT 10 15 07 2" xfId="20477"/>
    <cellStyle name="_PCA 7 - Exhibit D update 9_30_2008" xfId="4502"/>
    <cellStyle name="_PCA 7 - Exhibit D update 9_30_2008 2" xfId="4503"/>
    <cellStyle name="_PCA 7 - Exhibit D update 9_30_2008 2 2" xfId="11919"/>
    <cellStyle name="_PCA 7 - Exhibit D update 9_30_2008 2 2 2" xfId="20478"/>
    <cellStyle name="_PCA 7 - Exhibit D update 9_30_2008 2 2 2 2" xfId="20479"/>
    <cellStyle name="_PCA 7 - Exhibit D update 9_30_2008 2 2 2 2 2" xfId="20480"/>
    <cellStyle name="_PCA 7 - Exhibit D update 9_30_2008 2 2 2 3" xfId="20481"/>
    <cellStyle name="_PCA 7 - Exhibit D update 9_30_2008 2 2 3" xfId="20482"/>
    <cellStyle name="_PCA 7 - Exhibit D update 9_30_2008 2 2 3 2" xfId="20483"/>
    <cellStyle name="_PCA 7 - Exhibit D update 9_30_2008 2 2 4" xfId="20484"/>
    <cellStyle name="_PCA 7 - Exhibit D update 9_30_2008 2 3" xfId="20485"/>
    <cellStyle name="_PCA 7 - Exhibit D update 9_30_2008 2 3 2" xfId="20486"/>
    <cellStyle name="_PCA 7 - Exhibit D update 9_30_2008 2 3 2 2" xfId="20487"/>
    <cellStyle name="_PCA 7 - Exhibit D update 9_30_2008 2 3 3" xfId="20488"/>
    <cellStyle name="_PCA 7 - Exhibit D update 9_30_2008 2 4" xfId="20489"/>
    <cellStyle name="_PCA 7 - Exhibit D update 9_30_2008 2 4 2" xfId="20490"/>
    <cellStyle name="_PCA 7 - Exhibit D update 9_30_2008 2 5" xfId="20491"/>
    <cellStyle name="_PCA 7 - Exhibit D update 9_30_2008 3" xfId="11920"/>
    <cellStyle name="_PCA 7 - Exhibit D update 9_30_2008 3 2" xfId="20492"/>
    <cellStyle name="_PCA 7 - Exhibit D update 9_30_2008 3 2 2" xfId="20493"/>
    <cellStyle name="_PCA 7 - Exhibit D update 9_30_2008 3 2 2 2" xfId="20494"/>
    <cellStyle name="_PCA 7 - Exhibit D update 9_30_2008 3 2 2 2 2" xfId="20495"/>
    <cellStyle name="_PCA 7 - Exhibit D update 9_30_2008 3 2 2 3" xfId="20496"/>
    <cellStyle name="_PCA 7 - Exhibit D update 9_30_2008 3 2 3" xfId="20497"/>
    <cellStyle name="_PCA 7 - Exhibit D update 9_30_2008 3 2 3 2" xfId="20498"/>
    <cellStyle name="_PCA 7 - Exhibit D update 9_30_2008 3 2 4" xfId="20499"/>
    <cellStyle name="_PCA 7 - Exhibit D update 9_30_2008 3 2 5" xfId="20500"/>
    <cellStyle name="_PCA 7 - Exhibit D update 9_30_2008 3 3" xfId="20501"/>
    <cellStyle name="_PCA 7 - Exhibit D update 9_30_2008 3 3 2" xfId="20502"/>
    <cellStyle name="_PCA 7 - Exhibit D update 9_30_2008 3 3 2 2" xfId="20503"/>
    <cellStyle name="_PCA 7 - Exhibit D update 9_30_2008 3 3 3" xfId="20504"/>
    <cellStyle name="_PCA 7 - Exhibit D update 9_30_2008 3 4" xfId="20505"/>
    <cellStyle name="_PCA 7 - Exhibit D update 9_30_2008 3 4 2" xfId="20506"/>
    <cellStyle name="_PCA 7 - Exhibit D update 9_30_2008 3 5" xfId="20507"/>
    <cellStyle name="_PCA 7 - Exhibit D update 9_30_2008 4" xfId="11921"/>
    <cellStyle name="_PCA 7 - Exhibit D update 9_30_2008 4 2" xfId="11922"/>
    <cellStyle name="_PCA 7 - Exhibit D update 9_30_2008 4 2 2" xfId="20508"/>
    <cellStyle name="_PCA 7 - Exhibit D update 9_30_2008 4 2 2 2" xfId="20509"/>
    <cellStyle name="_PCA 7 - Exhibit D update 9_30_2008 4 2 3" xfId="20510"/>
    <cellStyle name="_PCA 7 - Exhibit D update 9_30_2008 4 3" xfId="20511"/>
    <cellStyle name="_PCA 7 - Exhibit D update 9_30_2008 4 3 2" xfId="20512"/>
    <cellStyle name="_PCA 7 - Exhibit D update 9_30_2008 4 4" xfId="20513"/>
    <cellStyle name="_PCA 7 - Exhibit D update 9_30_2008 5" xfId="20514"/>
    <cellStyle name="_PCA 7 - Exhibit D update 9_30_2008 5 2" xfId="20515"/>
    <cellStyle name="_PCA 7 - Exhibit D update 9_30_2008 5 2 2" xfId="20516"/>
    <cellStyle name="_PCA 7 - Exhibit D update 9_30_2008 5 2 2 2" xfId="20517"/>
    <cellStyle name="_PCA 7 - Exhibit D update 9_30_2008 5 2 3" xfId="20518"/>
    <cellStyle name="_PCA 7 - Exhibit D update 9_30_2008 5 2 4" xfId="20519"/>
    <cellStyle name="_PCA 7 - Exhibit D update 9_30_2008 5 3" xfId="20520"/>
    <cellStyle name="_PCA 7 - Exhibit D update 9_30_2008 5 3 2" xfId="20521"/>
    <cellStyle name="_PCA 7 - Exhibit D update 9_30_2008 5 4" xfId="20522"/>
    <cellStyle name="_PCA 7 - Exhibit D update 9_30_2008 5 5" xfId="20523"/>
    <cellStyle name="_PCA 7 - Exhibit D update 9_30_2008 6" xfId="20524"/>
    <cellStyle name="_PCA 7 - Exhibit D update 9_30_2008 6 2" xfId="20525"/>
    <cellStyle name="_PCA 7 - Exhibit D update 9_30_2008 6 2 2" xfId="20526"/>
    <cellStyle name="_PCA 7 - Exhibit D update 9_30_2008 6 2 2 2" xfId="20527"/>
    <cellStyle name="_PCA 7 - Exhibit D update 9_30_2008 6 2 3" xfId="20528"/>
    <cellStyle name="_PCA 7 - Exhibit D update 9_30_2008 6 2 4" xfId="20529"/>
    <cellStyle name="_PCA 7 - Exhibit D update 9_30_2008 6 3" xfId="20530"/>
    <cellStyle name="_PCA 7 - Exhibit D update 9_30_2008 6 3 2" xfId="20531"/>
    <cellStyle name="_PCA 7 - Exhibit D update 9_30_2008 6 4" xfId="20532"/>
    <cellStyle name="_PCA 7 - Exhibit D update 9_30_2008 6 5" xfId="20533"/>
    <cellStyle name="_PCA 7 - Exhibit D update 9_30_2008 7" xfId="20534"/>
    <cellStyle name="_PCA 7 - Exhibit D update 9_30_2008 7 2" xfId="20535"/>
    <cellStyle name="_PCA 7 - Exhibit D update 9_30_2008 8" xfId="20536"/>
    <cellStyle name="_PCA 7 - Exhibit D update 9_30_2008_Chelan PUD Power Costs (8-10)" xfId="4504"/>
    <cellStyle name="_PCA 7 - Exhibit D update 9_30_2008_Chelan PUD Power Costs (8-10) 2" xfId="20537"/>
    <cellStyle name="_PCA 7 - Exhibit D update 9_30_2008_DEM-WP(C) Chelan Power Costs" xfId="11923"/>
    <cellStyle name="_PCA 7 - Exhibit D update 9_30_2008_DEM-WP(C) Chelan Power Costs 2" xfId="20538"/>
    <cellStyle name="_PCA 7 - Exhibit D update 9_30_2008_DEM-WP(C) Chelan Power Costs 2 2" xfId="20539"/>
    <cellStyle name="_PCA 7 - Exhibit D update 9_30_2008_DEM-WP(C) Chelan Power Costs 2 2 2" xfId="20540"/>
    <cellStyle name="_PCA 7 - Exhibit D update 9_30_2008_DEM-WP(C) Chelan Power Costs 2 3" xfId="20541"/>
    <cellStyle name="_PCA 7 - Exhibit D update 9_30_2008_DEM-WP(C) Chelan Power Costs 2 4" xfId="20542"/>
    <cellStyle name="_PCA 7 - Exhibit D update 9_30_2008_DEM-WP(C) Chelan Power Costs 3" xfId="20543"/>
    <cellStyle name="_PCA 7 - Exhibit D update 9_30_2008_DEM-WP(C) Chelan Power Costs 3 2" xfId="20544"/>
    <cellStyle name="_PCA 7 - Exhibit D update 9_30_2008_DEM-WP(C) Chelan Power Costs 4" xfId="20545"/>
    <cellStyle name="_PCA 7 - Exhibit D update 9_30_2008_DEM-WP(C) ENERG10C--ctn Mid-C_042010 2010GRC" xfId="11924"/>
    <cellStyle name="_PCA 7 - Exhibit D update 9_30_2008_DEM-WP(C) ENERG10C--ctn Mid-C_042010 2010GRC 2" xfId="20546"/>
    <cellStyle name="_PCA 7 - Exhibit D update 9_30_2008_DEM-WP(C) Gas Transport 2010GRC" xfId="11925"/>
    <cellStyle name="_PCA 7 - Exhibit D update 9_30_2008_DEM-WP(C) Gas Transport 2010GRC 2" xfId="20547"/>
    <cellStyle name="_PCA 7 - Exhibit D update 9_30_2008_DEM-WP(C) Gas Transport 2010GRC 2 2" xfId="20548"/>
    <cellStyle name="_PCA 7 - Exhibit D update 9_30_2008_DEM-WP(C) Gas Transport 2010GRC 2 2 2" xfId="20549"/>
    <cellStyle name="_PCA 7 - Exhibit D update 9_30_2008_DEM-WP(C) Gas Transport 2010GRC 2 3" xfId="20550"/>
    <cellStyle name="_PCA 7 - Exhibit D update 9_30_2008_DEM-WP(C) Gas Transport 2010GRC 2 4" xfId="20551"/>
    <cellStyle name="_PCA 7 - Exhibit D update 9_30_2008_DEM-WP(C) Gas Transport 2010GRC 3" xfId="20552"/>
    <cellStyle name="_PCA 7 - Exhibit D update 9_30_2008_DEM-WP(C) Gas Transport 2010GRC 3 2" xfId="20553"/>
    <cellStyle name="_PCA 7 - Exhibit D update 9_30_2008_DEM-WP(C) Gas Transport 2010GRC 4" xfId="20554"/>
    <cellStyle name="_PCA 7 - Exhibit D update 9_30_2008_NIM Summary" xfId="4505"/>
    <cellStyle name="_PCA 7 - Exhibit D update 9_30_2008_NIM Summary 2" xfId="4506"/>
    <cellStyle name="_PCA 7 - Exhibit D update 9_30_2008_NIM Summary 2 2" xfId="20555"/>
    <cellStyle name="_PCA 7 - Exhibit D update 9_30_2008_NIM Summary 2 2 2" xfId="20556"/>
    <cellStyle name="_PCA 7 - Exhibit D update 9_30_2008_NIM Summary 2 2 2 2" xfId="20557"/>
    <cellStyle name="_PCA 7 - Exhibit D update 9_30_2008_NIM Summary 2 2 3" xfId="20558"/>
    <cellStyle name="_PCA 7 - Exhibit D update 9_30_2008_NIM Summary 2 2 4" xfId="20559"/>
    <cellStyle name="_PCA 7 - Exhibit D update 9_30_2008_NIM Summary 2 3" xfId="20560"/>
    <cellStyle name="_PCA 7 - Exhibit D update 9_30_2008_NIM Summary 2 3 2" xfId="20561"/>
    <cellStyle name="_PCA 7 - Exhibit D update 9_30_2008_NIM Summary 2 4" xfId="20562"/>
    <cellStyle name="_PCA 7 - Exhibit D update 9_30_2008_NIM Summary 3" xfId="20563"/>
    <cellStyle name="_PCA 7 - Exhibit D update 9_30_2008_NIM Summary 3 2" xfId="20564"/>
    <cellStyle name="_PCA 7 - Exhibit D update 9_30_2008_NIM Summary 3 2 2" xfId="20565"/>
    <cellStyle name="_PCA 7 - Exhibit D update 9_30_2008_NIM Summary 3 3" xfId="20566"/>
    <cellStyle name="_PCA 7 - Exhibit D update 9_30_2008_NIM Summary 3 4" xfId="20567"/>
    <cellStyle name="_PCA 7 - Exhibit D update 9_30_2008_NIM Summary 4" xfId="20568"/>
    <cellStyle name="_PCA 7 - Exhibit D update 9_30_2008_NIM Summary 4 2" xfId="20569"/>
    <cellStyle name="_PCA 7 - Exhibit D update 9_30_2008_NIM Summary 5" xfId="20570"/>
    <cellStyle name="_PCA 7 - Exhibit D update 9_30_2008_NIM Summary_DEM-WP(C) ENERG10C--ctn Mid-C_042010 2010GRC" xfId="11926"/>
    <cellStyle name="_PCA 7 - Exhibit D update 9_30_2008_NIM Summary_DEM-WP(C) ENERG10C--ctn Mid-C_042010 2010GRC 2" xfId="20571"/>
    <cellStyle name="_PCA 7 - Exhibit D update 9_30_2008_Transmission Workbook for May BOD" xfId="4507"/>
    <cellStyle name="_PCA 7 - Exhibit D update 9_30_2008_Transmission Workbook for May BOD 2" xfId="4508"/>
    <cellStyle name="_PCA 7 - Exhibit D update 9_30_2008_Transmission Workbook for May BOD 2 2" xfId="20572"/>
    <cellStyle name="_PCA 7 - Exhibit D update 9_30_2008_Transmission Workbook for May BOD 2 2 2" xfId="20573"/>
    <cellStyle name="_PCA 7 - Exhibit D update 9_30_2008_Transmission Workbook for May BOD 2 2 2 2" xfId="20574"/>
    <cellStyle name="_PCA 7 - Exhibit D update 9_30_2008_Transmission Workbook for May BOD 2 2 3" xfId="20575"/>
    <cellStyle name="_PCA 7 - Exhibit D update 9_30_2008_Transmission Workbook for May BOD 2 2 4" xfId="20576"/>
    <cellStyle name="_PCA 7 - Exhibit D update 9_30_2008_Transmission Workbook for May BOD 2 3" xfId="20577"/>
    <cellStyle name="_PCA 7 - Exhibit D update 9_30_2008_Transmission Workbook for May BOD 2 3 2" xfId="20578"/>
    <cellStyle name="_PCA 7 - Exhibit D update 9_30_2008_Transmission Workbook for May BOD 2 4" xfId="20579"/>
    <cellStyle name="_PCA 7 - Exhibit D update 9_30_2008_Transmission Workbook for May BOD 3" xfId="20580"/>
    <cellStyle name="_PCA 7 - Exhibit D update 9_30_2008_Transmission Workbook for May BOD 3 2" xfId="20581"/>
    <cellStyle name="_PCA 7 - Exhibit D update 9_30_2008_Transmission Workbook for May BOD 3 2 2" xfId="20582"/>
    <cellStyle name="_PCA 7 - Exhibit D update 9_30_2008_Transmission Workbook for May BOD 3 3" xfId="20583"/>
    <cellStyle name="_PCA 7 - Exhibit D update 9_30_2008_Transmission Workbook for May BOD 3 4" xfId="20584"/>
    <cellStyle name="_PCA 7 - Exhibit D update 9_30_2008_Transmission Workbook for May BOD 4" xfId="20585"/>
    <cellStyle name="_PCA 7 - Exhibit D update 9_30_2008_Transmission Workbook for May BOD 4 2" xfId="20586"/>
    <cellStyle name="_PCA 7 - Exhibit D update 9_30_2008_Transmission Workbook for May BOD 5" xfId="20587"/>
    <cellStyle name="_PCA 7 - Exhibit D update 9_30_2008_Transmission Workbook for May BOD_DEM-WP(C) ENERG10C--ctn Mid-C_042010 2010GRC" xfId="11927"/>
    <cellStyle name="_PCA 7 - Exhibit D update 9_30_2008_Transmission Workbook for May BOD_DEM-WP(C) ENERG10C--ctn Mid-C_042010 2010GRC 2" xfId="20588"/>
    <cellStyle name="_PCA 7 - Exhibit D update 9_30_2008_Wind Integration 10GRC" xfId="4509"/>
    <cellStyle name="_PCA 7 - Exhibit D update 9_30_2008_Wind Integration 10GRC 2" xfId="4510"/>
    <cellStyle name="_PCA 7 - Exhibit D update 9_30_2008_Wind Integration 10GRC 2 2" xfId="20589"/>
    <cellStyle name="_PCA 7 - Exhibit D update 9_30_2008_Wind Integration 10GRC 2 2 2" xfId="20590"/>
    <cellStyle name="_PCA 7 - Exhibit D update 9_30_2008_Wind Integration 10GRC 2 2 2 2" xfId="20591"/>
    <cellStyle name="_PCA 7 - Exhibit D update 9_30_2008_Wind Integration 10GRC 2 2 3" xfId="20592"/>
    <cellStyle name="_PCA 7 - Exhibit D update 9_30_2008_Wind Integration 10GRC 2 2 4" xfId="20593"/>
    <cellStyle name="_PCA 7 - Exhibit D update 9_30_2008_Wind Integration 10GRC 2 3" xfId="20594"/>
    <cellStyle name="_PCA 7 - Exhibit D update 9_30_2008_Wind Integration 10GRC 2 3 2" xfId="20595"/>
    <cellStyle name="_PCA 7 - Exhibit D update 9_30_2008_Wind Integration 10GRC 2 4" xfId="20596"/>
    <cellStyle name="_PCA 7 - Exhibit D update 9_30_2008_Wind Integration 10GRC 3" xfId="20597"/>
    <cellStyle name="_PCA 7 - Exhibit D update 9_30_2008_Wind Integration 10GRC 3 2" xfId="20598"/>
    <cellStyle name="_PCA 7 - Exhibit D update 9_30_2008_Wind Integration 10GRC 3 2 2" xfId="20599"/>
    <cellStyle name="_PCA 7 - Exhibit D update 9_30_2008_Wind Integration 10GRC 3 3" xfId="20600"/>
    <cellStyle name="_PCA 7 - Exhibit D update 9_30_2008_Wind Integration 10GRC 3 4" xfId="20601"/>
    <cellStyle name="_PCA 7 - Exhibit D update 9_30_2008_Wind Integration 10GRC 4" xfId="20602"/>
    <cellStyle name="_PCA 7 - Exhibit D update 9_30_2008_Wind Integration 10GRC 4 2" xfId="20603"/>
    <cellStyle name="_PCA 7 - Exhibit D update 9_30_2008_Wind Integration 10GRC 5" xfId="20604"/>
    <cellStyle name="_PCA 7 - Exhibit D update 9_30_2008_Wind Integration 10GRC_DEM-WP(C) ENERG10C--ctn Mid-C_042010 2010GRC" xfId="11928"/>
    <cellStyle name="_PCA 7 - Exhibit D update 9_30_2008_Wind Integration 10GRC_DEM-WP(C) ENERG10C--ctn Mid-C_042010 2010GRC 2" xfId="20605"/>
    <cellStyle name="_Portfolio SPlan Base Case.xls Chart 1" xfId="171"/>
    <cellStyle name="_Portfolio SPlan Base Case.xls Chart 1 2" xfId="4511"/>
    <cellStyle name="_Portfolio SPlan Base Case.xls Chart 1 2 2" xfId="4512"/>
    <cellStyle name="_Portfolio SPlan Base Case.xls Chart 1 2 2 2" xfId="20606"/>
    <cellStyle name="_Portfolio SPlan Base Case.xls Chart 1 2 2 2 2" xfId="20607"/>
    <cellStyle name="_Portfolio SPlan Base Case.xls Chart 1 2 2 2 2 2" xfId="20608"/>
    <cellStyle name="_Portfolio SPlan Base Case.xls Chart 1 2 2 2 3" xfId="20609"/>
    <cellStyle name="_Portfolio SPlan Base Case.xls Chart 1 2 2 3" xfId="20610"/>
    <cellStyle name="_Portfolio SPlan Base Case.xls Chart 1 2 2 3 2" xfId="20611"/>
    <cellStyle name="_Portfolio SPlan Base Case.xls Chart 1 2 2 4" xfId="20612"/>
    <cellStyle name="_Portfolio SPlan Base Case.xls Chart 1 2 3" xfId="20613"/>
    <cellStyle name="_Portfolio SPlan Base Case.xls Chart 1 2 3 2" xfId="20614"/>
    <cellStyle name="_Portfolio SPlan Base Case.xls Chart 1 2 3 2 2" xfId="20615"/>
    <cellStyle name="_Portfolio SPlan Base Case.xls Chart 1 2 3 3" xfId="20616"/>
    <cellStyle name="_Portfolio SPlan Base Case.xls Chart 1 2 4" xfId="20617"/>
    <cellStyle name="_Portfolio SPlan Base Case.xls Chart 1 2 4 2" xfId="20618"/>
    <cellStyle name="_Portfolio SPlan Base Case.xls Chart 1 2 5" xfId="20619"/>
    <cellStyle name="_Portfolio SPlan Base Case.xls Chart 1 3" xfId="4513"/>
    <cellStyle name="_Portfolio SPlan Base Case.xls Chart 1 3 2" xfId="20620"/>
    <cellStyle name="_Portfolio SPlan Base Case.xls Chart 1 3 2 2" xfId="20621"/>
    <cellStyle name="_Portfolio SPlan Base Case.xls Chart 1 3 2 3" xfId="20622"/>
    <cellStyle name="_Portfolio SPlan Base Case.xls Chart 1 3 3" xfId="20623"/>
    <cellStyle name="_Portfolio SPlan Base Case.xls Chart 1 3 4" xfId="20624"/>
    <cellStyle name="_Portfolio SPlan Base Case.xls Chart 1 4" xfId="20625"/>
    <cellStyle name="_Portfolio SPlan Base Case.xls Chart 1 4 2" xfId="20626"/>
    <cellStyle name="_Portfolio SPlan Base Case.xls Chart 1 4 2 2" xfId="20627"/>
    <cellStyle name="_Portfolio SPlan Base Case.xls Chart 1 4 3" xfId="20628"/>
    <cellStyle name="_Portfolio SPlan Base Case.xls Chart 1 5" xfId="20629"/>
    <cellStyle name="_Portfolio SPlan Base Case.xls Chart 1 5 2" xfId="20630"/>
    <cellStyle name="_Portfolio SPlan Base Case.xls Chart 1 5 3" xfId="20631"/>
    <cellStyle name="_Portfolio SPlan Base Case.xls Chart 1 6" xfId="20632"/>
    <cellStyle name="_Portfolio SPlan Base Case.xls Chart 1 6 2" xfId="20633"/>
    <cellStyle name="_Portfolio SPlan Base Case.xls Chart 1_Adj Bench DR 3 for Initial Briefs (Electric)" xfId="4514"/>
    <cellStyle name="_Portfolio SPlan Base Case.xls Chart 1_Adj Bench DR 3 for Initial Briefs (Electric) 2" xfId="4515"/>
    <cellStyle name="_Portfolio SPlan Base Case.xls Chart 1_Adj Bench DR 3 for Initial Briefs (Electric) 2 2" xfId="4516"/>
    <cellStyle name="_Portfolio SPlan Base Case.xls Chart 1_Adj Bench DR 3 for Initial Briefs (Electric) 2 2 2" xfId="20634"/>
    <cellStyle name="_Portfolio SPlan Base Case.xls Chart 1_Adj Bench DR 3 for Initial Briefs (Electric) 2 2 2 2" xfId="20635"/>
    <cellStyle name="_Portfolio SPlan Base Case.xls Chart 1_Adj Bench DR 3 for Initial Briefs (Electric) 2 2 3" xfId="20636"/>
    <cellStyle name="_Portfolio SPlan Base Case.xls Chart 1_Adj Bench DR 3 for Initial Briefs (Electric) 2 2 4" xfId="20637"/>
    <cellStyle name="_Portfolio SPlan Base Case.xls Chart 1_Adj Bench DR 3 for Initial Briefs (Electric) 2 3" xfId="20638"/>
    <cellStyle name="_Portfolio SPlan Base Case.xls Chart 1_Adj Bench DR 3 for Initial Briefs (Electric) 2 3 2" xfId="20639"/>
    <cellStyle name="_Portfolio SPlan Base Case.xls Chart 1_Adj Bench DR 3 for Initial Briefs (Electric) 2 4" xfId="20640"/>
    <cellStyle name="_Portfolio SPlan Base Case.xls Chart 1_Adj Bench DR 3 for Initial Briefs (Electric) 3" xfId="4517"/>
    <cellStyle name="_Portfolio SPlan Base Case.xls Chart 1_Adj Bench DR 3 for Initial Briefs (Electric) 3 2" xfId="20641"/>
    <cellStyle name="_Portfolio SPlan Base Case.xls Chart 1_Adj Bench DR 3 for Initial Briefs (Electric) 3 2 2" xfId="20642"/>
    <cellStyle name="_Portfolio SPlan Base Case.xls Chart 1_Adj Bench DR 3 for Initial Briefs (Electric) 3 3" xfId="20643"/>
    <cellStyle name="_Portfolio SPlan Base Case.xls Chart 1_Adj Bench DR 3 for Initial Briefs (Electric) 3 4" xfId="20644"/>
    <cellStyle name="_Portfolio SPlan Base Case.xls Chart 1_Adj Bench DR 3 for Initial Briefs (Electric) 4" xfId="20645"/>
    <cellStyle name="_Portfolio SPlan Base Case.xls Chart 1_Adj Bench DR 3 for Initial Briefs (Electric) 4 2" xfId="20646"/>
    <cellStyle name="_Portfolio SPlan Base Case.xls Chart 1_Adj Bench DR 3 for Initial Briefs (Electric) 5" xfId="20647"/>
    <cellStyle name="_Portfolio SPlan Base Case.xls Chart 1_Adj Bench DR 3 for Initial Briefs (Electric)_DEM-WP(C) ENERG10C--ctn Mid-C_042010 2010GRC" xfId="11929"/>
    <cellStyle name="_Portfolio SPlan Base Case.xls Chart 1_Adj Bench DR 3 for Initial Briefs (Electric)_DEM-WP(C) ENERG10C--ctn Mid-C_042010 2010GRC 2" xfId="20648"/>
    <cellStyle name="_Portfolio SPlan Base Case.xls Chart 1_Book1" xfId="4518"/>
    <cellStyle name="_Portfolio SPlan Base Case.xls Chart 1_Book1 2" xfId="20649"/>
    <cellStyle name="_Portfolio SPlan Base Case.xls Chart 1_Book2" xfId="4519"/>
    <cellStyle name="_Portfolio SPlan Base Case.xls Chart 1_Book2 2" xfId="4520"/>
    <cellStyle name="_Portfolio SPlan Base Case.xls Chart 1_Book2 2 2" xfId="4521"/>
    <cellStyle name="_Portfolio SPlan Base Case.xls Chart 1_Book2 2 2 2" xfId="20650"/>
    <cellStyle name="_Portfolio SPlan Base Case.xls Chart 1_Book2 2 2 2 2" xfId="20651"/>
    <cellStyle name="_Portfolio SPlan Base Case.xls Chart 1_Book2 2 2 3" xfId="20652"/>
    <cellStyle name="_Portfolio SPlan Base Case.xls Chart 1_Book2 2 2 4" xfId="20653"/>
    <cellStyle name="_Portfolio SPlan Base Case.xls Chart 1_Book2 2 3" xfId="20654"/>
    <cellStyle name="_Portfolio SPlan Base Case.xls Chart 1_Book2 2 3 2" xfId="20655"/>
    <cellStyle name="_Portfolio SPlan Base Case.xls Chart 1_Book2 2 4" xfId="20656"/>
    <cellStyle name="_Portfolio SPlan Base Case.xls Chart 1_Book2 3" xfId="4522"/>
    <cellStyle name="_Portfolio SPlan Base Case.xls Chart 1_Book2 3 2" xfId="20657"/>
    <cellStyle name="_Portfolio SPlan Base Case.xls Chart 1_Book2 3 2 2" xfId="20658"/>
    <cellStyle name="_Portfolio SPlan Base Case.xls Chart 1_Book2 3 3" xfId="20659"/>
    <cellStyle name="_Portfolio SPlan Base Case.xls Chart 1_Book2 3 4" xfId="20660"/>
    <cellStyle name="_Portfolio SPlan Base Case.xls Chart 1_Book2 4" xfId="20661"/>
    <cellStyle name="_Portfolio SPlan Base Case.xls Chart 1_Book2 4 2" xfId="20662"/>
    <cellStyle name="_Portfolio SPlan Base Case.xls Chart 1_Book2 5" xfId="20663"/>
    <cellStyle name="_Portfolio SPlan Base Case.xls Chart 1_Book2_Adj Bench DR 3 for Initial Briefs (Electric)" xfId="4523"/>
    <cellStyle name="_Portfolio SPlan Base Case.xls Chart 1_Book2_Adj Bench DR 3 for Initial Briefs (Electric) 2" xfId="4524"/>
    <cellStyle name="_Portfolio SPlan Base Case.xls Chart 1_Book2_Adj Bench DR 3 for Initial Briefs (Electric) 2 2" xfId="4525"/>
    <cellStyle name="_Portfolio SPlan Base Case.xls Chart 1_Book2_Adj Bench DR 3 for Initial Briefs (Electric) 2 2 2" xfId="20664"/>
    <cellStyle name="_Portfolio SPlan Base Case.xls Chart 1_Book2_Adj Bench DR 3 for Initial Briefs (Electric) 2 2 2 2" xfId="20665"/>
    <cellStyle name="_Portfolio SPlan Base Case.xls Chart 1_Book2_Adj Bench DR 3 for Initial Briefs (Electric) 2 2 3" xfId="20666"/>
    <cellStyle name="_Portfolio SPlan Base Case.xls Chart 1_Book2_Adj Bench DR 3 for Initial Briefs (Electric) 2 2 4" xfId="20667"/>
    <cellStyle name="_Portfolio SPlan Base Case.xls Chart 1_Book2_Adj Bench DR 3 for Initial Briefs (Electric) 2 3" xfId="20668"/>
    <cellStyle name="_Portfolio SPlan Base Case.xls Chart 1_Book2_Adj Bench DR 3 for Initial Briefs (Electric) 2 3 2" xfId="20669"/>
    <cellStyle name="_Portfolio SPlan Base Case.xls Chart 1_Book2_Adj Bench DR 3 for Initial Briefs (Electric) 2 4" xfId="20670"/>
    <cellStyle name="_Portfolio SPlan Base Case.xls Chart 1_Book2_Adj Bench DR 3 for Initial Briefs (Electric) 3" xfId="4526"/>
    <cellStyle name="_Portfolio SPlan Base Case.xls Chart 1_Book2_Adj Bench DR 3 for Initial Briefs (Electric) 3 2" xfId="20671"/>
    <cellStyle name="_Portfolio SPlan Base Case.xls Chart 1_Book2_Adj Bench DR 3 for Initial Briefs (Electric) 3 2 2" xfId="20672"/>
    <cellStyle name="_Portfolio SPlan Base Case.xls Chart 1_Book2_Adj Bench DR 3 for Initial Briefs (Electric) 3 3" xfId="20673"/>
    <cellStyle name="_Portfolio SPlan Base Case.xls Chart 1_Book2_Adj Bench DR 3 for Initial Briefs (Electric) 3 4" xfId="20674"/>
    <cellStyle name="_Portfolio SPlan Base Case.xls Chart 1_Book2_Adj Bench DR 3 for Initial Briefs (Electric) 4" xfId="20675"/>
    <cellStyle name="_Portfolio SPlan Base Case.xls Chart 1_Book2_Adj Bench DR 3 for Initial Briefs (Electric) 4 2" xfId="20676"/>
    <cellStyle name="_Portfolio SPlan Base Case.xls Chart 1_Book2_Adj Bench DR 3 for Initial Briefs (Electric) 5" xfId="20677"/>
    <cellStyle name="_Portfolio SPlan Base Case.xls Chart 1_Book2_Adj Bench DR 3 for Initial Briefs (Electric)_DEM-WP(C) ENERG10C--ctn Mid-C_042010 2010GRC" xfId="11930"/>
    <cellStyle name="_Portfolio SPlan Base Case.xls Chart 1_Book2_Adj Bench DR 3 for Initial Briefs (Electric)_DEM-WP(C) ENERG10C--ctn Mid-C_042010 2010GRC 2" xfId="20678"/>
    <cellStyle name="_Portfolio SPlan Base Case.xls Chart 1_Book2_DEM-WP(C) ENERG10C--ctn Mid-C_042010 2010GRC" xfId="11931"/>
    <cellStyle name="_Portfolio SPlan Base Case.xls Chart 1_Book2_DEM-WP(C) ENERG10C--ctn Mid-C_042010 2010GRC 2" xfId="20679"/>
    <cellStyle name="_Portfolio SPlan Base Case.xls Chart 1_Book2_Electric Rev Req Model (2009 GRC) Rebuttal" xfId="4527"/>
    <cellStyle name="_Portfolio SPlan Base Case.xls Chart 1_Book2_Electric Rev Req Model (2009 GRC) Rebuttal 2" xfId="4528"/>
    <cellStyle name="_Portfolio SPlan Base Case.xls Chart 1_Book2_Electric Rev Req Model (2009 GRC) Rebuttal 2 2" xfId="4529"/>
    <cellStyle name="_Portfolio SPlan Base Case.xls Chart 1_Book2_Electric Rev Req Model (2009 GRC) Rebuttal 2 2 2" xfId="20680"/>
    <cellStyle name="_Portfolio SPlan Base Case.xls Chart 1_Book2_Electric Rev Req Model (2009 GRC) Rebuttal 2 3" xfId="20681"/>
    <cellStyle name="_Portfolio SPlan Base Case.xls Chart 1_Book2_Electric Rev Req Model (2009 GRC) Rebuttal 3" xfId="4530"/>
    <cellStyle name="_Portfolio SPlan Base Case.xls Chart 1_Book2_Electric Rev Req Model (2009 GRC) Rebuttal 3 2" xfId="20682"/>
    <cellStyle name="_Portfolio SPlan Base Case.xls Chart 1_Book2_Electric Rev Req Model (2009 GRC) Rebuttal 4" xfId="20683"/>
    <cellStyle name="_Portfolio SPlan Base Case.xls Chart 1_Book2_Electric Rev Req Model (2009 GRC) Rebuttal REmoval of New  WH Solar AdjustMI" xfId="4531"/>
    <cellStyle name="_Portfolio SPlan Base Case.xls Chart 1_Book2_Electric Rev Req Model (2009 GRC) Rebuttal REmoval of New  WH Solar AdjustMI 2" xfId="4532"/>
    <cellStyle name="_Portfolio SPlan Base Case.xls Chart 1_Book2_Electric Rev Req Model (2009 GRC) Rebuttal REmoval of New  WH Solar AdjustMI 2 2" xfId="4533"/>
    <cellStyle name="_Portfolio SPlan Base Case.xls Chart 1_Book2_Electric Rev Req Model (2009 GRC) Rebuttal REmoval of New  WH Solar AdjustMI 2 2 2" xfId="20684"/>
    <cellStyle name="_Portfolio SPlan Base Case.xls Chart 1_Book2_Electric Rev Req Model (2009 GRC) Rebuttal REmoval of New  WH Solar AdjustMI 2 2 2 2" xfId="20685"/>
    <cellStyle name="_Portfolio SPlan Base Case.xls Chart 1_Book2_Electric Rev Req Model (2009 GRC) Rebuttal REmoval of New  WH Solar AdjustMI 2 2 3" xfId="20686"/>
    <cellStyle name="_Portfolio SPlan Base Case.xls Chart 1_Book2_Electric Rev Req Model (2009 GRC) Rebuttal REmoval of New  WH Solar AdjustMI 2 2 4" xfId="20687"/>
    <cellStyle name="_Portfolio SPlan Base Case.xls Chart 1_Book2_Electric Rev Req Model (2009 GRC) Rebuttal REmoval of New  WH Solar AdjustMI 2 3" xfId="20688"/>
    <cellStyle name="_Portfolio SPlan Base Case.xls Chart 1_Book2_Electric Rev Req Model (2009 GRC) Rebuttal REmoval of New  WH Solar AdjustMI 2 3 2" xfId="20689"/>
    <cellStyle name="_Portfolio SPlan Base Case.xls Chart 1_Book2_Electric Rev Req Model (2009 GRC) Rebuttal REmoval of New  WH Solar AdjustMI 2 4" xfId="20690"/>
    <cellStyle name="_Portfolio SPlan Base Case.xls Chart 1_Book2_Electric Rev Req Model (2009 GRC) Rebuttal REmoval of New  WH Solar AdjustMI 3" xfId="4534"/>
    <cellStyle name="_Portfolio SPlan Base Case.xls Chart 1_Book2_Electric Rev Req Model (2009 GRC) Rebuttal REmoval of New  WH Solar AdjustMI 3 2" xfId="20691"/>
    <cellStyle name="_Portfolio SPlan Base Case.xls Chart 1_Book2_Electric Rev Req Model (2009 GRC) Rebuttal REmoval of New  WH Solar AdjustMI 3 2 2" xfId="20692"/>
    <cellStyle name="_Portfolio SPlan Base Case.xls Chart 1_Book2_Electric Rev Req Model (2009 GRC) Rebuttal REmoval of New  WH Solar AdjustMI 3 3" xfId="20693"/>
    <cellStyle name="_Portfolio SPlan Base Case.xls Chart 1_Book2_Electric Rev Req Model (2009 GRC) Rebuttal REmoval of New  WH Solar AdjustMI 3 4" xfId="20694"/>
    <cellStyle name="_Portfolio SPlan Base Case.xls Chart 1_Book2_Electric Rev Req Model (2009 GRC) Rebuttal REmoval of New  WH Solar AdjustMI 4" xfId="20695"/>
    <cellStyle name="_Portfolio SPlan Base Case.xls Chart 1_Book2_Electric Rev Req Model (2009 GRC) Rebuttal REmoval of New  WH Solar AdjustMI 4 2" xfId="20696"/>
    <cellStyle name="_Portfolio SPlan Base Case.xls Chart 1_Book2_Electric Rev Req Model (2009 GRC) Rebuttal REmoval of New  WH Solar AdjustMI 5" xfId="20697"/>
    <cellStyle name="_Portfolio SPlan Base Case.xls Chart 1_Book2_Electric Rev Req Model (2009 GRC) Rebuttal REmoval of New  WH Solar AdjustMI_DEM-WP(C) ENERG10C--ctn Mid-C_042010 2010GRC" xfId="11932"/>
    <cellStyle name="_Portfolio SPlan Base Case.xls Chart 1_Book2_Electric Rev Req Model (2009 GRC) Rebuttal REmoval of New  WH Solar AdjustMI_DEM-WP(C) ENERG10C--ctn Mid-C_042010 2010GRC 2" xfId="20698"/>
    <cellStyle name="_Portfolio SPlan Base Case.xls Chart 1_Book2_Electric Rev Req Model (2009 GRC) Revised 01-18-2010" xfId="4535"/>
    <cellStyle name="_Portfolio SPlan Base Case.xls Chart 1_Book2_Electric Rev Req Model (2009 GRC) Revised 01-18-2010 2" xfId="4536"/>
    <cellStyle name="_Portfolio SPlan Base Case.xls Chart 1_Book2_Electric Rev Req Model (2009 GRC) Revised 01-18-2010 2 2" xfId="4537"/>
    <cellStyle name="_Portfolio SPlan Base Case.xls Chart 1_Book2_Electric Rev Req Model (2009 GRC) Revised 01-18-2010 2 2 2" xfId="20699"/>
    <cellStyle name="_Portfolio SPlan Base Case.xls Chart 1_Book2_Electric Rev Req Model (2009 GRC) Revised 01-18-2010 2 2 2 2" xfId="20700"/>
    <cellStyle name="_Portfolio SPlan Base Case.xls Chart 1_Book2_Electric Rev Req Model (2009 GRC) Revised 01-18-2010 2 2 3" xfId="20701"/>
    <cellStyle name="_Portfolio SPlan Base Case.xls Chart 1_Book2_Electric Rev Req Model (2009 GRC) Revised 01-18-2010 2 2 4" xfId="20702"/>
    <cellStyle name="_Portfolio SPlan Base Case.xls Chart 1_Book2_Electric Rev Req Model (2009 GRC) Revised 01-18-2010 2 3" xfId="20703"/>
    <cellStyle name="_Portfolio SPlan Base Case.xls Chart 1_Book2_Electric Rev Req Model (2009 GRC) Revised 01-18-2010 2 3 2" xfId="20704"/>
    <cellStyle name="_Portfolio SPlan Base Case.xls Chart 1_Book2_Electric Rev Req Model (2009 GRC) Revised 01-18-2010 2 4" xfId="20705"/>
    <cellStyle name="_Portfolio SPlan Base Case.xls Chart 1_Book2_Electric Rev Req Model (2009 GRC) Revised 01-18-2010 3" xfId="4538"/>
    <cellStyle name="_Portfolio SPlan Base Case.xls Chart 1_Book2_Electric Rev Req Model (2009 GRC) Revised 01-18-2010 3 2" xfId="20706"/>
    <cellStyle name="_Portfolio SPlan Base Case.xls Chart 1_Book2_Electric Rev Req Model (2009 GRC) Revised 01-18-2010 3 2 2" xfId="20707"/>
    <cellStyle name="_Portfolio SPlan Base Case.xls Chart 1_Book2_Electric Rev Req Model (2009 GRC) Revised 01-18-2010 3 3" xfId="20708"/>
    <cellStyle name="_Portfolio SPlan Base Case.xls Chart 1_Book2_Electric Rev Req Model (2009 GRC) Revised 01-18-2010 3 4" xfId="20709"/>
    <cellStyle name="_Portfolio SPlan Base Case.xls Chart 1_Book2_Electric Rev Req Model (2009 GRC) Revised 01-18-2010 4" xfId="20710"/>
    <cellStyle name="_Portfolio SPlan Base Case.xls Chart 1_Book2_Electric Rev Req Model (2009 GRC) Revised 01-18-2010 4 2" xfId="20711"/>
    <cellStyle name="_Portfolio SPlan Base Case.xls Chart 1_Book2_Electric Rev Req Model (2009 GRC) Revised 01-18-2010 5" xfId="20712"/>
    <cellStyle name="_Portfolio SPlan Base Case.xls Chart 1_Book2_Electric Rev Req Model (2009 GRC) Revised 01-18-2010_DEM-WP(C) ENERG10C--ctn Mid-C_042010 2010GRC" xfId="11933"/>
    <cellStyle name="_Portfolio SPlan Base Case.xls Chart 1_Book2_Electric Rev Req Model (2009 GRC) Revised 01-18-2010_DEM-WP(C) ENERG10C--ctn Mid-C_042010 2010GRC 2" xfId="20713"/>
    <cellStyle name="_Portfolio SPlan Base Case.xls Chart 1_Book2_Final Order Electric EXHIBIT A-1" xfId="4539"/>
    <cellStyle name="_Portfolio SPlan Base Case.xls Chart 1_Book2_Final Order Electric EXHIBIT A-1 2" xfId="4540"/>
    <cellStyle name="_Portfolio SPlan Base Case.xls Chart 1_Book2_Final Order Electric EXHIBIT A-1 2 2" xfId="4541"/>
    <cellStyle name="_Portfolio SPlan Base Case.xls Chart 1_Book2_Final Order Electric EXHIBIT A-1 2 2 2" xfId="20714"/>
    <cellStyle name="_Portfolio SPlan Base Case.xls Chart 1_Book2_Final Order Electric EXHIBIT A-1 2 3" xfId="20715"/>
    <cellStyle name="_Portfolio SPlan Base Case.xls Chart 1_Book2_Final Order Electric EXHIBIT A-1 2 4" xfId="20716"/>
    <cellStyle name="_Portfolio SPlan Base Case.xls Chart 1_Book2_Final Order Electric EXHIBIT A-1 3" xfId="4542"/>
    <cellStyle name="_Portfolio SPlan Base Case.xls Chart 1_Book2_Final Order Electric EXHIBIT A-1 3 2" xfId="20717"/>
    <cellStyle name="_Portfolio SPlan Base Case.xls Chart 1_Book2_Final Order Electric EXHIBIT A-1 4" xfId="20718"/>
    <cellStyle name="_Portfolio SPlan Base Case.xls Chart 1_Book2_Final Order Electric EXHIBIT A-1 5" xfId="20719"/>
    <cellStyle name="_Portfolio SPlan Base Case.xls Chart 1_Book2_Final Order Electric EXHIBIT A-1 6" xfId="20720"/>
    <cellStyle name="_Portfolio SPlan Base Case.xls Chart 1_Chelan PUD Power Costs (8-10)" xfId="4543"/>
    <cellStyle name="_Portfolio SPlan Base Case.xls Chart 1_Chelan PUD Power Costs (8-10) 2" xfId="20721"/>
    <cellStyle name="_Portfolio SPlan Base Case.xls Chart 1_Colstrip 1&amp;2 Annual O&amp;M Budgets" xfId="20722"/>
    <cellStyle name="_Portfolio SPlan Base Case.xls Chart 1_Confidential Material" xfId="4544"/>
    <cellStyle name="_Portfolio SPlan Base Case.xls Chart 1_Confidential Material 2" xfId="20723"/>
    <cellStyle name="_Portfolio SPlan Base Case.xls Chart 1_DEM-WP(C) Colstrip 12 Coal Cost Forecast 2010GRC" xfId="4545"/>
    <cellStyle name="_Portfolio SPlan Base Case.xls Chart 1_DEM-WP(C) Colstrip 12 Coal Cost Forecast 2010GRC 2" xfId="20724"/>
    <cellStyle name="_Portfolio SPlan Base Case.xls Chart 1_DEM-WP(C) ENERG10C--ctn Mid-C_042010 2010GRC" xfId="11934"/>
    <cellStyle name="_Portfolio SPlan Base Case.xls Chart 1_DEM-WP(C) ENERG10C--ctn Mid-C_042010 2010GRC 2" xfId="20725"/>
    <cellStyle name="_Portfolio SPlan Base Case.xls Chart 1_DEM-WP(C) Production O&amp;M 2010GRC As-Filed" xfId="4546"/>
    <cellStyle name="_Portfolio SPlan Base Case.xls Chart 1_DEM-WP(C) Production O&amp;M 2010GRC As-Filed 2" xfId="4547"/>
    <cellStyle name="_Portfolio SPlan Base Case.xls Chart 1_DEM-WP(C) Production O&amp;M 2010GRC As-Filed 2 2" xfId="20726"/>
    <cellStyle name="_Portfolio SPlan Base Case.xls Chart 1_DEM-WP(C) Production O&amp;M 2010GRC As-Filed 3" xfId="11935"/>
    <cellStyle name="_Portfolio SPlan Base Case.xls Chart 1_DEM-WP(C) Production O&amp;M 2010GRC As-Filed 3 2" xfId="20727"/>
    <cellStyle name="_Portfolio SPlan Base Case.xls Chart 1_DEM-WP(C) Production O&amp;M 2010GRC As-Filed 4" xfId="20728"/>
    <cellStyle name="_Portfolio SPlan Base Case.xls Chart 1_DEM-WP(C) Production O&amp;M 2010GRC As-Filed 4 2" xfId="20729"/>
    <cellStyle name="_Portfolio SPlan Base Case.xls Chart 1_DEM-WP(C) Production O&amp;M 2010GRC As-Filed 5" xfId="20730"/>
    <cellStyle name="_Portfolio SPlan Base Case.xls Chart 1_DEM-WP(C) Production O&amp;M 2010GRC As-Filed 5 2" xfId="20731"/>
    <cellStyle name="_Portfolio SPlan Base Case.xls Chart 1_DEM-WP(C) Production O&amp;M 2010GRC As-Filed 6" xfId="20732"/>
    <cellStyle name="_Portfolio SPlan Base Case.xls Chart 1_DEM-WP(C) Production O&amp;M 2010GRC As-Filed 6 2" xfId="20733"/>
    <cellStyle name="_Portfolio SPlan Base Case.xls Chart 1_Electric Rev Req Model (2009 GRC) " xfId="4548"/>
    <cellStyle name="_Portfolio SPlan Base Case.xls Chart 1_Electric Rev Req Model (2009 GRC)  2" xfId="4549"/>
    <cellStyle name="_Portfolio SPlan Base Case.xls Chart 1_Electric Rev Req Model (2009 GRC)  2 2" xfId="4550"/>
    <cellStyle name="_Portfolio SPlan Base Case.xls Chart 1_Electric Rev Req Model (2009 GRC)  2 2 2" xfId="20734"/>
    <cellStyle name="_Portfolio SPlan Base Case.xls Chart 1_Electric Rev Req Model (2009 GRC)  2 2 2 2" xfId="20735"/>
    <cellStyle name="_Portfolio SPlan Base Case.xls Chart 1_Electric Rev Req Model (2009 GRC)  2 2 3" xfId="20736"/>
    <cellStyle name="_Portfolio SPlan Base Case.xls Chart 1_Electric Rev Req Model (2009 GRC)  2 2 4" xfId="20737"/>
    <cellStyle name="_Portfolio SPlan Base Case.xls Chart 1_Electric Rev Req Model (2009 GRC)  2 3" xfId="20738"/>
    <cellStyle name="_Portfolio SPlan Base Case.xls Chart 1_Electric Rev Req Model (2009 GRC)  2 3 2" xfId="20739"/>
    <cellStyle name="_Portfolio SPlan Base Case.xls Chart 1_Electric Rev Req Model (2009 GRC)  2 4" xfId="20740"/>
    <cellStyle name="_Portfolio SPlan Base Case.xls Chart 1_Electric Rev Req Model (2009 GRC)  3" xfId="4551"/>
    <cellStyle name="_Portfolio SPlan Base Case.xls Chart 1_Electric Rev Req Model (2009 GRC)  3 2" xfId="20741"/>
    <cellStyle name="_Portfolio SPlan Base Case.xls Chart 1_Electric Rev Req Model (2009 GRC)  3 2 2" xfId="20742"/>
    <cellStyle name="_Portfolio SPlan Base Case.xls Chart 1_Electric Rev Req Model (2009 GRC)  3 3" xfId="20743"/>
    <cellStyle name="_Portfolio SPlan Base Case.xls Chart 1_Electric Rev Req Model (2009 GRC)  3 4" xfId="20744"/>
    <cellStyle name="_Portfolio SPlan Base Case.xls Chart 1_Electric Rev Req Model (2009 GRC)  4" xfId="20745"/>
    <cellStyle name="_Portfolio SPlan Base Case.xls Chart 1_Electric Rev Req Model (2009 GRC)  4 2" xfId="20746"/>
    <cellStyle name="_Portfolio SPlan Base Case.xls Chart 1_Electric Rev Req Model (2009 GRC)  5" xfId="20747"/>
    <cellStyle name="_Portfolio SPlan Base Case.xls Chart 1_Electric Rev Req Model (2009 GRC) _DEM-WP(C) ENERG10C--ctn Mid-C_042010 2010GRC" xfId="11936"/>
    <cellStyle name="_Portfolio SPlan Base Case.xls Chart 1_Electric Rev Req Model (2009 GRC) _DEM-WP(C) ENERG10C--ctn Mid-C_042010 2010GRC 2" xfId="20748"/>
    <cellStyle name="_Portfolio SPlan Base Case.xls Chart 1_Electric Rev Req Model (2009 GRC) Rebuttal" xfId="4552"/>
    <cellStyle name="_Portfolio SPlan Base Case.xls Chart 1_Electric Rev Req Model (2009 GRC) Rebuttal 2" xfId="4553"/>
    <cellStyle name="_Portfolio SPlan Base Case.xls Chart 1_Electric Rev Req Model (2009 GRC) Rebuttal 2 2" xfId="4554"/>
    <cellStyle name="_Portfolio SPlan Base Case.xls Chart 1_Electric Rev Req Model (2009 GRC) Rebuttal 2 2 2" xfId="20749"/>
    <cellStyle name="_Portfolio SPlan Base Case.xls Chart 1_Electric Rev Req Model (2009 GRC) Rebuttal 2 3" xfId="20750"/>
    <cellStyle name="_Portfolio SPlan Base Case.xls Chart 1_Electric Rev Req Model (2009 GRC) Rebuttal 3" xfId="4555"/>
    <cellStyle name="_Portfolio SPlan Base Case.xls Chart 1_Electric Rev Req Model (2009 GRC) Rebuttal 3 2" xfId="20751"/>
    <cellStyle name="_Portfolio SPlan Base Case.xls Chart 1_Electric Rev Req Model (2009 GRC) Rebuttal 4" xfId="20752"/>
    <cellStyle name="_Portfolio SPlan Base Case.xls Chart 1_Electric Rev Req Model (2009 GRC) Rebuttal REmoval of New  WH Solar AdjustMI" xfId="4556"/>
    <cellStyle name="_Portfolio SPlan Base Case.xls Chart 1_Electric Rev Req Model (2009 GRC) Rebuttal REmoval of New  WH Solar AdjustMI 2" xfId="4557"/>
    <cellStyle name="_Portfolio SPlan Base Case.xls Chart 1_Electric Rev Req Model (2009 GRC) Rebuttal REmoval of New  WH Solar AdjustMI 2 2" xfId="4558"/>
    <cellStyle name="_Portfolio SPlan Base Case.xls Chart 1_Electric Rev Req Model (2009 GRC) Rebuttal REmoval of New  WH Solar AdjustMI 2 2 2" xfId="20753"/>
    <cellStyle name="_Portfolio SPlan Base Case.xls Chart 1_Electric Rev Req Model (2009 GRC) Rebuttal REmoval of New  WH Solar AdjustMI 2 2 2 2" xfId="20754"/>
    <cellStyle name="_Portfolio SPlan Base Case.xls Chart 1_Electric Rev Req Model (2009 GRC) Rebuttal REmoval of New  WH Solar AdjustMI 2 2 3" xfId="20755"/>
    <cellStyle name="_Portfolio SPlan Base Case.xls Chart 1_Electric Rev Req Model (2009 GRC) Rebuttal REmoval of New  WH Solar AdjustMI 2 2 4" xfId="20756"/>
    <cellStyle name="_Portfolio SPlan Base Case.xls Chart 1_Electric Rev Req Model (2009 GRC) Rebuttal REmoval of New  WH Solar AdjustMI 2 3" xfId="20757"/>
    <cellStyle name="_Portfolio SPlan Base Case.xls Chart 1_Electric Rev Req Model (2009 GRC) Rebuttal REmoval of New  WH Solar AdjustMI 2 3 2" xfId="20758"/>
    <cellStyle name="_Portfolio SPlan Base Case.xls Chart 1_Electric Rev Req Model (2009 GRC) Rebuttal REmoval of New  WH Solar AdjustMI 2 4" xfId="20759"/>
    <cellStyle name="_Portfolio SPlan Base Case.xls Chart 1_Electric Rev Req Model (2009 GRC) Rebuttal REmoval of New  WH Solar AdjustMI 3" xfId="4559"/>
    <cellStyle name="_Portfolio SPlan Base Case.xls Chart 1_Electric Rev Req Model (2009 GRC) Rebuttal REmoval of New  WH Solar AdjustMI 3 2" xfId="20760"/>
    <cellStyle name="_Portfolio SPlan Base Case.xls Chart 1_Electric Rev Req Model (2009 GRC) Rebuttal REmoval of New  WH Solar AdjustMI 3 2 2" xfId="20761"/>
    <cellStyle name="_Portfolio SPlan Base Case.xls Chart 1_Electric Rev Req Model (2009 GRC) Rebuttal REmoval of New  WH Solar AdjustMI 3 3" xfId="20762"/>
    <cellStyle name="_Portfolio SPlan Base Case.xls Chart 1_Electric Rev Req Model (2009 GRC) Rebuttal REmoval of New  WH Solar AdjustMI 3 4" xfId="20763"/>
    <cellStyle name="_Portfolio SPlan Base Case.xls Chart 1_Electric Rev Req Model (2009 GRC) Rebuttal REmoval of New  WH Solar AdjustMI 4" xfId="20764"/>
    <cellStyle name="_Portfolio SPlan Base Case.xls Chart 1_Electric Rev Req Model (2009 GRC) Rebuttal REmoval of New  WH Solar AdjustMI 4 2" xfId="20765"/>
    <cellStyle name="_Portfolio SPlan Base Case.xls Chart 1_Electric Rev Req Model (2009 GRC) Rebuttal REmoval of New  WH Solar AdjustMI 5" xfId="20766"/>
    <cellStyle name="_Portfolio SPlan Base Case.xls Chart 1_Electric Rev Req Model (2009 GRC) Rebuttal REmoval of New  WH Solar AdjustMI_DEM-WP(C) ENERG10C--ctn Mid-C_042010 2010GRC" xfId="11937"/>
    <cellStyle name="_Portfolio SPlan Base Case.xls Chart 1_Electric Rev Req Model (2009 GRC) Rebuttal REmoval of New  WH Solar AdjustMI_DEM-WP(C) ENERG10C--ctn Mid-C_042010 2010GRC 2" xfId="20767"/>
    <cellStyle name="_Portfolio SPlan Base Case.xls Chart 1_Electric Rev Req Model (2009 GRC) Revised 01-18-2010" xfId="4560"/>
    <cellStyle name="_Portfolio SPlan Base Case.xls Chart 1_Electric Rev Req Model (2009 GRC) Revised 01-18-2010 2" xfId="4561"/>
    <cellStyle name="_Portfolio SPlan Base Case.xls Chart 1_Electric Rev Req Model (2009 GRC) Revised 01-18-2010 2 2" xfId="4562"/>
    <cellStyle name="_Portfolio SPlan Base Case.xls Chart 1_Electric Rev Req Model (2009 GRC) Revised 01-18-2010 2 2 2" xfId="20768"/>
    <cellStyle name="_Portfolio SPlan Base Case.xls Chart 1_Electric Rev Req Model (2009 GRC) Revised 01-18-2010 2 2 2 2" xfId="20769"/>
    <cellStyle name="_Portfolio SPlan Base Case.xls Chart 1_Electric Rev Req Model (2009 GRC) Revised 01-18-2010 2 2 3" xfId="20770"/>
    <cellStyle name="_Portfolio SPlan Base Case.xls Chart 1_Electric Rev Req Model (2009 GRC) Revised 01-18-2010 2 2 4" xfId="20771"/>
    <cellStyle name="_Portfolio SPlan Base Case.xls Chart 1_Electric Rev Req Model (2009 GRC) Revised 01-18-2010 2 3" xfId="20772"/>
    <cellStyle name="_Portfolio SPlan Base Case.xls Chart 1_Electric Rev Req Model (2009 GRC) Revised 01-18-2010 2 3 2" xfId="20773"/>
    <cellStyle name="_Portfolio SPlan Base Case.xls Chart 1_Electric Rev Req Model (2009 GRC) Revised 01-18-2010 2 4" xfId="20774"/>
    <cellStyle name="_Portfolio SPlan Base Case.xls Chart 1_Electric Rev Req Model (2009 GRC) Revised 01-18-2010 3" xfId="4563"/>
    <cellStyle name="_Portfolio SPlan Base Case.xls Chart 1_Electric Rev Req Model (2009 GRC) Revised 01-18-2010 3 2" xfId="20775"/>
    <cellStyle name="_Portfolio SPlan Base Case.xls Chart 1_Electric Rev Req Model (2009 GRC) Revised 01-18-2010 3 2 2" xfId="20776"/>
    <cellStyle name="_Portfolio SPlan Base Case.xls Chart 1_Electric Rev Req Model (2009 GRC) Revised 01-18-2010 3 3" xfId="20777"/>
    <cellStyle name="_Portfolio SPlan Base Case.xls Chart 1_Electric Rev Req Model (2009 GRC) Revised 01-18-2010 3 4" xfId="20778"/>
    <cellStyle name="_Portfolio SPlan Base Case.xls Chart 1_Electric Rev Req Model (2009 GRC) Revised 01-18-2010 4" xfId="20779"/>
    <cellStyle name="_Portfolio SPlan Base Case.xls Chart 1_Electric Rev Req Model (2009 GRC) Revised 01-18-2010 4 2" xfId="20780"/>
    <cellStyle name="_Portfolio SPlan Base Case.xls Chart 1_Electric Rev Req Model (2009 GRC) Revised 01-18-2010 5" xfId="20781"/>
    <cellStyle name="_Portfolio SPlan Base Case.xls Chart 1_Electric Rev Req Model (2009 GRC) Revised 01-18-2010_DEM-WP(C) ENERG10C--ctn Mid-C_042010 2010GRC" xfId="11938"/>
    <cellStyle name="_Portfolio SPlan Base Case.xls Chart 1_Electric Rev Req Model (2009 GRC) Revised 01-18-2010_DEM-WP(C) ENERG10C--ctn Mid-C_042010 2010GRC 2" xfId="20782"/>
    <cellStyle name="_Portfolio SPlan Base Case.xls Chart 1_Electric Rev Req Model (2010 GRC)" xfId="4564"/>
    <cellStyle name="_Portfolio SPlan Base Case.xls Chart 1_Electric Rev Req Model (2010 GRC) 2" xfId="20783"/>
    <cellStyle name="_Portfolio SPlan Base Case.xls Chart 1_Electric Rev Req Model (2010 GRC) SF" xfId="4565"/>
    <cellStyle name="_Portfolio SPlan Base Case.xls Chart 1_Electric Rev Req Model (2010 GRC) SF 2" xfId="20784"/>
    <cellStyle name="_Portfolio SPlan Base Case.xls Chart 1_Final Order Electric EXHIBIT A-1" xfId="4566"/>
    <cellStyle name="_Portfolio SPlan Base Case.xls Chart 1_Final Order Electric EXHIBIT A-1 2" xfId="4567"/>
    <cellStyle name="_Portfolio SPlan Base Case.xls Chart 1_Final Order Electric EXHIBIT A-1 2 2" xfId="4568"/>
    <cellStyle name="_Portfolio SPlan Base Case.xls Chart 1_Final Order Electric EXHIBIT A-1 2 2 2" xfId="20785"/>
    <cellStyle name="_Portfolio SPlan Base Case.xls Chart 1_Final Order Electric EXHIBIT A-1 2 3" xfId="20786"/>
    <cellStyle name="_Portfolio SPlan Base Case.xls Chart 1_Final Order Electric EXHIBIT A-1 2 4" xfId="20787"/>
    <cellStyle name="_Portfolio SPlan Base Case.xls Chart 1_Final Order Electric EXHIBIT A-1 3" xfId="4569"/>
    <cellStyle name="_Portfolio SPlan Base Case.xls Chart 1_Final Order Electric EXHIBIT A-1 3 2" xfId="20788"/>
    <cellStyle name="_Portfolio SPlan Base Case.xls Chart 1_Final Order Electric EXHIBIT A-1 4" xfId="20789"/>
    <cellStyle name="_Portfolio SPlan Base Case.xls Chart 1_Final Order Electric EXHIBIT A-1 5" xfId="20790"/>
    <cellStyle name="_Portfolio SPlan Base Case.xls Chart 1_Final Order Electric EXHIBIT A-1 6" xfId="20791"/>
    <cellStyle name="_Portfolio SPlan Base Case.xls Chart 1_NIM Summary" xfId="4570"/>
    <cellStyle name="_Portfolio SPlan Base Case.xls Chart 1_NIM Summary 2" xfId="4571"/>
    <cellStyle name="_Portfolio SPlan Base Case.xls Chart 1_NIM Summary 2 2" xfId="20792"/>
    <cellStyle name="_Portfolio SPlan Base Case.xls Chart 1_NIM Summary 2 2 2" xfId="20793"/>
    <cellStyle name="_Portfolio SPlan Base Case.xls Chart 1_NIM Summary 2 2 2 2" xfId="20794"/>
    <cellStyle name="_Portfolio SPlan Base Case.xls Chart 1_NIM Summary 2 2 3" xfId="20795"/>
    <cellStyle name="_Portfolio SPlan Base Case.xls Chart 1_NIM Summary 2 2 4" xfId="20796"/>
    <cellStyle name="_Portfolio SPlan Base Case.xls Chart 1_NIM Summary 2 3" xfId="20797"/>
    <cellStyle name="_Portfolio SPlan Base Case.xls Chart 1_NIM Summary 2 3 2" xfId="20798"/>
    <cellStyle name="_Portfolio SPlan Base Case.xls Chart 1_NIM Summary 2 4" xfId="20799"/>
    <cellStyle name="_Portfolio SPlan Base Case.xls Chart 1_NIM Summary 3" xfId="20800"/>
    <cellStyle name="_Portfolio SPlan Base Case.xls Chart 1_NIM Summary 3 2" xfId="20801"/>
    <cellStyle name="_Portfolio SPlan Base Case.xls Chart 1_NIM Summary 3 2 2" xfId="20802"/>
    <cellStyle name="_Portfolio SPlan Base Case.xls Chart 1_NIM Summary 3 3" xfId="20803"/>
    <cellStyle name="_Portfolio SPlan Base Case.xls Chart 1_NIM Summary 3 4" xfId="20804"/>
    <cellStyle name="_Portfolio SPlan Base Case.xls Chart 1_NIM Summary 4" xfId="20805"/>
    <cellStyle name="_Portfolio SPlan Base Case.xls Chart 1_NIM Summary 4 2" xfId="20806"/>
    <cellStyle name="_Portfolio SPlan Base Case.xls Chart 1_NIM Summary 5" xfId="20807"/>
    <cellStyle name="_Portfolio SPlan Base Case.xls Chart 1_NIM Summary_DEM-WP(C) ENERG10C--ctn Mid-C_042010 2010GRC" xfId="11939"/>
    <cellStyle name="_Portfolio SPlan Base Case.xls Chart 1_NIM Summary_DEM-WP(C) ENERG10C--ctn Mid-C_042010 2010GRC 2" xfId="20808"/>
    <cellStyle name="_Portfolio SPlan Base Case.xls Chart 1_Rebuttal Power Costs" xfId="4572"/>
    <cellStyle name="_Portfolio SPlan Base Case.xls Chart 1_Rebuttal Power Costs 2" xfId="4573"/>
    <cellStyle name="_Portfolio SPlan Base Case.xls Chart 1_Rebuttal Power Costs 2 2" xfId="4574"/>
    <cellStyle name="_Portfolio SPlan Base Case.xls Chart 1_Rebuttal Power Costs 2 2 2" xfId="20809"/>
    <cellStyle name="_Portfolio SPlan Base Case.xls Chart 1_Rebuttal Power Costs 2 2 2 2" xfId="20810"/>
    <cellStyle name="_Portfolio SPlan Base Case.xls Chart 1_Rebuttal Power Costs 2 2 3" xfId="20811"/>
    <cellStyle name="_Portfolio SPlan Base Case.xls Chart 1_Rebuttal Power Costs 2 2 4" xfId="20812"/>
    <cellStyle name="_Portfolio SPlan Base Case.xls Chart 1_Rebuttal Power Costs 2 3" xfId="20813"/>
    <cellStyle name="_Portfolio SPlan Base Case.xls Chart 1_Rebuttal Power Costs 2 3 2" xfId="20814"/>
    <cellStyle name="_Portfolio SPlan Base Case.xls Chart 1_Rebuttal Power Costs 2 4" xfId="20815"/>
    <cellStyle name="_Portfolio SPlan Base Case.xls Chart 1_Rebuttal Power Costs 3" xfId="4575"/>
    <cellStyle name="_Portfolio SPlan Base Case.xls Chart 1_Rebuttal Power Costs 3 2" xfId="20816"/>
    <cellStyle name="_Portfolio SPlan Base Case.xls Chart 1_Rebuttal Power Costs 3 2 2" xfId="20817"/>
    <cellStyle name="_Portfolio SPlan Base Case.xls Chart 1_Rebuttal Power Costs 3 3" xfId="20818"/>
    <cellStyle name="_Portfolio SPlan Base Case.xls Chart 1_Rebuttal Power Costs 3 4" xfId="20819"/>
    <cellStyle name="_Portfolio SPlan Base Case.xls Chart 1_Rebuttal Power Costs 4" xfId="20820"/>
    <cellStyle name="_Portfolio SPlan Base Case.xls Chart 1_Rebuttal Power Costs 4 2" xfId="20821"/>
    <cellStyle name="_Portfolio SPlan Base Case.xls Chart 1_Rebuttal Power Costs 5" xfId="20822"/>
    <cellStyle name="_Portfolio SPlan Base Case.xls Chart 1_Rebuttal Power Costs_Adj Bench DR 3 for Initial Briefs (Electric)" xfId="4576"/>
    <cellStyle name="_Portfolio SPlan Base Case.xls Chart 1_Rebuttal Power Costs_Adj Bench DR 3 for Initial Briefs (Electric) 2" xfId="4577"/>
    <cellStyle name="_Portfolio SPlan Base Case.xls Chart 1_Rebuttal Power Costs_Adj Bench DR 3 for Initial Briefs (Electric) 2 2" xfId="4578"/>
    <cellStyle name="_Portfolio SPlan Base Case.xls Chart 1_Rebuttal Power Costs_Adj Bench DR 3 for Initial Briefs (Electric) 2 2 2" xfId="20823"/>
    <cellStyle name="_Portfolio SPlan Base Case.xls Chart 1_Rebuttal Power Costs_Adj Bench DR 3 for Initial Briefs (Electric) 2 2 2 2" xfId="20824"/>
    <cellStyle name="_Portfolio SPlan Base Case.xls Chart 1_Rebuttal Power Costs_Adj Bench DR 3 for Initial Briefs (Electric) 2 2 3" xfId="20825"/>
    <cellStyle name="_Portfolio SPlan Base Case.xls Chart 1_Rebuttal Power Costs_Adj Bench DR 3 for Initial Briefs (Electric) 2 2 4" xfId="20826"/>
    <cellStyle name="_Portfolio SPlan Base Case.xls Chart 1_Rebuttal Power Costs_Adj Bench DR 3 for Initial Briefs (Electric) 2 3" xfId="20827"/>
    <cellStyle name="_Portfolio SPlan Base Case.xls Chart 1_Rebuttal Power Costs_Adj Bench DR 3 for Initial Briefs (Electric) 2 3 2" xfId="20828"/>
    <cellStyle name="_Portfolio SPlan Base Case.xls Chart 1_Rebuttal Power Costs_Adj Bench DR 3 for Initial Briefs (Electric) 2 4" xfId="20829"/>
    <cellStyle name="_Portfolio SPlan Base Case.xls Chart 1_Rebuttal Power Costs_Adj Bench DR 3 for Initial Briefs (Electric) 3" xfId="4579"/>
    <cellStyle name="_Portfolio SPlan Base Case.xls Chart 1_Rebuttal Power Costs_Adj Bench DR 3 for Initial Briefs (Electric) 3 2" xfId="20830"/>
    <cellStyle name="_Portfolio SPlan Base Case.xls Chart 1_Rebuttal Power Costs_Adj Bench DR 3 for Initial Briefs (Electric) 3 2 2" xfId="20831"/>
    <cellStyle name="_Portfolio SPlan Base Case.xls Chart 1_Rebuttal Power Costs_Adj Bench DR 3 for Initial Briefs (Electric) 3 3" xfId="20832"/>
    <cellStyle name="_Portfolio SPlan Base Case.xls Chart 1_Rebuttal Power Costs_Adj Bench DR 3 for Initial Briefs (Electric) 3 4" xfId="20833"/>
    <cellStyle name="_Portfolio SPlan Base Case.xls Chart 1_Rebuttal Power Costs_Adj Bench DR 3 for Initial Briefs (Electric) 4" xfId="20834"/>
    <cellStyle name="_Portfolio SPlan Base Case.xls Chart 1_Rebuttal Power Costs_Adj Bench DR 3 for Initial Briefs (Electric) 4 2" xfId="20835"/>
    <cellStyle name="_Portfolio SPlan Base Case.xls Chart 1_Rebuttal Power Costs_Adj Bench DR 3 for Initial Briefs (Electric) 5" xfId="20836"/>
    <cellStyle name="_Portfolio SPlan Base Case.xls Chart 1_Rebuttal Power Costs_Adj Bench DR 3 for Initial Briefs (Electric)_DEM-WP(C) ENERG10C--ctn Mid-C_042010 2010GRC" xfId="11940"/>
    <cellStyle name="_Portfolio SPlan Base Case.xls Chart 1_Rebuttal Power Costs_Adj Bench DR 3 for Initial Briefs (Electric)_DEM-WP(C) ENERG10C--ctn Mid-C_042010 2010GRC 2" xfId="20837"/>
    <cellStyle name="_Portfolio SPlan Base Case.xls Chart 1_Rebuttal Power Costs_DEM-WP(C) ENERG10C--ctn Mid-C_042010 2010GRC" xfId="11941"/>
    <cellStyle name="_Portfolio SPlan Base Case.xls Chart 1_Rebuttal Power Costs_DEM-WP(C) ENERG10C--ctn Mid-C_042010 2010GRC 2" xfId="20838"/>
    <cellStyle name="_Portfolio SPlan Base Case.xls Chart 1_Rebuttal Power Costs_Electric Rev Req Model (2009 GRC) Rebuttal" xfId="4580"/>
    <cellStyle name="_Portfolio SPlan Base Case.xls Chart 1_Rebuttal Power Costs_Electric Rev Req Model (2009 GRC) Rebuttal 2" xfId="4581"/>
    <cellStyle name="_Portfolio SPlan Base Case.xls Chart 1_Rebuttal Power Costs_Electric Rev Req Model (2009 GRC) Rebuttal 2 2" xfId="4582"/>
    <cellStyle name="_Portfolio SPlan Base Case.xls Chart 1_Rebuttal Power Costs_Electric Rev Req Model (2009 GRC) Rebuttal 2 2 2" xfId="20839"/>
    <cellStyle name="_Portfolio SPlan Base Case.xls Chart 1_Rebuttal Power Costs_Electric Rev Req Model (2009 GRC) Rebuttal 2 3" xfId="20840"/>
    <cellStyle name="_Portfolio SPlan Base Case.xls Chart 1_Rebuttal Power Costs_Electric Rev Req Model (2009 GRC) Rebuttal 3" xfId="4583"/>
    <cellStyle name="_Portfolio SPlan Base Case.xls Chart 1_Rebuttal Power Costs_Electric Rev Req Model (2009 GRC) Rebuttal 3 2" xfId="20841"/>
    <cellStyle name="_Portfolio SPlan Base Case.xls Chart 1_Rebuttal Power Costs_Electric Rev Req Model (2009 GRC) Rebuttal 4" xfId="20842"/>
    <cellStyle name="_Portfolio SPlan Base Case.xls Chart 1_Rebuttal Power Costs_Electric Rev Req Model (2009 GRC) Rebuttal REmoval of New  WH Solar AdjustMI" xfId="4584"/>
    <cellStyle name="_Portfolio SPlan Base Case.xls Chart 1_Rebuttal Power Costs_Electric Rev Req Model (2009 GRC) Rebuttal REmoval of New  WH Solar AdjustMI 2" xfId="4585"/>
    <cellStyle name="_Portfolio SPlan Base Case.xls Chart 1_Rebuttal Power Costs_Electric Rev Req Model (2009 GRC) Rebuttal REmoval of New  WH Solar AdjustMI 2 2" xfId="4586"/>
    <cellStyle name="_Portfolio SPlan Base Case.xls Chart 1_Rebuttal Power Costs_Electric Rev Req Model (2009 GRC) Rebuttal REmoval of New  WH Solar AdjustMI 2 2 2" xfId="20843"/>
    <cellStyle name="_Portfolio SPlan Base Case.xls Chart 1_Rebuttal Power Costs_Electric Rev Req Model (2009 GRC) Rebuttal REmoval of New  WH Solar AdjustMI 2 2 2 2" xfId="20844"/>
    <cellStyle name="_Portfolio SPlan Base Case.xls Chart 1_Rebuttal Power Costs_Electric Rev Req Model (2009 GRC) Rebuttal REmoval of New  WH Solar AdjustMI 2 2 3" xfId="20845"/>
    <cellStyle name="_Portfolio SPlan Base Case.xls Chart 1_Rebuttal Power Costs_Electric Rev Req Model (2009 GRC) Rebuttal REmoval of New  WH Solar AdjustMI 2 2 4" xfId="20846"/>
    <cellStyle name="_Portfolio SPlan Base Case.xls Chart 1_Rebuttal Power Costs_Electric Rev Req Model (2009 GRC) Rebuttal REmoval of New  WH Solar AdjustMI 2 3" xfId="20847"/>
    <cellStyle name="_Portfolio SPlan Base Case.xls Chart 1_Rebuttal Power Costs_Electric Rev Req Model (2009 GRC) Rebuttal REmoval of New  WH Solar AdjustMI 2 3 2" xfId="20848"/>
    <cellStyle name="_Portfolio SPlan Base Case.xls Chart 1_Rebuttal Power Costs_Electric Rev Req Model (2009 GRC) Rebuttal REmoval of New  WH Solar AdjustMI 2 4" xfId="20849"/>
    <cellStyle name="_Portfolio SPlan Base Case.xls Chart 1_Rebuttal Power Costs_Electric Rev Req Model (2009 GRC) Rebuttal REmoval of New  WH Solar AdjustMI 3" xfId="4587"/>
    <cellStyle name="_Portfolio SPlan Base Case.xls Chart 1_Rebuttal Power Costs_Electric Rev Req Model (2009 GRC) Rebuttal REmoval of New  WH Solar AdjustMI 3 2" xfId="20850"/>
    <cellStyle name="_Portfolio SPlan Base Case.xls Chart 1_Rebuttal Power Costs_Electric Rev Req Model (2009 GRC) Rebuttal REmoval of New  WH Solar AdjustMI 3 2 2" xfId="20851"/>
    <cellStyle name="_Portfolio SPlan Base Case.xls Chart 1_Rebuttal Power Costs_Electric Rev Req Model (2009 GRC) Rebuttal REmoval of New  WH Solar AdjustMI 3 3" xfId="20852"/>
    <cellStyle name="_Portfolio SPlan Base Case.xls Chart 1_Rebuttal Power Costs_Electric Rev Req Model (2009 GRC) Rebuttal REmoval of New  WH Solar AdjustMI 3 4" xfId="20853"/>
    <cellStyle name="_Portfolio SPlan Base Case.xls Chart 1_Rebuttal Power Costs_Electric Rev Req Model (2009 GRC) Rebuttal REmoval of New  WH Solar AdjustMI 4" xfId="20854"/>
    <cellStyle name="_Portfolio SPlan Base Case.xls Chart 1_Rebuttal Power Costs_Electric Rev Req Model (2009 GRC) Rebuttal REmoval of New  WH Solar AdjustMI 4 2" xfId="20855"/>
    <cellStyle name="_Portfolio SPlan Base Case.xls Chart 1_Rebuttal Power Costs_Electric Rev Req Model (2009 GRC) Rebuttal REmoval of New  WH Solar AdjustMI 5" xfId="20856"/>
    <cellStyle name="_Portfolio SPlan Base Case.xls Chart 1_Rebuttal Power Costs_Electric Rev Req Model (2009 GRC) Rebuttal REmoval of New  WH Solar AdjustMI_DEM-WP(C) ENERG10C--ctn Mid-C_042010 2010GRC" xfId="11942"/>
    <cellStyle name="_Portfolio SPlan Base Case.xls Chart 1_Rebuttal Power Costs_Electric Rev Req Model (2009 GRC) Rebuttal REmoval of New  WH Solar AdjustMI_DEM-WP(C) ENERG10C--ctn Mid-C_042010 2010GRC 2" xfId="20857"/>
    <cellStyle name="_Portfolio SPlan Base Case.xls Chart 1_Rebuttal Power Costs_Electric Rev Req Model (2009 GRC) Revised 01-18-2010" xfId="4588"/>
    <cellStyle name="_Portfolio SPlan Base Case.xls Chart 1_Rebuttal Power Costs_Electric Rev Req Model (2009 GRC) Revised 01-18-2010 2" xfId="4589"/>
    <cellStyle name="_Portfolio SPlan Base Case.xls Chart 1_Rebuttal Power Costs_Electric Rev Req Model (2009 GRC) Revised 01-18-2010 2 2" xfId="4590"/>
    <cellStyle name="_Portfolio SPlan Base Case.xls Chart 1_Rebuttal Power Costs_Electric Rev Req Model (2009 GRC) Revised 01-18-2010 2 2 2" xfId="20858"/>
    <cellStyle name="_Portfolio SPlan Base Case.xls Chart 1_Rebuttal Power Costs_Electric Rev Req Model (2009 GRC) Revised 01-18-2010 2 2 2 2" xfId="20859"/>
    <cellStyle name="_Portfolio SPlan Base Case.xls Chart 1_Rebuttal Power Costs_Electric Rev Req Model (2009 GRC) Revised 01-18-2010 2 2 3" xfId="20860"/>
    <cellStyle name="_Portfolio SPlan Base Case.xls Chart 1_Rebuttal Power Costs_Electric Rev Req Model (2009 GRC) Revised 01-18-2010 2 2 4" xfId="20861"/>
    <cellStyle name="_Portfolio SPlan Base Case.xls Chart 1_Rebuttal Power Costs_Electric Rev Req Model (2009 GRC) Revised 01-18-2010 2 3" xfId="20862"/>
    <cellStyle name="_Portfolio SPlan Base Case.xls Chart 1_Rebuttal Power Costs_Electric Rev Req Model (2009 GRC) Revised 01-18-2010 2 3 2" xfId="20863"/>
    <cellStyle name="_Portfolio SPlan Base Case.xls Chart 1_Rebuttal Power Costs_Electric Rev Req Model (2009 GRC) Revised 01-18-2010 2 4" xfId="20864"/>
    <cellStyle name="_Portfolio SPlan Base Case.xls Chart 1_Rebuttal Power Costs_Electric Rev Req Model (2009 GRC) Revised 01-18-2010 3" xfId="4591"/>
    <cellStyle name="_Portfolio SPlan Base Case.xls Chart 1_Rebuttal Power Costs_Electric Rev Req Model (2009 GRC) Revised 01-18-2010 3 2" xfId="20865"/>
    <cellStyle name="_Portfolio SPlan Base Case.xls Chart 1_Rebuttal Power Costs_Electric Rev Req Model (2009 GRC) Revised 01-18-2010 3 2 2" xfId="20866"/>
    <cellStyle name="_Portfolio SPlan Base Case.xls Chart 1_Rebuttal Power Costs_Electric Rev Req Model (2009 GRC) Revised 01-18-2010 3 3" xfId="20867"/>
    <cellStyle name="_Portfolio SPlan Base Case.xls Chart 1_Rebuttal Power Costs_Electric Rev Req Model (2009 GRC) Revised 01-18-2010 3 4" xfId="20868"/>
    <cellStyle name="_Portfolio SPlan Base Case.xls Chart 1_Rebuttal Power Costs_Electric Rev Req Model (2009 GRC) Revised 01-18-2010 4" xfId="20869"/>
    <cellStyle name="_Portfolio SPlan Base Case.xls Chart 1_Rebuttal Power Costs_Electric Rev Req Model (2009 GRC) Revised 01-18-2010 4 2" xfId="20870"/>
    <cellStyle name="_Portfolio SPlan Base Case.xls Chart 1_Rebuttal Power Costs_Electric Rev Req Model (2009 GRC) Revised 01-18-2010 5" xfId="20871"/>
    <cellStyle name="_Portfolio SPlan Base Case.xls Chart 1_Rebuttal Power Costs_Electric Rev Req Model (2009 GRC) Revised 01-18-2010_DEM-WP(C) ENERG10C--ctn Mid-C_042010 2010GRC" xfId="11943"/>
    <cellStyle name="_Portfolio SPlan Base Case.xls Chart 1_Rebuttal Power Costs_Electric Rev Req Model (2009 GRC) Revised 01-18-2010_DEM-WP(C) ENERG10C--ctn Mid-C_042010 2010GRC 2" xfId="20872"/>
    <cellStyle name="_Portfolio SPlan Base Case.xls Chart 1_Rebuttal Power Costs_Final Order Electric EXHIBIT A-1" xfId="4592"/>
    <cellStyle name="_Portfolio SPlan Base Case.xls Chart 1_Rebuttal Power Costs_Final Order Electric EXHIBIT A-1 2" xfId="4593"/>
    <cellStyle name="_Portfolio SPlan Base Case.xls Chart 1_Rebuttal Power Costs_Final Order Electric EXHIBIT A-1 2 2" xfId="4594"/>
    <cellStyle name="_Portfolio SPlan Base Case.xls Chart 1_Rebuttal Power Costs_Final Order Electric EXHIBIT A-1 2 2 2" xfId="20873"/>
    <cellStyle name="_Portfolio SPlan Base Case.xls Chart 1_Rebuttal Power Costs_Final Order Electric EXHIBIT A-1 2 3" xfId="20874"/>
    <cellStyle name="_Portfolio SPlan Base Case.xls Chart 1_Rebuttal Power Costs_Final Order Electric EXHIBIT A-1 2 4" xfId="20875"/>
    <cellStyle name="_Portfolio SPlan Base Case.xls Chart 1_Rebuttal Power Costs_Final Order Electric EXHIBIT A-1 3" xfId="4595"/>
    <cellStyle name="_Portfolio SPlan Base Case.xls Chart 1_Rebuttal Power Costs_Final Order Electric EXHIBIT A-1 3 2" xfId="20876"/>
    <cellStyle name="_Portfolio SPlan Base Case.xls Chart 1_Rebuttal Power Costs_Final Order Electric EXHIBIT A-1 4" xfId="20877"/>
    <cellStyle name="_Portfolio SPlan Base Case.xls Chart 1_Rebuttal Power Costs_Final Order Electric EXHIBIT A-1 5" xfId="20878"/>
    <cellStyle name="_Portfolio SPlan Base Case.xls Chart 1_Rebuttal Power Costs_Final Order Electric EXHIBIT A-1 6" xfId="20879"/>
    <cellStyle name="_Portfolio SPlan Base Case.xls Chart 1_TENASKA REGULATORY ASSET" xfId="4596"/>
    <cellStyle name="_Portfolio SPlan Base Case.xls Chart 1_TENASKA REGULATORY ASSET 2" xfId="4597"/>
    <cellStyle name="_Portfolio SPlan Base Case.xls Chart 1_TENASKA REGULATORY ASSET 2 2" xfId="4598"/>
    <cellStyle name="_Portfolio SPlan Base Case.xls Chart 1_TENASKA REGULATORY ASSET 2 2 2" xfId="20880"/>
    <cellStyle name="_Portfolio SPlan Base Case.xls Chart 1_TENASKA REGULATORY ASSET 2 3" xfId="20881"/>
    <cellStyle name="_Portfolio SPlan Base Case.xls Chart 1_TENASKA REGULATORY ASSET 2 4" xfId="20882"/>
    <cellStyle name="_Portfolio SPlan Base Case.xls Chart 1_TENASKA REGULATORY ASSET 3" xfId="4599"/>
    <cellStyle name="_Portfolio SPlan Base Case.xls Chart 1_TENASKA REGULATORY ASSET 3 2" xfId="20883"/>
    <cellStyle name="_Portfolio SPlan Base Case.xls Chart 1_TENASKA REGULATORY ASSET 4" xfId="20884"/>
    <cellStyle name="_Portfolio SPlan Base Case.xls Chart 1_TENASKA REGULATORY ASSET 5" xfId="20885"/>
    <cellStyle name="_Portfolio SPlan Base Case.xls Chart 1_TENASKA REGULATORY ASSET 6" xfId="20886"/>
    <cellStyle name="_Portfolio SPlan Base Case.xls Chart 2" xfId="172"/>
    <cellStyle name="_Portfolio SPlan Base Case.xls Chart 2 2" xfId="4600"/>
    <cellStyle name="_Portfolio SPlan Base Case.xls Chart 2 2 2" xfId="4601"/>
    <cellStyle name="_Portfolio SPlan Base Case.xls Chart 2 2 2 2" xfId="20887"/>
    <cellStyle name="_Portfolio SPlan Base Case.xls Chart 2 2 2 2 2" xfId="20888"/>
    <cellStyle name="_Portfolio SPlan Base Case.xls Chart 2 2 2 2 2 2" xfId="20889"/>
    <cellStyle name="_Portfolio SPlan Base Case.xls Chart 2 2 2 2 3" xfId="20890"/>
    <cellStyle name="_Portfolio SPlan Base Case.xls Chart 2 2 2 3" xfId="20891"/>
    <cellStyle name="_Portfolio SPlan Base Case.xls Chart 2 2 2 3 2" xfId="20892"/>
    <cellStyle name="_Portfolio SPlan Base Case.xls Chart 2 2 2 4" xfId="20893"/>
    <cellStyle name="_Portfolio SPlan Base Case.xls Chart 2 2 3" xfId="20894"/>
    <cellStyle name="_Portfolio SPlan Base Case.xls Chart 2 2 3 2" xfId="20895"/>
    <cellStyle name="_Portfolio SPlan Base Case.xls Chart 2 2 3 2 2" xfId="20896"/>
    <cellStyle name="_Portfolio SPlan Base Case.xls Chart 2 2 3 3" xfId="20897"/>
    <cellStyle name="_Portfolio SPlan Base Case.xls Chart 2 2 4" xfId="20898"/>
    <cellStyle name="_Portfolio SPlan Base Case.xls Chart 2 2 4 2" xfId="20899"/>
    <cellStyle name="_Portfolio SPlan Base Case.xls Chart 2 2 5" xfId="20900"/>
    <cellStyle name="_Portfolio SPlan Base Case.xls Chart 2 3" xfId="4602"/>
    <cellStyle name="_Portfolio SPlan Base Case.xls Chart 2 3 2" xfId="20901"/>
    <cellStyle name="_Portfolio SPlan Base Case.xls Chart 2 3 2 2" xfId="20902"/>
    <cellStyle name="_Portfolio SPlan Base Case.xls Chart 2 3 2 3" xfId="20903"/>
    <cellStyle name="_Portfolio SPlan Base Case.xls Chart 2 3 3" xfId="20904"/>
    <cellStyle name="_Portfolio SPlan Base Case.xls Chart 2 3 4" xfId="20905"/>
    <cellStyle name="_Portfolio SPlan Base Case.xls Chart 2 4" xfId="20906"/>
    <cellStyle name="_Portfolio SPlan Base Case.xls Chart 2 4 2" xfId="20907"/>
    <cellStyle name="_Portfolio SPlan Base Case.xls Chart 2 4 2 2" xfId="20908"/>
    <cellStyle name="_Portfolio SPlan Base Case.xls Chart 2 4 3" xfId="20909"/>
    <cellStyle name="_Portfolio SPlan Base Case.xls Chart 2 5" xfId="20910"/>
    <cellStyle name="_Portfolio SPlan Base Case.xls Chart 2 5 2" xfId="20911"/>
    <cellStyle name="_Portfolio SPlan Base Case.xls Chart 2 5 3" xfId="20912"/>
    <cellStyle name="_Portfolio SPlan Base Case.xls Chart 2 6" xfId="20913"/>
    <cellStyle name="_Portfolio SPlan Base Case.xls Chart 2 6 2" xfId="20914"/>
    <cellStyle name="_Portfolio SPlan Base Case.xls Chart 2_Adj Bench DR 3 for Initial Briefs (Electric)" xfId="4603"/>
    <cellStyle name="_Portfolio SPlan Base Case.xls Chart 2_Adj Bench DR 3 for Initial Briefs (Electric) 2" xfId="4604"/>
    <cellStyle name="_Portfolio SPlan Base Case.xls Chart 2_Adj Bench DR 3 for Initial Briefs (Electric) 2 2" xfId="4605"/>
    <cellStyle name="_Portfolio SPlan Base Case.xls Chart 2_Adj Bench DR 3 for Initial Briefs (Electric) 2 2 2" xfId="20915"/>
    <cellStyle name="_Portfolio SPlan Base Case.xls Chart 2_Adj Bench DR 3 for Initial Briefs (Electric) 2 2 2 2" xfId="20916"/>
    <cellStyle name="_Portfolio SPlan Base Case.xls Chart 2_Adj Bench DR 3 for Initial Briefs (Electric) 2 2 3" xfId="20917"/>
    <cellStyle name="_Portfolio SPlan Base Case.xls Chart 2_Adj Bench DR 3 for Initial Briefs (Electric) 2 2 4" xfId="20918"/>
    <cellStyle name="_Portfolio SPlan Base Case.xls Chart 2_Adj Bench DR 3 for Initial Briefs (Electric) 2 3" xfId="20919"/>
    <cellStyle name="_Portfolio SPlan Base Case.xls Chart 2_Adj Bench DR 3 for Initial Briefs (Electric) 2 3 2" xfId="20920"/>
    <cellStyle name="_Portfolio SPlan Base Case.xls Chart 2_Adj Bench DR 3 for Initial Briefs (Electric) 2 4" xfId="20921"/>
    <cellStyle name="_Portfolio SPlan Base Case.xls Chart 2_Adj Bench DR 3 for Initial Briefs (Electric) 3" xfId="4606"/>
    <cellStyle name="_Portfolio SPlan Base Case.xls Chart 2_Adj Bench DR 3 for Initial Briefs (Electric) 3 2" xfId="20922"/>
    <cellStyle name="_Portfolio SPlan Base Case.xls Chart 2_Adj Bench DR 3 for Initial Briefs (Electric) 3 2 2" xfId="20923"/>
    <cellStyle name="_Portfolio SPlan Base Case.xls Chart 2_Adj Bench DR 3 for Initial Briefs (Electric) 3 3" xfId="20924"/>
    <cellStyle name="_Portfolio SPlan Base Case.xls Chart 2_Adj Bench DR 3 for Initial Briefs (Electric) 3 4" xfId="20925"/>
    <cellStyle name="_Portfolio SPlan Base Case.xls Chart 2_Adj Bench DR 3 for Initial Briefs (Electric) 4" xfId="20926"/>
    <cellStyle name="_Portfolio SPlan Base Case.xls Chart 2_Adj Bench DR 3 for Initial Briefs (Electric) 4 2" xfId="20927"/>
    <cellStyle name="_Portfolio SPlan Base Case.xls Chart 2_Adj Bench DR 3 for Initial Briefs (Electric) 5" xfId="20928"/>
    <cellStyle name="_Portfolio SPlan Base Case.xls Chart 2_Adj Bench DR 3 for Initial Briefs (Electric)_DEM-WP(C) ENERG10C--ctn Mid-C_042010 2010GRC" xfId="11944"/>
    <cellStyle name="_Portfolio SPlan Base Case.xls Chart 2_Adj Bench DR 3 for Initial Briefs (Electric)_DEM-WP(C) ENERG10C--ctn Mid-C_042010 2010GRC 2" xfId="20929"/>
    <cellStyle name="_Portfolio SPlan Base Case.xls Chart 2_Book1" xfId="4607"/>
    <cellStyle name="_Portfolio SPlan Base Case.xls Chart 2_Book1 2" xfId="20930"/>
    <cellStyle name="_Portfolio SPlan Base Case.xls Chart 2_Book2" xfId="4608"/>
    <cellStyle name="_Portfolio SPlan Base Case.xls Chart 2_Book2 2" xfId="4609"/>
    <cellStyle name="_Portfolio SPlan Base Case.xls Chart 2_Book2 2 2" xfId="4610"/>
    <cellStyle name="_Portfolio SPlan Base Case.xls Chart 2_Book2 2 2 2" xfId="20931"/>
    <cellStyle name="_Portfolio SPlan Base Case.xls Chart 2_Book2 2 2 2 2" xfId="20932"/>
    <cellStyle name="_Portfolio SPlan Base Case.xls Chart 2_Book2 2 2 3" xfId="20933"/>
    <cellStyle name="_Portfolio SPlan Base Case.xls Chart 2_Book2 2 2 4" xfId="20934"/>
    <cellStyle name="_Portfolio SPlan Base Case.xls Chart 2_Book2 2 3" xfId="20935"/>
    <cellStyle name="_Portfolio SPlan Base Case.xls Chart 2_Book2 2 3 2" xfId="20936"/>
    <cellStyle name="_Portfolio SPlan Base Case.xls Chart 2_Book2 2 4" xfId="20937"/>
    <cellStyle name="_Portfolio SPlan Base Case.xls Chart 2_Book2 3" xfId="4611"/>
    <cellStyle name="_Portfolio SPlan Base Case.xls Chart 2_Book2 3 2" xfId="20938"/>
    <cellStyle name="_Portfolio SPlan Base Case.xls Chart 2_Book2 3 2 2" xfId="20939"/>
    <cellStyle name="_Portfolio SPlan Base Case.xls Chart 2_Book2 3 3" xfId="20940"/>
    <cellStyle name="_Portfolio SPlan Base Case.xls Chart 2_Book2 3 4" xfId="20941"/>
    <cellStyle name="_Portfolio SPlan Base Case.xls Chart 2_Book2 4" xfId="20942"/>
    <cellStyle name="_Portfolio SPlan Base Case.xls Chart 2_Book2 4 2" xfId="20943"/>
    <cellStyle name="_Portfolio SPlan Base Case.xls Chart 2_Book2 5" xfId="20944"/>
    <cellStyle name="_Portfolio SPlan Base Case.xls Chart 2_Book2_Adj Bench DR 3 for Initial Briefs (Electric)" xfId="4612"/>
    <cellStyle name="_Portfolio SPlan Base Case.xls Chart 2_Book2_Adj Bench DR 3 for Initial Briefs (Electric) 2" xfId="4613"/>
    <cellStyle name="_Portfolio SPlan Base Case.xls Chart 2_Book2_Adj Bench DR 3 for Initial Briefs (Electric) 2 2" xfId="4614"/>
    <cellStyle name="_Portfolio SPlan Base Case.xls Chart 2_Book2_Adj Bench DR 3 for Initial Briefs (Electric) 2 2 2" xfId="20945"/>
    <cellStyle name="_Portfolio SPlan Base Case.xls Chart 2_Book2_Adj Bench DR 3 for Initial Briefs (Electric) 2 2 2 2" xfId="20946"/>
    <cellStyle name="_Portfolio SPlan Base Case.xls Chart 2_Book2_Adj Bench DR 3 for Initial Briefs (Electric) 2 2 3" xfId="20947"/>
    <cellStyle name="_Portfolio SPlan Base Case.xls Chart 2_Book2_Adj Bench DR 3 for Initial Briefs (Electric) 2 2 4" xfId="20948"/>
    <cellStyle name="_Portfolio SPlan Base Case.xls Chart 2_Book2_Adj Bench DR 3 for Initial Briefs (Electric) 2 3" xfId="20949"/>
    <cellStyle name="_Portfolio SPlan Base Case.xls Chart 2_Book2_Adj Bench DR 3 for Initial Briefs (Electric) 2 3 2" xfId="20950"/>
    <cellStyle name="_Portfolio SPlan Base Case.xls Chart 2_Book2_Adj Bench DR 3 for Initial Briefs (Electric) 2 4" xfId="20951"/>
    <cellStyle name="_Portfolio SPlan Base Case.xls Chart 2_Book2_Adj Bench DR 3 for Initial Briefs (Electric) 3" xfId="4615"/>
    <cellStyle name="_Portfolio SPlan Base Case.xls Chart 2_Book2_Adj Bench DR 3 for Initial Briefs (Electric) 3 2" xfId="20952"/>
    <cellStyle name="_Portfolio SPlan Base Case.xls Chart 2_Book2_Adj Bench DR 3 for Initial Briefs (Electric) 3 2 2" xfId="20953"/>
    <cellStyle name="_Portfolio SPlan Base Case.xls Chart 2_Book2_Adj Bench DR 3 for Initial Briefs (Electric) 3 3" xfId="20954"/>
    <cellStyle name="_Portfolio SPlan Base Case.xls Chart 2_Book2_Adj Bench DR 3 for Initial Briefs (Electric) 3 4" xfId="20955"/>
    <cellStyle name="_Portfolio SPlan Base Case.xls Chart 2_Book2_Adj Bench DR 3 for Initial Briefs (Electric) 4" xfId="20956"/>
    <cellStyle name="_Portfolio SPlan Base Case.xls Chart 2_Book2_Adj Bench DR 3 for Initial Briefs (Electric) 4 2" xfId="20957"/>
    <cellStyle name="_Portfolio SPlan Base Case.xls Chart 2_Book2_Adj Bench DR 3 for Initial Briefs (Electric) 5" xfId="20958"/>
    <cellStyle name="_Portfolio SPlan Base Case.xls Chart 2_Book2_Adj Bench DR 3 for Initial Briefs (Electric)_DEM-WP(C) ENERG10C--ctn Mid-C_042010 2010GRC" xfId="11945"/>
    <cellStyle name="_Portfolio SPlan Base Case.xls Chart 2_Book2_Adj Bench DR 3 for Initial Briefs (Electric)_DEM-WP(C) ENERG10C--ctn Mid-C_042010 2010GRC 2" xfId="20959"/>
    <cellStyle name="_Portfolio SPlan Base Case.xls Chart 2_Book2_DEM-WP(C) ENERG10C--ctn Mid-C_042010 2010GRC" xfId="11946"/>
    <cellStyle name="_Portfolio SPlan Base Case.xls Chart 2_Book2_DEM-WP(C) ENERG10C--ctn Mid-C_042010 2010GRC 2" xfId="20960"/>
    <cellStyle name="_Portfolio SPlan Base Case.xls Chart 2_Book2_Electric Rev Req Model (2009 GRC) Rebuttal" xfId="4616"/>
    <cellStyle name="_Portfolio SPlan Base Case.xls Chart 2_Book2_Electric Rev Req Model (2009 GRC) Rebuttal 2" xfId="4617"/>
    <cellStyle name="_Portfolio SPlan Base Case.xls Chart 2_Book2_Electric Rev Req Model (2009 GRC) Rebuttal 2 2" xfId="4618"/>
    <cellStyle name="_Portfolio SPlan Base Case.xls Chart 2_Book2_Electric Rev Req Model (2009 GRC) Rebuttal 2 2 2" xfId="20961"/>
    <cellStyle name="_Portfolio SPlan Base Case.xls Chart 2_Book2_Electric Rev Req Model (2009 GRC) Rebuttal 2 3" xfId="20962"/>
    <cellStyle name="_Portfolio SPlan Base Case.xls Chart 2_Book2_Electric Rev Req Model (2009 GRC) Rebuttal 3" xfId="4619"/>
    <cellStyle name="_Portfolio SPlan Base Case.xls Chart 2_Book2_Electric Rev Req Model (2009 GRC) Rebuttal 3 2" xfId="20963"/>
    <cellStyle name="_Portfolio SPlan Base Case.xls Chart 2_Book2_Electric Rev Req Model (2009 GRC) Rebuttal 4" xfId="20964"/>
    <cellStyle name="_Portfolio SPlan Base Case.xls Chart 2_Book2_Electric Rev Req Model (2009 GRC) Rebuttal REmoval of New  WH Solar AdjustMI" xfId="4620"/>
    <cellStyle name="_Portfolio SPlan Base Case.xls Chart 2_Book2_Electric Rev Req Model (2009 GRC) Rebuttal REmoval of New  WH Solar AdjustMI 2" xfId="4621"/>
    <cellStyle name="_Portfolio SPlan Base Case.xls Chart 2_Book2_Electric Rev Req Model (2009 GRC) Rebuttal REmoval of New  WH Solar AdjustMI 2 2" xfId="4622"/>
    <cellStyle name="_Portfolio SPlan Base Case.xls Chart 2_Book2_Electric Rev Req Model (2009 GRC) Rebuttal REmoval of New  WH Solar AdjustMI 2 2 2" xfId="20965"/>
    <cellStyle name="_Portfolio SPlan Base Case.xls Chart 2_Book2_Electric Rev Req Model (2009 GRC) Rebuttal REmoval of New  WH Solar AdjustMI 2 2 2 2" xfId="20966"/>
    <cellStyle name="_Portfolio SPlan Base Case.xls Chart 2_Book2_Electric Rev Req Model (2009 GRC) Rebuttal REmoval of New  WH Solar AdjustMI 2 2 3" xfId="20967"/>
    <cellStyle name="_Portfolio SPlan Base Case.xls Chart 2_Book2_Electric Rev Req Model (2009 GRC) Rebuttal REmoval of New  WH Solar AdjustMI 2 2 4" xfId="20968"/>
    <cellStyle name="_Portfolio SPlan Base Case.xls Chart 2_Book2_Electric Rev Req Model (2009 GRC) Rebuttal REmoval of New  WH Solar AdjustMI 2 3" xfId="20969"/>
    <cellStyle name="_Portfolio SPlan Base Case.xls Chart 2_Book2_Electric Rev Req Model (2009 GRC) Rebuttal REmoval of New  WH Solar AdjustMI 2 3 2" xfId="20970"/>
    <cellStyle name="_Portfolio SPlan Base Case.xls Chart 2_Book2_Electric Rev Req Model (2009 GRC) Rebuttal REmoval of New  WH Solar AdjustMI 2 4" xfId="20971"/>
    <cellStyle name="_Portfolio SPlan Base Case.xls Chart 2_Book2_Electric Rev Req Model (2009 GRC) Rebuttal REmoval of New  WH Solar AdjustMI 3" xfId="4623"/>
    <cellStyle name="_Portfolio SPlan Base Case.xls Chart 2_Book2_Electric Rev Req Model (2009 GRC) Rebuttal REmoval of New  WH Solar AdjustMI 3 2" xfId="20972"/>
    <cellStyle name="_Portfolio SPlan Base Case.xls Chart 2_Book2_Electric Rev Req Model (2009 GRC) Rebuttal REmoval of New  WH Solar AdjustMI 3 2 2" xfId="20973"/>
    <cellStyle name="_Portfolio SPlan Base Case.xls Chart 2_Book2_Electric Rev Req Model (2009 GRC) Rebuttal REmoval of New  WH Solar AdjustMI 3 3" xfId="20974"/>
    <cellStyle name="_Portfolio SPlan Base Case.xls Chart 2_Book2_Electric Rev Req Model (2009 GRC) Rebuttal REmoval of New  WH Solar AdjustMI 3 4" xfId="20975"/>
    <cellStyle name="_Portfolio SPlan Base Case.xls Chart 2_Book2_Electric Rev Req Model (2009 GRC) Rebuttal REmoval of New  WH Solar AdjustMI 4" xfId="20976"/>
    <cellStyle name="_Portfolio SPlan Base Case.xls Chart 2_Book2_Electric Rev Req Model (2009 GRC) Rebuttal REmoval of New  WH Solar AdjustMI 4 2" xfId="20977"/>
    <cellStyle name="_Portfolio SPlan Base Case.xls Chart 2_Book2_Electric Rev Req Model (2009 GRC) Rebuttal REmoval of New  WH Solar AdjustMI 5" xfId="20978"/>
    <cellStyle name="_Portfolio SPlan Base Case.xls Chart 2_Book2_Electric Rev Req Model (2009 GRC) Rebuttal REmoval of New  WH Solar AdjustMI_DEM-WP(C) ENERG10C--ctn Mid-C_042010 2010GRC" xfId="11947"/>
    <cellStyle name="_Portfolio SPlan Base Case.xls Chart 2_Book2_Electric Rev Req Model (2009 GRC) Rebuttal REmoval of New  WH Solar AdjustMI_DEM-WP(C) ENERG10C--ctn Mid-C_042010 2010GRC 2" xfId="20979"/>
    <cellStyle name="_Portfolio SPlan Base Case.xls Chart 2_Book2_Electric Rev Req Model (2009 GRC) Revised 01-18-2010" xfId="4624"/>
    <cellStyle name="_Portfolio SPlan Base Case.xls Chart 2_Book2_Electric Rev Req Model (2009 GRC) Revised 01-18-2010 2" xfId="4625"/>
    <cellStyle name="_Portfolio SPlan Base Case.xls Chart 2_Book2_Electric Rev Req Model (2009 GRC) Revised 01-18-2010 2 2" xfId="4626"/>
    <cellStyle name="_Portfolio SPlan Base Case.xls Chart 2_Book2_Electric Rev Req Model (2009 GRC) Revised 01-18-2010 2 2 2" xfId="20980"/>
    <cellStyle name="_Portfolio SPlan Base Case.xls Chart 2_Book2_Electric Rev Req Model (2009 GRC) Revised 01-18-2010 2 2 2 2" xfId="20981"/>
    <cellStyle name="_Portfolio SPlan Base Case.xls Chart 2_Book2_Electric Rev Req Model (2009 GRC) Revised 01-18-2010 2 2 3" xfId="20982"/>
    <cellStyle name="_Portfolio SPlan Base Case.xls Chart 2_Book2_Electric Rev Req Model (2009 GRC) Revised 01-18-2010 2 2 4" xfId="20983"/>
    <cellStyle name="_Portfolio SPlan Base Case.xls Chart 2_Book2_Electric Rev Req Model (2009 GRC) Revised 01-18-2010 2 3" xfId="20984"/>
    <cellStyle name="_Portfolio SPlan Base Case.xls Chart 2_Book2_Electric Rev Req Model (2009 GRC) Revised 01-18-2010 2 3 2" xfId="20985"/>
    <cellStyle name="_Portfolio SPlan Base Case.xls Chart 2_Book2_Electric Rev Req Model (2009 GRC) Revised 01-18-2010 2 4" xfId="20986"/>
    <cellStyle name="_Portfolio SPlan Base Case.xls Chart 2_Book2_Electric Rev Req Model (2009 GRC) Revised 01-18-2010 3" xfId="4627"/>
    <cellStyle name="_Portfolio SPlan Base Case.xls Chart 2_Book2_Electric Rev Req Model (2009 GRC) Revised 01-18-2010 3 2" xfId="20987"/>
    <cellStyle name="_Portfolio SPlan Base Case.xls Chart 2_Book2_Electric Rev Req Model (2009 GRC) Revised 01-18-2010 3 2 2" xfId="20988"/>
    <cellStyle name="_Portfolio SPlan Base Case.xls Chart 2_Book2_Electric Rev Req Model (2009 GRC) Revised 01-18-2010 3 3" xfId="20989"/>
    <cellStyle name="_Portfolio SPlan Base Case.xls Chart 2_Book2_Electric Rev Req Model (2009 GRC) Revised 01-18-2010 3 4" xfId="20990"/>
    <cellStyle name="_Portfolio SPlan Base Case.xls Chart 2_Book2_Electric Rev Req Model (2009 GRC) Revised 01-18-2010 4" xfId="20991"/>
    <cellStyle name="_Portfolio SPlan Base Case.xls Chart 2_Book2_Electric Rev Req Model (2009 GRC) Revised 01-18-2010 4 2" xfId="20992"/>
    <cellStyle name="_Portfolio SPlan Base Case.xls Chart 2_Book2_Electric Rev Req Model (2009 GRC) Revised 01-18-2010 5" xfId="20993"/>
    <cellStyle name="_Portfolio SPlan Base Case.xls Chart 2_Book2_Electric Rev Req Model (2009 GRC) Revised 01-18-2010_DEM-WP(C) ENERG10C--ctn Mid-C_042010 2010GRC" xfId="11948"/>
    <cellStyle name="_Portfolio SPlan Base Case.xls Chart 2_Book2_Electric Rev Req Model (2009 GRC) Revised 01-18-2010_DEM-WP(C) ENERG10C--ctn Mid-C_042010 2010GRC 2" xfId="20994"/>
    <cellStyle name="_Portfolio SPlan Base Case.xls Chart 2_Book2_Final Order Electric EXHIBIT A-1" xfId="4628"/>
    <cellStyle name="_Portfolio SPlan Base Case.xls Chart 2_Book2_Final Order Electric EXHIBIT A-1 2" xfId="4629"/>
    <cellStyle name="_Portfolio SPlan Base Case.xls Chart 2_Book2_Final Order Electric EXHIBIT A-1 2 2" xfId="4630"/>
    <cellStyle name="_Portfolio SPlan Base Case.xls Chart 2_Book2_Final Order Electric EXHIBIT A-1 2 2 2" xfId="20995"/>
    <cellStyle name="_Portfolio SPlan Base Case.xls Chart 2_Book2_Final Order Electric EXHIBIT A-1 2 3" xfId="4631"/>
    <cellStyle name="_Portfolio SPlan Base Case.xls Chart 2_Book2_Final Order Electric EXHIBIT A-1 2 4" xfId="20996"/>
    <cellStyle name="_Portfolio SPlan Base Case.xls Chart 2_Book2_Final Order Electric EXHIBIT A-1 3" xfId="4632"/>
    <cellStyle name="_Portfolio SPlan Base Case.xls Chart 2_Book2_Final Order Electric EXHIBIT A-1 3 2" xfId="20997"/>
    <cellStyle name="_Portfolio SPlan Base Case.xls Chart 2_Book2_Final Order Electric EXHIBIT A-1 4" xfId="4633"/>
    <cellStyle name="_Portfolio SPlan Base Case.xls Chart 2_Book2_Final Order Electric EXHIBIT A-1 5" xfId="20998"/>
    <cellStyle name="_Portfolio SPlan Base Case.xls Chart 2_Book2_Final Order Electric EXHIBIT A-1 6" xfId="20999"/>
    <cellStyle name="_Portfolio SPlan Base Case.xls Chart 2_Chelan PUD Power Costs (8-10)" xfId="4634"/>
    <cellStyle name="_Portfolio SPlan Base Case.xls Chart 2_Chelan PUD Power Costs (8-10) 2" xfId="21000"/>
    <cellStyle name="_Portfolio SPlan Base Case.xls Chart 2_Colstrip 1&amp;2 Annual O&amp;M Budgets" xfId="21001"/>
    <cellStyle name="_Portfolio SPlan Base Case.xls Chart 2_Confidential Material" xfId="4635"/>
    <cellStyle name="_Portfolio SPlan Base Case.xls Chart 2_Confidential Material 2" xfId="21002"/>
    <cellStyle name="_Portfolio SPlan Base Case.xls Chart 2_DEM-WP(C) Colstrip 12 Coal Cost Forecast 2010GRC" xfId="4636"/>
    <cellStyle name="_Portfolio SPlan Base Case.xls Chart 2_DEM-WP(C) Colstrip 12 Coal Cost Forecast 2010GRC 2" xfId="21003"/>
    <cellStyle name="_Portfolio SPlan Base Case.xls Chart 2_DEM-WP(C) ENERG10C--ctn Mid-C_042010 2010GRC" xfId="11949"/>
    <cellStyle name="_Portfolio SPlan Base Case.xls Chart 2_DEM-WP(C) ENERG10C--ctn Mid-C_042010 2010GRC 2" xfId="21004"/>
    <cellStyle name="_Portfolio SPlan Base Case.xls Chart 2_DEM-WP(C) Production O&amp;M 2010GRC As-Filed" xfId="4637"/>
    <cellStyle name="_Portfolio SPlan Base Case.xls Chart 2_DEM-WP(C) Production O&amp;M 2010GRC As-Filed 2" xfId="4638"/>
    <cellStyle name="_Portfolio SPlan Base Case.xls Chart 2_DEM-WP(C) Production O&amp;M 2010GRC As-Filed 2 2" xfId="21005"/>
    <cellStyle name="_Portfolio SPlan Base Case.xls Chart 2_DEM-WP(C) Production O&amp;M 2010GRC As-Filed 3" xfId="11950"/>
    <cellStyle name="_Portfolio SPlan Base Case.xls Chart 2_DEM-WP(C) Production O&amp;M 2010GRC As-Filed 3 2" xfId="21006"/>
    <cellStyle name="_Portfolio SPlan Base Case.xls Chart 2_DEM-WP(C) Production O&amp;M 2010GRC As-Filed 4" xfId="21007"/>
    <cellStyle name="_Portfolio SPlan Base Case.xls Chart 2_DEM-WP(C) Production O&amp;M 2010GRC As-Filed 4 2" xfId="21008"/>
    <cellStyle name="_Portfolio SPlan Base Case.xls Chart 2_DEM-WP(C) Production O&amp;M 2010GRC As-Filed 5" xfId="21009"/>
    <cellStyle name="_Portfolio SPlan Base Case.xls Chart 2_DEM-WP(C) Production O&amp;M 2010GRC As-Filed 5 2" xfId="21010"/>
    <cellStyle name="_Portfolio SPlan Base Case.xls Chart 2_DEM-WP(C) Production O&amp;M 2010GRC As-Filed 6" xfId="21011"/>
    <cellStyle name="_Portfolio SPlan Base Case.xls Chart 2_DEM-WP(C) Production O&amp;M 2010GRC As-Filed 6 2" xfId="21012"/>
    <cellStyle name="_Portfolio SPlan Base Case.xls Chart 2_Electric Rev Req Model (2009 GRC) " xfId="4639"/>
    <cellStyle name="_Portfolio SPlan Base Case.xls Chart 2_Electric Rev Req Model (2009 GRC)  2" xfId="4640"/>
    <cellStyle name="_Portfolio SPlan Base Case.xls Chart 2_Electric Rev Req Model (2009 GRC)  2 2" xfId="4641"/>
    <cellStyle name="_Portfolio SPlan Base Case.xls Chart 2_Electric Rev Req Model (2009 GRC)  2 2 2" xfId="21013"/>
    <cellStyle name="_Portfolio SPlan Base Case.xls Chart 2_Electric Rev Req Model (2009 GRC)  2 2 2 2" xfId="21014"/>
    <cellStyle name="_Portfolio SPlan Base Case.xls Chart 2_Electric Rev Req Model (2009 GRC)  2 2 3" xfId="21015"/>
    <cellStyle name="_Portfolio SPlan Base Case.xls Chart 2_Electric Rev Req Model (2009 GRC)  2 2 4" xfId="21016"/>
    <cellStyle name="_Portfolio SPlan Base Case.xls Chart 2_Electric Rev Req Model (2009 GRC)  2 3" xfId="4642"/>
    <cellStyle name="_Portfolio SPlan Base Case.xls Chart 2_Electric Rev Req Model (2009 GRC)  2 3 2" xfId="21017"/>
    <cellStyle name="_Portfolio SPlan Base Case.xls Chart 2_Electric Rev Req Model (2009 GRC)  2 4" xfId="21018"/>
    <cellStyle name="_Portfolio SPlan Base Case.xls Chart 2_Electric Rev Req Model (2009 GRC)  3" xfId="4643"/>
    <cellStyle name="_Portfolio SPlan Base Case.xls Chart 2_Electric Rev Req Model (2009 GRC)  3 2" xfId="21019"/>
    <cellStyle name="_Portfolio SPlan Base Case.xls Chart 2_Electric Rev Req Model (2009 GRC)  3 2 2" xfId="21020"/>
    <cellStyle name="_Portfolio SPlan Base Case.xls Chart 2_Electric Rev Req Model (2009 GRC)  3 3" xfId="21021"/>
    <cellStyle name="_Portfolio SPlan Base Case.xls Chart 2_Electric Rev Req Model (2009 GRC)  3 4" xfId="21022"/>
    <cellStyle name="_Portfolio SPlan Base Case.xls Chart 2_Electric Rev Req Model (2009 GRC)  4" xfId="4644"/>
    <cellStyle name="_Portfolio SPlan Base Case.xls Chart 2_Electric Rev Req Model (2009 GRC)  4 2" xfId="21023"/>
    <cellStyle name="_Portfolio SPlan Base Case.xls Chart 2_Electric Rev Req Model (2009 GRC)  5" xfId="21024"/>
    <cellStyle name="_Portfolio SPlan Base Case.xls Chart 2_Electric Rev Req Model (2009 GRC) _DEM-WP(C) ENERG10C--ctn Mid-C_042010 2010GRC" xfId="11951"/>
    <cellStyle name="_Portfolio SPlan Base Case.xls Chart 2_Electric Rev Req Model (2009 GRC) _DEM-WP(C) ENERG10C--ctn Mid-C_042010 2010GRC 2" xfId="21025"/>
    <cellStyle name="_Portfolio SPlan Base Case.xls Chart 2_Electric Rev Req Model (2009 GRC) Rebuttal" xfId="4645"/>
    <cellStyle name="_Portfolio SPlan Base Case.xls Chart 2_Electric Rev Req Model (2009 GRC) Rebuttal 2" xfId="4646"/>
    <cellStyle name="_Portfolio SPlan Base Case.xls Chart 2_Electric Rev Req Model (2009 GRC) Rebuttal 2 2" xfId="4647"/>
    <cellStyle name="_Portfolio SPlan Base Case.xls Chart 2_Electric Rev Req Model (2009 GRC) Rebuttal 2 2 2" xfId="21026"/>
    <cellStyle name="_Portfolio SPlan Base Case.xls Chart 2_Electric Rev Req Model (2009 GRC) Rebuttal 2 3" xfId="4648"/>
    <cellStyle name="_Portfolio SPlan Base Case.xls Chart 2_Electric Rev Req Model (2009 GRC) Rebuttal 3" xfId="4649"/>
    <cellStyle name="_Portfolio SPlan Base Case.xls Chart 2_Electric Rev Req Model (2009 GRC) Rebuttal 3 2" xfId="21027"/>
    <cellStyle name="_Portfolio SPlan Base Case.xls Chart 2_Electric Rev Req Model (2009 GRC) Rebuttal 4" xfId="4650"/>
    <cellStyle name="_Portfolio SPlan Base Case.xls Chart 2_Electric Rev Req Model (2009 GRC) Rebuttal REmoval of New  WH Solar AdjustMI" xfId="4651"/>
    <cellStyle name="_Portfolio SPlan Base Case.xls Chart 2_Electric Rev Req Model (2009 GRC) Rebuttal REmoval of New  WH Solar AdjustMI 2" xfId="4652"/>
    <cellStyle name="_Portfolio SPlan Base Case.xls Chart 2_Electric Rev Req Model (2009 GRC) Rebuttal REmoval of New  WH Solar AdjustMI 2 2" xfId="4653"/>
    <cellStyle name="_Portfolio SPlan Base Case.xls Chart 2_Electric Rev Req Model (2009 GRC) Rebuttal REmoval of New  WH Solar AdjustMI 2 2 2" xfId="21028"/>
    <cellStyle name="_Portfolio SPlan Base Case.xls Chart 2_Electric Rev Req Model (2009 GRC) Rebuttal REmoval of New  WH Solar AdjustMI 2 2 2 2" xfId="21029"/>
    <cellStyle name="_Portfolio SPlan Base Case.xls Chart 2_Electric Rev Req Model (2009 GRC) Rebuttal REmoval of New  WH Solar AdjustMI 2 2 3" xfId="21030"/>
    <cellStyle name="_Portfolio SPlan Base Case.xls Chart 2_Electric Rev Req Model (2009 GRC) Rebuttal REmoval of New  WH Solar AdjustMI 2 2 4" xfId="21031"/>
    <cellStyle name="_Portfolio SPlan Base Case.xls Chart 2_Electric Rev Req Model (2009 GRC) Rebuttal REmoval of New  WH Solar AdjustMI 2 3" xfId="4654"/>
    <cellStyle name="_Portfolio SPlan Base Case.xls Chart 2_Electric Rev Req Model (2009 GRC) Rebuttal REmoval of New  WH Solar AdjustMI 2 3 2" xfId="21032"/>
    <cellStyle name="_Portfolio SPlan Base Case.xls Chart 2_Electric Rev Req Model (2009 GRC) Rebuttal REmoval of New  WH Solar AdjustMI 2 4" xfId="21033"/>
    <cellStyle name="_Portfolio SPlan Base Case.xls Chart 2_Electric Rev Req Model (2009 GRC) Rebuttal REmoval of New  WH Solar AdjustMI 3" xfId="4655"/>
    <cellStyle name="_Portfolio SPlan Base Case.xls Chart 2_Electric Rev Req Model (2009 GRC) Rebuttal REmoval of New  WH Solar AdjustMI 3 2" xfId="21034"/>
    <cellStyle name="_Portfolio SPlan Base Case.xls Chart 2_Electric Rev Req Model (2009 GRC) Rebuttal REmoval of New  WH Solar AdjustMI 3 2 2" xfId="21035"/>
    <cellStyle name="_Portfolio SPlan Base Case.xls Chart 2_Electric Rev Req Model (2009 GRC) Rebuttal REmoval of New  WH Solar AdjustMI 3 3" xfId="21036"/>
    <cellStyle name="_Portfolio SPlan Base Case.xls Chart 2_Electric Rev Req Model (2009 GRC) Rebuttal REmoval of New  WH Solar AdjustMI 3 4" xfId="21037"/>
    <cellStyle name="_Portfolio SPlan Base Case.xls Chart 2_Electric Rev Req Model (2009 GRC) Rebuttal REmoval of New  WH Solar AdjustMI 4" xfId="4656"/>
    <cellStyle name="_Portfolio SPlan Base Case.xls Chart 2_Electric Rev Req Model (2009 GRC) Rebuttal REmoval of New  WH Solar AdjustMI 4 2" xfId="21038"/>
    <cellStyle name="_Portfolio SPlan Base Case.xls Chart 2_Electric Rev Req Model (2009 GRC) Rebuttal REmoval of New  WH Solar AdjustMI 5" xfId="21039"/>
    <cellStyle name="_Portfolio SPlan Base Case.xls Chart 2_Electric Rev Req Model (2009 GRC) Rebuttal REmoval of New  WH Solar AdjustMI_DEM-WP(C) ENERG10C--ctn Mid-C_042010 2010GRC" xfId="11952"/>
    <cellStyle name="_Portfolio SPlan Base Case.xls Chart 2_Electric Rev Req Model (2009 GRC) Rebuttal REmoval of New  WH Solar AdjustMI_DEM-WP(C) ENERG10C--ctn Mid-C_042010 2010GRC 2" xfId="21040"/>
    <cellStyle name="_Portfolio SPlan Base Case.xls Chart 2_Electric Rev Req Model (2009 GRC) Revised 01-18-2010" xfId="4657"/>
    <cellStyle name="_Portfolio SPlan Base Case.xls Chart 2_Electric Rev Req Model (2009 GRC) Revised 01-18-2010 2" xfId="4658"/>
    <cellStyle name="_Portfolio SPlan Base Case.xls Chart 2_Electric Rev Req Model (2009 GRC) Revised 01-18-2010 2 2" xfId="4659"/>
    <cellStyle name="_Portfolio SPlan Base Case.xls Chart 2_Electric Rev Req Model (2009 GRC) Revised 01-18-2010 2 2 2" xfId="21041"/>
    <cellStyle name="_Portfolio SPlan Base Case.xls Chart 2_Electric Rev Req Model (2009 GRC) Revised 01-18-2010 2 2 2 2" xfId="21042"/>
    <cellStyle name="_Portfolio SPlan Base Case.xls Chart 2_Electric Rev Req Model (2009 GRC) Revised 01-18-2010 2 2 3" xfId="21043"/>
    <cellStyle name="_Portfolio SPlan Base Case.xls Chart 2_Electric Rev Req Model (2009 GRC) Revised 01-18-2010 2 2 4" xfId="21044"/>
    <cellStyle name="_Portfolio SPlan Base Case.xls Chart 2_Electric Rev Req Model (2009 GRC) Revised 01-18-2010 2 3" xfId="4660"/>
    <cellStyle name="_Portfolio SPlan Base Case.xls Chart 2_Electric Rev Req Model (2009 GRC) Revised 01-18-2010 2 3 2" xfId="21045"/>
    <cellStyle name="_Portfolio SPlan Base Case.xls Chart 2_Electric Rev Req Model (2009 GRC) Revised 01-18-2010 2 4" xfId="21046"/>
    <cellStyle name="_Portfolio SPlan Base Case.xls Chart 2_Electric Rev Req Model (2009 GRC) Revised 01-18-2010 3" xfId="4661"/>
    <cellStyle name="_Portfolio SPlan Base Case.xls Chart 2_Electric Rev Req Model (2009 GRC) Revised 01-18-2010 3 2" xfId="21047"/>
    <cellStyle name="_Portfolio SPlan Base Case.xls Chart 2_Electric Rev Req Model (2009 GRC) Revised 01-18-2010 3 2 2" xfId="21048"/>
    <cellStyle name="_Portfolio SPlan Base Case.xls Chart 2_Electric Rev Req Model (2009 GRC) Revised 01-18-2010 3 3" xfId="21049"/>
    <cellStyle name="_Portfolio SPlan Base Case.xls Chart 2_Electric Rev Req Model (2009 GRC) Revised 01-18-2010 3 4" xfId="21050"/>
    <cellStyle name="_Portfolio SPlan Base Case.xls Chart 2_Electric Rev Req Model (2009 GRC) Revised 01-18-2010 4" xfId="4662"/>
    <cellStyle name="_Portfolio SPlan Base Case.xls Chart 2_Electric Rev Req Model (2009 GRC) Revised 01-18-2010 4 2" xfId="21051"/>
    <cellStyle name="_Portfolio SPlan Base Case.xls Chart 2_Electric Rev Req Model (2009 GRC) Revised 01-18-2010 5" xfId="21052"/>
    <cellStyle name="_Portfolio SPlan Base Case.xls Chart 2_Electric Rev Req Model (2009 GRC) Revised 01-18-2010_DEM-WP(C) ENERG10C--ctn Mid-C_042010 2010GRC" xfId="11953"/>
    <cellStyle name="_Portfolio SPlan Base Case.xls Chart 2_Electric Rev Req Model (2009 GRC) Revised 01-18-2010_DEM-WP(C) ENERG10C--ctn Mid-C_042010 2010GRC 2" xfId="21053"/>
    <cellStyle name="_Portfolio SPlan Base Case.xls Chart 2_Electric Rev Req Model (2010 GRC)" xfId="4663"/>
    <cellStyle name="_Portfolio SPlan Base Case.xls Chart 2_Electric Rev Req Model (2010 GRC) 2" xfId="21054"/>
    <cellStyle name="_Portfolio SPlan Base Case.xls Chart 2_Electric Rev Req Model (2010 GRC) SF" xfId="4664"/>
    <cellStyle name="_Portfolio SPlan Base Case.xls Chart 2_Electric Rev Req Model (2010 GRC) SF 2" xfId="21055"/>
    <cellStyle name="_Portfolio SPlan Base Case.xls Chart 2_Final Order Electric EXHIBIT A-1" xfId="4665"/>
    <cellStyle name="_Portfolio SPlan Base Case.xls Chart 2_Final Order Electric EXHIBIT A-1 2" xfId="4666"/>
    <cellStyle name="_Portfolio SPlan Base Case.xls Chart 2_Final Order Electric EXHIBIT A-1 2 2" xfId="4667"/>
    <cellStyle name="_Portfolio SPlan Base Case.xls Chart 2_Final Order Electric EXHIBIT A-1 2 2 2" xfId="21056"/>
    <cellStyle name="_Portfolio SPlan Base Case.xls Chart 2_Final Order Electric EXHIBIT A-1 2 3" xfId="4668"/>
    <cellStyle name="_Portfolio SPlan Base Case.xls Chart 2_Final Order Electric EXHIBIT A-1 2 4" xfId="21057"/>
    <cellStyle name="_Portfolio SPlan Base Case.xls Chart 2_Final Order Electric EXHIBIT A-1 3" xfId="4669"/>
    <cellStyle name="_Portfolio SPlan Base Case.xls Chart 2_Final Order Electric EXHIBIT A-1 3 2" xfId="21058"/>
    <cellStyle name="_Portfolio SPlan Base Case.xls Chart 2_Final Order Electric EXHIBIT A-1 4" xfId="4670"/>
    <cellStyle name="_Portfolio SPlan Base Case.xls Chart 2_Final Order Electric EXHIBIT A-1 5" xfId="21059"/>
    <cellStyle name="_Portfolio SPlan Base Case.xls Chart 2_Final Order Electric EXHIBIT A-1 6" xfId="21060"/>
    <cellStyle name="_Portfolio SPlan Base Case.xls Chart 2_NIM Summary" xfId="4671"/>
    <cellStyle name="_Portfolio SPlan Base Case.xls Chart 2_NIM Summary 2" xfId="4672"/>
    <cellStyle name="_Portfolio SPlan Base Case.xls Chart 2_NIM Summary 2 2" xfId="21061"/>
    <cellStyle name="_Portfolio SPlan Base Case.xls Chart 2_NIM Summary 2 2 2" xfId="21062"/>
    <cellStyle name="_Portfolio SPlan Base Case.xls Chart 2_NIM Summary 2 2 2 2" xfId="21063"/>
    <cellStyle name="_Portfolio SPlan Base Case.xls Chart 2_NIM Summary 2 2 3" xfId="21064"/>
    <cellStyle name="_Portfolio SPlan Base Case.xls Chart 2_NIM Summary 2 2 4" xfId="21065"/>
    <cellStyle name="_Portfolio SPlan Base Case.xls Chart 2_NIM Summary 2 3" xfId="21066"/>
    <cellStyle name="_Portfolio SPlan Base Case.xls Chart 2_NIM Summary 2 3 2" xfId="21067"/>
    <cellStyle name="_Portfolio SPlan Base Case.xls Chart 2_NIM Summary 2 4" xfId="21068"/>
    <cellStyle name="_Portfolio SPlan Base Case.xls Chart 2_NIM Summary 3" xfId="21069"/>
    <cellStyle name="_Portfolio SPlan Base Case.xls Chart 2_NIM Summary 3 2" xfId="21070"/>
    <cellStyle name="_Portfolio SPlan Base Case.xls Chart 2_NIM Summary 3 2 2" xfId="21071"/>
    <cellStyle name="_Portfolio SPlan Base Case.xls Chart 2_NIM Summary 3 3" xfId="21072"/>
    <cellStyle name="_Portfolio SPlan Base Case.xls Chart 2_NIM Summary 3 4" xfId="21073"/>
    <cellStyle name="_Portfolio SPlan Base Case.xls Chart 2_NIM Summary 4" xfId="21074"/>
    <cellStyle name="_Portfolio SPlan Base Case.xls Chart 2_NIM Summary 4 2" xfId="21075"/>
    <cellStyle name="_Portfolio SPlan Base Case.xls Chart 2_NIM Summary 5" xfId="21076"/>
    <cellStyle name="_Portfolio SPlan Base Case.xls Chart 2_NIM Summary_DEM-WP(C) ENERG10C--ctn Mid-C_042010 2010GRC" xfId="11954"/>
    <cellStyle name="_Portfolio SPlan Base Case.xls Chart 2_NIM Summary_DEM-WP(C) ENERG10C--ctn Mid-C_042010 2010GRC 2" xfId="21077"/>
    <cellStyle name="_Portfolio SPlan Base Case.xls Chart 2_Rebuttal Power Costs" xfId="4673"/>
    <cellStyle name="_Portfolio SPlan Base Case.xls Chart 2_Rebuttal Power Costs 2" xfId="4674"/>
    <cellStyle name="_Portfolio SPlan Base Case.xls Chart 2_Rebuttal Power Costs 2 2" xfId="4675"/>
    <cellStyle name="_Portfolio SPlan Base Case.xls Chart 2_Rebuttal Power Costs 2 2 2" xfId="21078"/>
    <cellStyle name="_Portfolio SPlan Base Case.xls Chart 2_Rebuttal Power Costs 2 2 2 2" xfId="21079"/>
    <cellStyle name="_Portfolio SPlan Base Case.xls Chart 2_Rebuttal Power Costs 2 2 3" xfId="21080"/>
    <cellStyle name="_Portfolio SPlan Base Case.xls Chart 2_Rebuttal Power Costs 2 2 4" xfId="21081"/>
    <cellStyle name="_Portfolio SPlan Base Case.xls Chart 2_Rebuttal Power Costs 2 3" xfId="4676"/>
    <cellStyle name="_Portfolio SPlan Base Case.xls Chart 2_Rebuttal Power Costs 2 3 2" xfId="21082"/>
    <cellStyle name="_Portfolio SPlan Base Case.xls Chart 2_Rebuttal Power Costs 2 4" xfId="21083"/>
    <cellStyle name="_Portfolio SPlan Base Case.xls Chart 2_Rebuttal Power Costs 3" xfId="4677"/>
    <cellStyle name="_Portfolio SPlan Base Case.xls Chart 2_Rebuttal Power Costs 3 2" xfId="21084"/>
    <cellStyle name="_Portfolio SPlan Base Case.xls Chart 2_Rebuttal Power Costs 3 2 2" xfId="21085"/>
    <cellStyle name="_Portfolio SPlan Base Case.xls Chart 2_Rebuttal Power Costs 3 3" xfId="21086"/>
    <cellStyle name="_Portfolio SPlan Base Case.xls Chart 2_Rebuttal Power Costs 3 4" xfId="21087"/>
    <cellStyle name="_Portfolio SPlan Base Case.xls Chart 2_Rebuttal Power Costs 4" xfId="4678"/>
    <cellStyle name="_Portfolio SPlan Base Case.xls Chart 2_Rebuttal Power Costs 4 2" xfId="21088"/>
    <cellStyle name="_Portfolio SPlan Base Case.xls Chart 2_Rebuttal Power Costs 5" xfId="21089"/>
    <cellStyle name="_Portfolio SPlan Base Case.xls Chart 2_Rebuttal Power Costs_Adj Bench DR 3 for Initial Briefs (Electric)" xfId="4679"/>
    <cellStyle name="_Portfolio SPlan Base Case.xls Chart 2_Rebuttal Power Costs_Adj Bench DR 3 for Initial Briefs (Electric) 2" xfId="4680"/>
    <cellStyle name="_Portfolio SPlan Base Case.xls Chart 2_Rebuttal Power Costs_Adj Bench DR 3 for Initial Briefs (Electric) 2 2" xfId="4681"/>
    <cellStyle name="_Portfolio SPlan Base Case.xls Chart 2_Rebuttal Power Costs_Adj Bench DR 3 for Initial Briefs (Electric) 2 2 2" xfId="21090"/>
    <cellStyle name="_Portfolio SPlan Base Case.xls Chart 2_Rebuttal Power Costs_Adj Bench DR 3 for Initial Briefs (Electric) 2 2 2 2" xfId="21091"/>
    <cellStyle name="_Portfolio SPlan Base Case.xls Chart 2_Rebuttal Power Costs_Adj Bench DR 3 for Initial Briefs (Electric) 2 2 3" xfId="21092"/>
    <cellStyle name="_Portfolio SPlan Base Case.xls Chart 2_Rebuttal Power Costs_Adj Bench DR 3 for Initial Briefs (Electric) 2 2 4" xfId="21093"/>
    <cellStyle name="_Portfolio SPlan Base Case.xls Chart 2_Rebuttal Power Costs_Adj Bench DR 3 for Initial Briefs (Electric) 2 3" xfId="4682"/>
    <cellStyle name="_Portfolio SPlan Base Case.xls Chart 2_Rebuttal Power Costs_Adj Bench DR 3 for Initial Briefs (Electric) 2 3 2" xfId="21094"/>
    <cellStyle name="_Portfolio SPlan Base Case.xls Chart 2_Rebuttal Power Costs_Adj Bench DR 3 for Initial Briefs (Electric) 2 4" xfId="21095"/>
    <cellStyle name="_Portfolio SPlan Base Case.xls Chart 2_Rebuttal Power Costs_Adj Bench DR 3 for Initial Briefs (Electric) 3" xfId="4683"/>
    <cellStyle name="_Portfolio SPlan Base Case.xls Chart 2_Rebuttal Power Costs_Adj Bench DR 3 for Initial Briefs (Electric) 3 2" xfId="21096"/>
    <cellStyle name="_Portfolio SPlan Base Case.xls Chart 2_Rebuttal Power Costs_Adj Bench DR 3 for Initial Briefs (Electric) 3 2 2" xfId="21097"/>
    <cellStyle name="_Portfolio SPlan Base Case.xls Chart 2_Rebuttal Power Costs_Adj Bench DR 3 for Initial Briefs (Electric) 3 3" xfId="21098"/>
    <cellStyle name="_Portfolio SPlan Base Case.xls Chart 2_Rebuttal Power Costs_Adj Bench DR 3 for Initial Briefs (Electric) 3 4" xfId="21099"/>
    <cellStyle name="_Portfolio SPlan Base Case.xls Chart 2_Rebuttal Power Costs_Adj Bench DR 3 for Initial Briefs (Electric) 4" xfId="4684"/>
    <cellStyle name="_Portfolio SPlan Base Case.xls Chart 2_Rebuttal Power Costs_Adj Bench DR 3 for Initial Briefs (Electric) 4 2" xfId="21100"/>
    <cellStyle name="_Portfolio SPlan Base Case.xls Chart 2_Rebuttal Power Costs_Adj Bench DR 3 for Initial Briefs (Electric) 5" xfId="21101"/>
    <cellStyle name="_Portfolio SPlan Base Case.xls Chart 2_Rebuttal Power Costs_Adj Bench DR 3 for Initial Briefs (Electric)_DEM-WP(C) ENERG10C--ctn Mid-C_042010 2010GRC" xfId="11955"/>
    <cellStyle name="_Portfolio SPlan Base Case.xls Chart 2_Rebuttal Power Costs_Adj Bench DR 3 for Initial Briefs (Electric)_DEM-WP(C) ENERG10C--ctn Mid-C_042010 2010GRC 2" xfId="21102"/>
    <cellStyle name="_Portfolio SPlan Base Case.xls Chart 2_Rebuttal Power Costs_DEM-WP(C) ENERG10C--ctn Mid-C_042010 2010GRC" xfId="11956"/>
    <cellStyle name="_Portfolio SPlan Base Case.xls Chart 2_Rebuttal Power Costs_DEM-WP(C) ENERG10C--ctn Mid-C_042010 2010GRC 2" xfId="21103"/>
    <cellStyle name="_Portfolio SPlan Base Case.xls Chart 2_Rebuttal Power Costs_Electric Rev Req Model (2009 GRC) Rebuttal" xfId="4685"/>
    <cellStyle name="_Portfolio SPlan Base Case.xls Chart 2_Rebuttal Power Costs_Electric Rev Req Model (2009 GRC) Rebuttal 2" xfId="4686"/>
    <cellStyle name="_Portfolio SPlan Base Case.xls Chart 2_Rebuttal Power Costs_Electric Rev Req Model (2009 GRC) Rebuttal 2 2" xfId="4687"/>
    <cellStyle name="_Portfolio SPlan Base Case.xls Chart 2_Rebuttal Power Costs_Electric Rev Req Model (2009 GRC) Rebuttal 2 2 2" xfId="21104"/>
    <cellStyle name="_Portfolio SPlan Base Case.xls Chart 2_Rebuttal Power Costs_Electric Rev Req Model (2009 GRC) Rebuttal 2 3" xfId="4688"/>
    <cellStyle name="_Portfolio SPlan Base Case.xls Chart 2_Rebuttal Power Costs_Electric Rev Req Model (2009 GRC) Rebuttal 3" xfId="4689"/>
    <cellStyle name="_Portfolio SPlan Base Case.xls Chart 2_Rebuttal Power Costs_Electric Rev Req Model (2009 GRC) Rebuttal 3 2" xfId="21105"/>
    <cellStyle name="_Portfolio SPlan Base Case.xls Chart 2_Rebuttal Power Costs_Electric Rev Req Model (2009 GRC) Rebuttal 4" xfId="4690"/>
    <cellStyle name="_Portfolio SPlan Base Case.xls Chart 2_Rebuttal Power Costs_Electric Rev Req Model (2009 GRC) Rebuttal REmoval of New  WH Solar AdjustMI" xfId="4691"/>
    <cellStyle name="_Portfolio SPlan Base Case.xls Chart 2_Rebuttal Power Costs_Electric Rev Req Model (2009 GRC) Rebuttal REmoval of New  WH Solar AdjustMI 2" xfId="4692"/>
    <cellStyle name="_Portfolio SPlan Base Case.xls Chart 2_Rebuttal Power Costs_Electric Rev Req Model (2009 GRC) Rebuttal REmoval of New  WH Solar AdjustMI 2 2" xfId="4693"/>
    <cellStyle name="_Portfolio SPlan Base Case.xls Chart 2_Rebuttal Power Costs_Electric Rev Req Model (2009 GRC) Rebuttal REmoval of New  WH Solar AdjustMI 2 2 2" xfId="21106"/>
    <cellStyle name="_Portfolio SPlan Base Case.xls Chart 2_Rebuttal Power Costs_Electric Rev Req Model (2009 GRC) Rebuttal REmoval of New  WH Solar AdjustMI 2 2 2 2" xfId="21107"/>
    <cellStyle name="_Portfolio SPlan Base Case.xls Chart 2_Rebuttal Power Costs_Electric Rev Req Model (2009 GRC) Rebuttal REmoval of New  WH Solar AdjustMI 2 2 3" xfId="21108"/>
    <cellStyle name="_Portfolio SPlan Base Case.xls Chart 2_Rebuttal Power Costs_Electric Rev Req Model (2009 GRC) Rebuttal REmoval of New  WH Solar AdjustMI 2 2 4" xfId="21109"/>
    <cellStyle name="_Portfolio SPlan Base Case.xls Chart 2_Rebuttal Power Costs_Electric Rev Req Model (2009 GRC) Rebuttal REmoval of New  WH Solar AdjustMI 2 3" xfId="4694"/>
    <cellStyle name="_Portfolio SPlan Base Case.xls Chart 2_Rebuttal Power Costs_Electric Rev Req Model (2009 GRC) Rebuttal REmoval of New  WH Solar AdjustMI 2 3 2" xfId="21110"/>
    <cellStyle name="_Portfolio SPlan Base Case.xls Chart 2_Rebuttal Power Costs_Electric Rev Req Model (2009 GRC) Rebuttal REmoval of New  WH Solar AdjustMI 2 4" xfId="21111"/>
    <cellStyle name="_Portfolio SPlan Base Case.xls Chart 2_Rebuttal Power Costs_Electric Rev Req Model (2009 GRC) Rebuttal REmoval of New  WH Solar AdjustMI 3" xfId="4695"/>
    <cellStyle name="_Portfolio SPlan Base Case.xls Chart 2_Rebuttal Power Costs_Electric Rev Req Model (2009 GRC) Rebuttal REmoval of New  WH Solar AdjustMI 3 2" xfId="21112"/>
    <cellStyle name="_Portfolio SPlan Base Case.xls Chart 2_Rebuttal Power Costs_Electric Rev Req Model (2009 GRC) Rebuttal REmoval of New  WH Solar AdjustMI 3 2 2" xfId="21113"/>
    <cellStyle name="_Portfolio SPlan Base Case.xls Chart 2_Rebuttal Power Costs_Electric Rev Req Model (2009 GRC) Rebuttal REmoval of New  WH Solar AdjustMI 3 3" xfId="21114"/>
    <cellStyle name="_Portfolio SPlan Base Case.xls Chart 2_Rebuttal Power Costs_Electric Rev Req Model (2009 GRC) Rebuttal REmoval of New  WH Solar AdjustMI 3 4" xfId="21115"/>
    <cellStyle name="_Portfolio SPlan Base Case.xls Chart 2_Rebuttal Power Costs_Electric Rev Req Model (2009 GRC) Rebuttal REmoval of New  WH Solar AdjustMI 4" xfId="4696"/>
    <cellStyle name="_Portfolio SPlan Base Case.xls Chart 2_Rebuttal Power Costs_Electric Rev Req Model (2009 GRC) Rebuttal REmoval of New  WH Solar AdjustMI 4 2" xfId="21116"/>
    <cellStyle name="_Portfolio SPlan Base Case.xls Chart 2_Rebuttal Power Costs_Electric Rev Req Model (2009 GRC) Rebuttal REmoval of New  WH Solar AdjustMI 5" xfId="21117"/>
    <cellStyle name="_Portfolio SPlan Base Case.xls Chart 2_Rebuttal Power Costs_Electric Rev Req Model (2009 GRC) Rebuttal REmoval of New  WH Solar AdjustMI_DEM-WP(C) ENERG10C--ctn Mid-C_042010 2010GRC" xfId="11957"/>
    <cellStyle name="_Portfolio SPlan Base Case.xls Chart 2_Rebuttal Power Costs_Electric Rev Req Model (2009 GRC) Rebuttal REmoval of New  WH Solar AdjustMI_DEM-WP(C) ENERG10C--ctn Mid-C_042010 2010GRC 2" xfId="21118"/>
    <cellStyle name="_Portfolio SPlan Base Case.xls Chart 2_Rebuttal Power Costs_Electric Rev Req Model (2009 GRC) Revised 01-18-2010" xfId="4697"/>
    <cellStyle name="_Portfolio SPlan Base Case.xls Chart 2_Rebuttal Power Costs_Electric Rev Req Model (2009 GRC) Revised 01-18-2010 2" xfId="4698"/>
    <cellStyle name="_Portfolio SPlan Base Case.xls Chart 2_Rebuttal Power Costs_Electric Rev Req Model (2009 GRC) Revised 01-18-2010 2 2" xfId="4699"/>
    <cellStyle name="_Portfolio SPlan Base Case.xls Chart 2_Rebuttal Power Costs_Electric Rev Req Model (2009 GRC) Revised 01-18-2010 2 2 2" xfId="21119"/>
    <cellStyle name="_Portfolio SPlan Base Case.xls Chart 2_Rebuttal Power Costs_Electric Rev Req Model (2009 GRC) Revised 01-18-2010 2 2 2 2" xfId="21120"/>
    <cellStyle name="_Portfolio SPlan Base Case.xls Chart 2_Rebuttal Power Costs_Electric Rev Req Model (2009 GRC) Revised 01-18-2010 2 2 3" xfId="21121"/>
    <cellStyle name="_Portfolio SPlan Base Case.xls Chart 2_Rebuttal Power Costs_Electric Rev Req Model (2009 GRC) Revised 01-18-2010 2 2 4" xfId="21122"/>
    <cellStyle name="_Portfolio SPlan Base Case.xls Chart 2_Rebuttal Power Costs_Electric Rev Req Model (2009 GRC) Revised 01-18-2010 2 3" xfId="4700"/>
    <cellStyle name="_Portfolio SPlan Base Case.xls Chart 2_Rebuttal Power Costs_Electric Rev Req Model (2009 GRC) Revised 01-18-2010 2 3 2" xfId="21123"/>
    <cellStyle name="_Portfolio SPlan Base Case.xls Chart 2_Rebuttal Power Costs_Electric Rev Req Model (2009 GRC) Revised 01-18-2010 2 4" xfId="21124"/>
    <cellStyle name="_Portfolio SPlan Base Case.xls Chart 2_Rebuttal Power Costs_Electric Rev Req Model (2009 GRC) Revised 01-18-2010 3" xfId="4701"/>
    <cellStyle name="_Portfolio SPlan Base Case.xls Chart 2_Rebuttal Power Costs_Electric Rev Req Model (2009 GRC) Revised 01-18-2010 3 2" xfId="21125"/>
    <cellStyle name="_Portfolio SPlan Base Case.xls Chart 2_Rebuttal Power Costs_Electric Rev Req Model (2009 GRC) Revised 01-18-2010 3 2 2" xfId="21126"/>
    <cellStyle name="_Portfolio SPlan Base Case.xls Chart 2_Rebuttal Power Costs_Electric Rev Req Model (2009 GRC) Revised 01-18-2010 3 3" xfId="21127"/>
    <cellStyle name="_Portfolio SPlan Base Case.xls Chart 2_Rebuttal Power Costs_Electric Rev Req Model (2009 GRC) Revised 01-18-2010 3 4" xfId="21128"/>
    <cellStyle name="_Portfolio SPlan Base Case.xls Chart 2_Rebuttal Power Costs_Electric Rev Req Model (2009 GRC) Revised 01-18-2010 4" xfId="4702"/>
    <cellStyle name="_Portfolio SPlan Base Case.xls Chart 2_Rebuttal Power Costs_Electric Rev Req Model (2009 GRC) Revised 01-18-2010 4 2" xfId="21129"/>
    <cellStyle name="_Portfolio SPlan Base Case.xls Chart 2_Rebuttal Power Costs_Electric Rev Req Model (2009 GRC) Revised 01-18-2010 5" xfId="21130"/>
    <cellStyle name="_Portfolio SPlan Base Case.xls Chart 2_Rebuttal Power Costs_Electric Rev Req Model (2009 GRC) Revised 01-18-2010_DEM-WP(C) ENERG10C--ctn Mid-C_042010 2010GRC" xfId="11958"/>
    <cellStyle name="_Portfolio SPlan Base Case.xls Chart 2_Rebuttal Power Costs_Electric Rev Req Model (2009 GRC) Revised 01-18-2010_DEM-WP(C) ENERG10C--ctn Mid-C_042010 2010GRC 2" xfId="21131"/>
    <cellStyle name="_Portfolio SPlan Base Case.xls Chart 2_Rebuttal Power Costs_Final Order Electric EXHIBIT A-1" xfId="4703"/>
    <cellStyle name="_Portfolio SPlan Base Case.xls Chart 2_Rebuttal Power Costs_Final Order Electric EXHIBIT A-1 2" xfId="4704"/>
    <cellStyle name="_Portfolio SPlan Base Case.xls Chart 2_Rebuttal Power Costs_Final Order Electric EXHIBIT A-1 2 2" xfId="4705"/>
    <cellStyle name="_Portfolio SPlan Base Case.xls Chart 2_Rebuttal Power Costs_Final Order Electric EXHIBIT A-1 2 2 2" xfId="21132"/>
    <cellStyle name="_Portfolio SPlan Base Case.xls Chart 2_Rebuttal Power Costs_Final Order Electric EXHIBIT A-1 2 3" xfId="4706"/>
    <cellStyle name="_Portfolio SPlan Base Case.xls Chart 2_Rebuttal Power Costs_Final Order Electric EXHIBIT A-1 2 4" xfId="21133"/>
    <cellStyle name="_Portfolio SPlan Base Case.xls Chart 2_Rebuttal Power Costs_Final Order Electric EXHIBIT A-1 3" xfId="4707"/>
    <cellStyle name="_Portfolio SPlan Base Case.xls Chart 2_Rebuttal Power Costs_Final Order Electric EXHIBIT A-1 3 2" xfId="21134"/>
    <cellStyle name="_Portfolio SPlan Base Case.xls Chart 2_Rebuttal Power Costs_Final Order Electric EXHIBIT A-1 4" xfId="4708"/>
    <cellStyle name="_Portfolio SPlan Base Case.xls Chart 2_Rebuttal Power Costs_Final Order Electric EXHIBIT A-1 5" xfId="21135"/>
    <cellStyle name="_Portfolio SPlan Base Case.xls Chart 2_Rebuttal Power Costs_Final Order Electric EXHIBIT A-1 6" xfId="21136"/>
    <cellStyle name="_Portfolio SPlan Base Case.xls Chart 2_TENASKA REGULATORY ASSET" xfId="4709"/>
    <cellStyle name="_Portfolio SPlan Base Case.xls Chart 2_TENASKA REGULATORY ASSET 2" xfId="4710"/>
    <cellStyle name="_Portfolio SPlan Base Case.xls Chart 2_TENASKA REGULATORY ASSET 2 2" xfId="4711"/>
    <cellStyle name="_Portfolio SPlan Base Case.xls Chart 2_TENASKA REGULATORY ASSET 2 2 2" xfId="21137"/>
    <cellStyle name="_Portfolio SPlan Base Case.xls Chart 2_TENASKA REGULATORY ASSET 2 3" xfId="4712"/>
    <cellStyle name="_Portfolio SPlan Base Case.xls Chart 2_TENASKA REGULATORY ASSET 2 4" xfId="21138"/>
    <cellStyle name="_Portfolio SPlan Base Case.xls Chart 2_TENASKA REGULATORY ASSET 3" xfId="4713"/>
    <cellStyle name="_Portfolio SPlan Base Case.xls Chart 2_TENASKA REGULATORY ASSET 3 2" xfId="21139"/>
    <cellStyle name="_Portfolio SPlan Base Case.xls Chart 2_TENASKA REGULATORY ASSET 4" xfId="4714"/>
    <cellStyle name="_Portfolio SPlan Base Case.xls Chart 2_TENASKA REGULATORY ASSET 5" xfId="21140"/>
    <cellStyle name="_Portfolio SPlan Base Case.xls Chart 2_TENASKA REGULATORY ASSET 6" xfId="21141"/>
    <cellStyle name="_Portfolio SPlan Base Case.xls Chart 3" xfId="173"/>
    <cellStyle name="_Portfolio SPlan Base Case.xls Chart 3 2" xfId="4715"/>
    <cellStyle name="_Portfolio SPlan Base Case.xls Chart 3 2 2" xfId="4716"/>
    <cellStyle name="_Portfolio SPlan Base Case.xls Chart 3 2 2 2" xfId="21142"/>
    <cellStyle name="_Portfolio SPlan Base Case.xls Chart 3 2 2 2 2" xfId="21143"/>
    <cellStyle name="_Portfolio SPlan Base Case.xls Chart 3 2 2 2 2 2" xfId="21144"/>
    <cellStyle name="_Portfolio SPlan Base Case.xls Chart 3 2 2 2 3" xfId="21145"/>
    <cellStyle name="_Portfolio SPlan Base Case.xls Chart 3 2 2 3" xfId="21146"/>
    <cellStyle name="_Portfolio SPlan Base Case.xls Chart 3 2 2 3 2" xfId="21147"/>
    <cellStyle name="_Portfolio SPlan Base Case.xls Chart 3 2 2 4" xfId="21148"/>
    <cellStyle name="_Portfolio SPlan Base Case.xls Chart 3 2 3" xfId="4717"/>
    <cellStyle name="_Portfolio SPlan Base Case.xls Chart 3 2 3 2" xfId="21149"/>
    <cellStyle name="_Portfolio SPlan Base Case.xls Chart 3 2 3 2 2" xfId="21150"/>
    <cellStyle name="_Portfolio SPlan Base Case.xls Chart 3 2 3 3" xfId="21151"/>
    <cellStyle name="_Portfolio SPlan Base Case.xls Chart 3 2 4" xfId="21152"/>
    <cellStyle name="_Portfolio SPlan Base Case.xls Chart 3 2 4 2" xfId="21153"/>
    <cellStyle name="_Portfolio SPlan Base Case.xls Chart 3 2 5" xfId="21154"/>
    <cellStyle name="_Portfolio SPlan Base Case.xls Chart 3 3" xfId="4718"/>
    <cellStyle name="_Portfolio SPlan Base Case.xls Chart 3 3 2" xfId="21155"/>
    <cellStyle name="_Portfolio SPlan Base Case.xls Chart 3 3 2 2" xfId="21156"/>
    <cellStyle name="_Portfolio SPlan Base Case.xls Chart 3 3 2 3" xfId="21157"/>
    <cellStyle name="_Portfolio SPlan Base Case.xls Chart 3 3 3" xfId="21158"/>
    <cellStyle name="_Portfolio SPlan Base Case.xls Chart 3 3 4" xfId="21159"/>
    <cellStyle name="_Portfolio SPlan Base Case.xls Chart 3 4" xfId="4719"/>
    <cellStyle name="_Portfolio SPlan Base Case.xls Chart 3 4 2" xfId="21160"/>
    <cellStyle name="_Portfolio SPlan Base Case.xls Chart 3 4 2 2" xfId="21161"/>
    <cellStyle name="_Portfolio SPlan Base Case.xls Chart 3 4 3" xfId="21162"/>
    <cellStyle name="_Portfolio SPlan Base Case.xls Chart 3 5" xfId="21163"/>
    <cellStyle name="_Portfolio SPlan Base Case.xls Chart 3 5 2" xfId="21164"/>
    <cellStyle name="_Portfolio SPlan Base Case.xls Chart 3 5 3" xfId="21165"/>
    <cellStyle name="_Portfolio SPlan Base Case.xls Chart 3 6" xfId="21166"/>
    <cellStyle name="_Portfolio SPlan Base Case.xls Chart 3 6 2" xfId="21167"/>
    <cellStyle name="_Portfolio SPlan Base Case.xls Chart 3_Adj Bench DR 3 for Initial Briefs (Electric)" xfId="4720"/>
    <cellStyle name="_Portfolio SPlan Base Case.xls Chart 3_Adj Bench DR 3 for Initial Briefs (Electric) 2" xfId="4721"/>
    <cellStyle name="_Portfolio SPlan Base Case.xls Chart 3_Adj Bench DR 3 for Initial Briefs (Electric) 2 2" xfId="4722"/>
    <cellStyle name="_Portfolio SPlan Base Case.xls Chart 3_Adj Bench DR 3 for Initial Briefs (Electric) 2 2 2" xfId="21168"/>
    <cellStyle name="_Portfolio SPlan Base Case.xls Chart 3_Adj Bench DR 3 for Initial Briefs (Electric) 2 2 2 2" xfId="21169"/>
    <cellStyle name="_Portfolio SPlan Base Case.xls Chart 3_Adj Bench DR 3 for Initial Briefs (Electric) 2 2 3" xfId="21170"/>
    <cellStyle name="_Portfolio SPlan Base Case.xls Chart 3_Adj Bench DR 3 for Initial Briefs (Electric) 2 2 4" xfId="21171"/>
    <cellStyle name="_Portfolio SPlan Base Case.xls Chart 3_Adj Bench DR 3 for Initial Briefs (Electric) 2 3" xfId="4723"/>
    <cellStyle name="_Portfolio SPlan Base Case.xls Chart 3_Adj Bench DR 3 for Initial Briefs (Electric) 2 3 2" xfId="21172"/>
    <cellStyle name="_Portfolio SPlan Base Case.xls Chart 3_Adj Bench DR 3 for Initial Briefs (Electric) 2 4" xfId="21173"/>
    <cellStyle name="_Portfolio SPlan Base Case.xls Chart 3_Adj Bench DR 3 for Initial Briefs (Electric) 3" xfId="4724"/>
    <cellStyle name="_Portfolio SPlan Base Case.xls Chart 3_Adj Bench DR 3 for Initial Briefs (Electric) 3 2" xfId="21174"/>
    <cellStyle name="_Portfolio SPlan Base Case.xls Chart 3_Adj Bench DR 3 for Initial Briefs (Electric) 3 2 2" xfId="21175"/>
    <cellStyle name="_Portfolio SPlan Base Case.xls Chart 3_Adj Bench DR 3 for Initial Briefs (Electric) 3 3" xfId="21176"/>
    <cellStyle name="_Portfolio SPlan Base Case.xls Chart 3_Adj Bench DR 3 for Initial Briefs (Electric) 3 4" xfId="21177"/>
    <cellStyle name="_Portfolio SPlan Base Case.xls Chart 3_Adj Bench DR 3 for Initial Briefs (Electric) 4" xfId="4725"/>
    <cellStyle name="_Portfolio SPlan Base Case.xls Chart 3_Adj Bench DR 3 for Initial Briefs (Electric) 4 2" xfId="21178"/>
    <cellStyle name="_Portfolio SPlan Base Case.xls Chart 3_Adj Bench DR 3 for Initial Briefs (Electric) 5" xfId="21179"/>
    <cellStyle name="_Portfolio SPlan Base Case.xls Chart 3_Adj Bench DR 3 for Initial Briefs (Electric)_DEM-WP(C) ENERG10C--ctn Mid-C_042010 2010GRC" xfId="11959"/>
    <cellStyle name="_Portfolio SPlan Base Case.xls Chart 3_Adj Bench DR 3 for Initial Briefs (Electric)_DEM-WP(C) ENERG10C--ctn Mid-C_042010 2010GRC 2" xfId="21180"/>
    <cellStyle name="_Portfolio SPlan Base Case.xls Chart 3_Book1" xfId="4726"/>
    <cellStyle name="_Portfolio SPlan Base Case.xls Chart 3_Book1 2" xfId="21181"/>
    <cellStyle name="_Portfolio SPlan Base Case.xls Chart 3_Book2" xfId="4727"/>
    <cellStyle name="_Portfolio SPlan Base Case.xls Chart 3_Book2 2" xfId="4728"/>
    <cellStyle name="_Portfolio SPlan Base Case.xls Chart 3_Book2 2 2" xfId="4729"/>
    <cellStyle name="_Portfolio SPlan Base Case.xls Chart 3_Book2 2 2 2" xfId="21182"/>
    <cellStyle name="_Portfolio SPlan Base Case.xls Chart 3_Book2 2 2 2 2" xfId="21183"/>
    <cellStyle name="_Portfolio SPlan Base Case.xls Chart 3_Book2 2 2 3" xfId="21184"/>
    <cellStyle name="_Portfolio SPlan Base Case.xls Chart 3_Book2 2 2 4" xfId="21185"/>
    <cellStyle name="_Portfolio SPlan Base Case.xls Chart 3_Book2 2 3" xfId="4730"/>
    <cellStyle name="_Portfolio SPlan Base Case.xls Chart 3_Book2 2 3 2" xfId="21186"/>
    <cellStyle name="_Portfolio SPlan Base Case.xls Chart 3_Book2 2 4" xfId="21187"/>
    <cellStyle name="_Portfolio SPlan Base Case.xls Chart 3_Book2 3" xfId="4731"/>
    <cellStyle name="_Portfolio SPlan Base Case.xls Chart 3_Book2 3 2" xfId="21188"/>
    <cellStyle name="_Portfolio SPlan Base Case.xls Chart 3_Book2 3 2 2" xfId="21189"/>
    <cellStyle name="_Portfolio SPlan Base Case.xls Chart 3_Book2 3 3" xfId="21190"/>
    <cellStyle name="_Portfolio SPlan Base Case.xls Chart 3_Book2 3 4" xfId="21191"/>
    <cellStyle name="_Portfolio SPlan Base Case.xls Chart 3_Book2 4" xfId="4732"/>
    <cellStyle name="_Portfolio SPlan Base Case.xls Chart 3_Book2 4 2" xfId="21192"/>
    <cellStyle name="_Portfolio SPlan Base Case.xls Chart 3_Book2 5" xfId="21193"/>
    <cellStyle name="_Portfolio SPlan Base Case.xls Chart 3_Book2_Adj Bench DR 3 for Initial Briefs (Electric)" xfId="4733"/>
    <cellStyle name="_Portfolio SPlan Base Case.xls Chart 3_Book2_Adj Bench DR 3 for Initial Briefs (Electric) 2" xfId="4734"/>
    <cellStyle name="_Portfolio SPlan Base Case.xls Chart 3_Book2_Adj Bench DR 3 for Initial Briefs (Electric) 2 2" xfId="4735"/>
    <cellStyle name="_Portfolio SPlan Base Case.xls Chart 3_Book2_Adj Bench DR 3 for Initial Briefs (Electric) 2 2 2" xfId="21194"/>
    <cellStyle name="_Portfolio SPlan Base Case.xls Chart 3_Book2_Adj Bench DR 3 for Initial Briefs (Electric) 2 2 2 2" xfId="21195"/>
    <cellStyle name="_Portfolio SPlan Base Case.xls Chart 3_Book2_Adj Bench DR 3 for Initial Briefs (Electric) 2 2 3" xfId="21196"/>
    <cellStyle name="_Portfolio SPlan Base Case.xls Chart 3_Book2_Adj Bench DR 3 for Initial Briefs (Electric) 2 2 4" xfId="21197"/>
    <cellStyle name="_Portfolio SPlan Base Case.xls Chart 3_Book2_Adj Bench DR 3 for Initial Briefs (Electric) 2 3" xfId="4736"/>
    <cellStyle name="_Portfolio SPlan Base Case.xls Chart 3_Book2_Adj Bench DR 3 for Initial Briefs (Electric) 2 3 2" xfId="21198"/>
    <cellStyle name="_Portfolio SPlan Base Case.xls Chart 3_Book2_Adj Bench DR 3 for Initial Briefs (Electric) 2 4" xfId="21199"/>
    <cellStyle name="_Portfolio SPlan Base Case.xls Chart 3_Book2_Adj Bench DR 3 for Initial Briefs (Electric) 3" xfId="4737"/>
    <cellStyle name="_Portfolio SPlan Base Case.xls Chart 3_Book2_Adj Bench DR 3 for Initial Briefs (Electric) 3 2" xfId="21200"/>
    <cellStyle name="_Portfolio SPlan Base Case.xls Chart 3_Book2_Adj Bench DR 3 for Initial Briefs (Electric) 3 2 2" xfId="21201"/>
    <cellStyle name="_Portfolio SPlan Base Case.xls Chart 3_Book2_Adj Bench DR 3 for Initial Briefs (Electric) 3 3" xfId="21202"/>
    <cellStyle name="_Portfolio SPlan Base Case.xls Chart 3_Book2_Adj Bench DR 3 for Initial Briefs (Electric) 3 4" xfId="21203"/>
    <cellStyle name="_Portfolio SPlan Base Case.xls Chart 3_Book2_Adj Bench DR 3 for Initial Briefs (Electric) 4" xfId="4738"/>
    <cellStyle name="_Portfolio SPlan Base Case.xls Chart 3_Book2_Adj Bench DR 3 for Initial Briefs (Electric) 4 2" xfId="21204"/>
    <cellStyle name="_Portfolio SPlan Base Case.xls Chart 3_Book2_Adj Bench DR 3 for Initial Briefs (Electric) 5" xfId="21205"/>
    <cellStyle name="_Portfolio SPlan Base Case.xls Chart 3_Book2_Adj Bench DR 3 for Initial Briefs (Electric)_DEM-WP(C) ENERG10C--ctn Mid-C_042010 2010GRC" xfId="11960"/>
    <cellStyle name="_Portfolio SPlan Base Case.xls Chart 3_Book2_Adj Bench DR 3 for Initial Briefs (Electric)_DEM-WP(C) ENERG10C--ctn Mid-C_042010 2010GRC 2" xfId="21206"/>
    <cellStyle name="_Portfolio SPlan Base Case.xls Chart 3_Book2_DEM-WP(C) ENERG10C--ctn Mid-C_042010 2010GRC" xfId="11961"/>
    <cellStyle name="_Portfolio SPlan Base Case.xls Chart 3_Book2_DEM-WP(C) ENERG10C--ctn Mid-C_042010 2010GRC 2" xfId="21207"/>
    <cellStyle name="_Portfolio SPlan Base Case.xls Chart 3_Book2_Electric Rev Req Model (2009 GRC) Rebuttal" xfId="4739"/>
    <cellStyle name="_Portfolio SPlan Base Case.xls Chart 3_Book2_Electric Rev Req Model (2009 GRC) Rebuttal 2" xfId="4740"/>
    <cellStyle name="_Portfolio SPlan Base Case.xls Chart 3_Book2_Electric Rev Req Model (2009 GRC) Rebuttal 2 2" xfId="4741"/>
    <cellStyle name="_Portfolio SPlan Base Case.xls Chart 3_Book2_Electric Rev Req Model (2009 GRC) Rebuttal 2 2 2" xfId="21208"/>
    <cellStyle name="_Portfolio SPlan Base Case.xls Chart 3_Book2_Electric Rev Req Model (2009 GRC) Rebuttal 2 3" xfId="4742"/>
    <cellStyle name="_Portfolio SPlan Base Case.xls Chart 3_Book2_Electric Rev Req Model (2009 GRC) Rebuttal 3" xfId="4743"/>
    <cellStyle name="_Portfolio SPlan Base Case.xls Chart 3_Book2_Electric Rev Req Model (2009 GRC) Rebuttal 3 2" xfId="21209"/>
    <cellStyle name="_Portfolio SPlan Base Case.xls Chart 3_Book2_Electric Rev Req Model (2009 GRC) Rebuttal 4" xfId="4744"/>
    <cellStyle name="_Portfolio SPlan Base Case.xls Chart 3_Book2_Electric Rev Req Model (2009 GRC) Rebuttal REmoval of New  WH Solar AdjustMI" xfId="4745"/>
    <cellStyle name="_Portfolio SPlan Base Case.xls Chart 3_Book2_Electric Rev Req Model (2009 GRC) Rebuttal REmoval of New  WH Solar AdjustMI 2" xfId="4746"/>
    <cellStyle name="_Portfolio SPlan Base Case.xls Chart 3_Book2_Electric Rev Req Model (2009 GRC) Rebuttal REmoval of New  WH Solar AdjustMI 2 2" xfId="4747"/>
    <cellStyle name="_Portfolio SPlan Base Case.xls Chart 3_Book2_Electric Rev Req Model (2009 GRC) Rebuttal REmoval of New  WH Solar AdjustMI 2 2 2" xfId="21210"/>
    <cellStyle name="_Portfolio SPlan Base Case.xls Chart 3_Book2_Electric Rev Req Model (2009 GRC) Rebuttal REmoval of New  WH Solar AdjustMI 2 2 2 2" xfId="21211"/>
    <cellStyle name="_Portfolio SPlan Base Case.xls Chart 3_Book2_Electric Rev Req Model (2009 GRC) Rebuttal REmoval of New  WH Solar AdjustMI 2 2 3" xfId="21212"/>
    <cellStyle name="_Portfolio SPlan Base Case.xls Chart 3_Book2_Electric Rev Req Model (2009 GRC) Rebuttal REmoval of New  WH Solar AdjustMI 2 2 4" xfId="21213"/>
    <cellStyle name="_Portfolio SPlan Base Case.xls Chart 3_Book2_Electric Rev Req Model (2009 GRC) Rebuttal REmoval of New  WH Solar AdjustMI 2 3" xfId="4748"/>
    <cellStyle name="_Portfolio SPlan Base Case.xls Chart 3_Book2_Electric Rev Req Model (2009 GRC) Rebuttal REmoval of New  WH Solar AdjustMI 2 3 2" xfId="21214"/>
    <cellStyle name="_Portfolio SPlan Base Case.xls Chart 3_Book2_Electric Rev Req Model (2009 GRC) Rebuttal REmoval of New  WH Solar AdjustMI 2 4" xfId="21215"/>
    <cellStyle name="_Portfolio SPlan Base Case.xls Chart 3_Book2_Electric Rev Req Model (2009 GRC) Rebuttal REmoval of New  WH Solar AdjustMI 3" xfId="4749"/>
    <cellStyle name="_Portfolio SPlan Base Case.xls Chart 3_Book2_Electric Rev Req Model (2009 GRC) Rebuttal REmoval of New  WH Solar AdjustMI 3 2" xfId="21216"/>
    <cellStyle name="_Portfolio SPlan Base Case.xls Chart 3_Book2_Electric Rev Req Model (2009 GRC) Rebuttal REmoval of New  WH Solar AdjustMI 3 2 2" xfId="21217"/>
    <cellStyle name="_Portfolio SPlan Base Case.xls Chart 3_Book2_Electric Rev Req Model (2009 GRC) Rebuttal REmoval of New  WH Solar AdjustMI 3 3" xfId="21218"/>
    <cellStyle name="_Portfolio SPlan Base Case.xls Chart 3_Book2_Electric Rev Req Model (2009 GRC) Rebuttal REmoval of New  WH Solar AdjustMI 3 4" xfId="21219"/>
    <cellStyle name="_Portfolio SPlan Base Case.xls Chart 3_Book2_Electric Rev Req Model (2009 GRC) Rebuttal REmoval of New  WH Solar AdjustMI 4" xfId="4750"/>
    <cellStyle name="_Portfolio SPlan Base Case.xls Chart 3_Book2_Electric Rev Req Model (2009 GRC) Rebuttal REmoval of New  WH Solar AdjustMI 4 2" xfId="21220"/>
    <cellStyle name="_Portfolio SPlan Base Case.xls Chart 3_Book2_Electric Rev Req Model (2009 GRC) Rebuttal REmoval of New  WH Solar AdjustMI 5" xfId="21221"/>
    <cellStyle name="_Portfolio SPlan Base Case.xls Chart 3_Book2_Electric Rev Req Model (2009 GRC) Rebuttal REmoval of New  WH Solar AdjustMI_DEM-WP(C) ENERG10C--ctn Mid-C_042010 2010GRC" xfId="11962"/>
    <cellStyle name="_Portfolio SPlan Base Case.xls Chart 3_Book2_Electric Rev Req Model (2009 GRC) Rebuttal REmoval of New  WH Solar AdjustMI_DEM-WP(C) ENERG10C--ctn Mid-C_042010 2010GRC 2" xfId="21222"/>
    <cellStyle name="_Portfolio SPlan Base Case.xls Chart 3_Book2_Electric Rev Req Model (2009 GRC) Revised 01-18-2010" xfId="4751"/>
    <cellStyle name="_Portfolio SPlan Base Case.xls Chart 3_Book2_Electric Rev Req Model (2009 GRC) Revised 01-18-2010 2" xfId="4752"/>
    <cellStyle name="_Portfolio SPlan Base Case.xls Chart 3_Book2_Electric Rev Req Model (2009 GRC) Revised 01-18-2010 2 2" xfId="4753"/>
    <cellStyle name="_Portfolio SPlan Base Case.xls Chart 3_Book2_Electric Rev Req Model (2009 GRC) Revised 01-18-2010 2 2 2" xfId="21223"/>
    <cellStyle name="_Portfolio SPlan Base Case.xls Chart 3_Book2_Electric Rev Req Model (2009 GRC) Revised 01-18-2010 2 2 2 2" xfId="21224"/>
    <cellStyle name="_Portfolio SPlan Base Case.xls Chart 3_Book2_Electric Rev Req Model (2009 GRC) Revised 01-18-2010 2 2 3" xfId="21225"/>
    <cellStyle name="_Portfolio SPlan Base Case.xls Chart 3_Book2_Electric Rev Req Model (2009 GRC) Revised 01-18-2010 2 2 4" xfId="21226"/>
    <cellStyle name="_Portfolio SPlan Base Case.xls Chart 3_Book2_Electric Rev Req Model (2009 GRC) Revised 01-18-2010 2 3" xfId="4754"/>
    <cellStyle name="_Portfolio SPlan Base Case.xls Chart 3_Book2_Electric Rev Req Model (2009 GRC) Revised 01-18-2010 2 3 2" xfId="21227"/>
    <cellStyle name="_Portfolio SPlan Base Case.xls Chart 3_Book2_Electric Rev Req Model (2009 GRC) Revised 01-18-2010 2 4" xfId="21228"/>
    <cellStyle name="_Portfolio SPlan Base Case.xls Chart 3_Book2_Electric Rev Req Model (2009 GRC) Revised 01-18-2010 3" xfId="4755"/>
    <cellStyle name="_Portfolio SPlan Base Case.xls Chart 3_Book2_Electric Rev Req Model (2009 GRC) Revised 01-18-2010 3 2" xfId="21229"/>
    <cellStyle name="_Portfolio SPlan Base Case.xls Chart 3_Book2_Electric Rev Req Model (2009 GRC) Revised 01-18-2010 3 2 2" xfId="21230"/>
    <cellStyle name="_Portfolio SPlan Base Case.xls Chart 3_Book2_Electric Rev Req Model (2009 GRC) Revised 01-18-2010 3 3" xfId="21231"/>
    <cellStyle name="_Portfolio SPlan Base Case.xls Chart 3_Book2_Electric Rev Req Model (2009 GRC) Revised 01-18-2010 3 4" xfId="21232"/>
    <cellStyle name="_Portfolio SPlan Base Case.xls Chart 3_Book2_Electric Rev Req Model (2009 GRC) Revised 01-18-2010 4" xfId="4756"/>
    <cellStyle name="_Portfolio SPlan Base Case.xls Chart 3_Book2_Electric Rev Req Model (2009 GRC) Revised 01-18-2010 4 2" xfId="21233"/>
    <cellStyle name="_Portfolio SPlan Base Case.xls Chart 3_Book2_Electric Rev Req Model (2009 GRC) Revised 01-18-2010 5" xfId="21234"/>
    <cellStyle name="_Portfolio SPlan Base Case.xls Chart 3_Book2_Electric Rev Req Model (2009 GRC) Revised 01-18-2010_DEM-WP(C) ENERG10C--ctn Mid-C_042010 2010GRC" xfId="11963"/>
    <cellStyle name="_Portfolio SPlan Base Case.xls Chart 3_Book2_Electric Rev Req Model (2009 GRC) Revised 01-18-2010_DEM-WP(C) ENERG10C--ctn Mid-C_042010 2010GRC 2" xfId="21235"/>
    <cellStyle name="_Portfolio SPlan Base Case.xls Chart 3_Book2_Final Order Electric EXHIBIT A-1" xfId="4757"/>
    <cellStyle name="_Portfolio SPlan Base Case.xls Chart 3_Book2_Final Order Electric EXHIBIT A-1 2" xfId="4758"/>
    <cellStyle name="_Portfolio SPlan Base Case.xls Chart 3_Book2_Final Order Electric EXHIBIT A-1 2 2" xfId="4759"/>
    <cellStyle name="_Portfolio SPlan Base Case.xls Chart 3_Book2_Final Order Electric EXHIBIT A-1 2 2 2" xfId="21236"/>
    <cellStyle name="_Portfolio SPlan Base Case.xls Chart 3_Book2_Final Order Electric EXHIBIT A-1 2 3" xfId="4760"/>
    <cellStyle name="_Portfolio SPlan Base Case.xls Chart 3_Book2_Final Order Electric EXHIBIT A-1 2 4" xfId="21237"/>
    <cellStyle name="_Portfolio SPlan Base Case.xls Chart 3_Book2_Final Order Electric EXHIBIT A-1 3" xfId="4761"/>
    <cellStyle name="_Portfolio SPlan Base Case.xls Chart 3_Book2_Final Order Electric EXHIBIT A-1 3 2" xfId="21238"/>
    <cellStyle name="_Portfolio SPlan Base Case.xls Chart 3_Book2_Final Order Electric EXHIBIT A-1 4" xfId="4762"/>
    <cellStyle name="_Portfolio SPlan Base Case.xls Chart 3_Book2_Final Order Electric EXHIBIT A-1 5" xfId="21239"/>
    <cellStyle name="_Portfolio SPlan Base Case.xls Chart 3_Book2_Final Order Electric EXHIBIT A-1 6" xfId="21240"/>
    <cellStyle name="_Portfolio SPlan Base Case.xls Chart 3_Chelan PUD Power Costs (8-10)" xfId="4763"/>
    <cellStyle name="_Portfolio SPlan Base Case.xls Chart 3_Chelan PUD Power Costs (8-10) 2" xfId="21241"/>
    <cellStyle name="_Portfolio SPlan Base Case.xls Chart 3_Colstrip 1&amp;2 Annual O&amp;M Budgets" xfId="21242"/>
    <cellStyle name="_Portfolio SPlan Base Case.xls Chart 3_Confidential Material" xfId="4764"/>
    <cellStyle name="_Portfolio SPlan Base Case.xls Chart 3_Confidential Material 2" xfId="21243"/>
    <cellStyle name="_Portfolio SPlan Base Case.xls Chart 3_DEM-WP(C) Colstrip 12 Coal Cost Forecast 2010GRC" xfId="4765"/>
    <cellStyle name="_Portfolio SPlan Base Case.xls Chart 3_DEM-WP(C) Colstrip 12 Coal Cost Forecast 2010GRC 2" xfId="21244"/>
    <cellStyle name="_Portfolio SPlan Base Case.xls Chart 3_DEM-WP(C) ENERG10C--ctn Mid-C_042010 2010GRC" xfId="11964"/>
    <cellStyle name="_Portfolio SPlan Base Case.xls Chart 3_DEM-WP(C) ENERG10C--ctn Mid-C_042010 2010GRC 2" xfId="21245"/>
    <cellStyle name="_Portfolio SPlan Base Case.xls Chart 3_DEM-WP(C) Production O&amp;M 2010GRC As-Filed" xfId="4766"/>
    <cellStyle name="_Portfolio SPlan Base Case.xls Chart 3_DEM-WP(C) Production O&amp;M 2010GRC As-Filed 2" xfId="4767"/>
    <cellStyle name="_Portfolio SPlan Base Case.xls Chart 3_DEM-WP(C) Production O&amp;M 2010GRC As-Filed 2 2" xfId="21246"/>
    <cellStyle name="_Portfolio SPlan Base Case.xls Chart 3_DEM-WP(C) Production O&amp;M 2010GRC As-Filed 3" xfId="11965"/>
    <cellStyle name="_Portfolio SPlan Base Case.xls Chart 3_DEM-WP(C) Production O&amp;M 2010GRC As-Filed 3 2" xfId="21247"/>
    <cellStyle name="_Portfolio SPlan Base Case.xls Chart 3_DEM-WP(C) Production O&amp;M 2010GRC As-Filed 4" xfId="21248"/>
    <cellStyle name="_Portfolio SPlan Base Case.xls Chart 3_DEM-WP(C) Production O&amp;M 2010GRC As-Filed 4 2" xfId="21249"/>
    <cellStyle name="_Portfolio SPlan Base Case.xls Chart 3_DEM-WP(C) Production O&amp;M 2010GRC As-Filed 5" xfId="21250"/>
    <cellStyle name="_Portfolio SPlan Base Case.xls Chart 3_DEM-WP(C) Production O&amp;M 2010GRC As-Filed 5 2" xfId="21251"/>
    <cellStyle name="_Portfolio SPlan Base Case.xls Chart 3_DEM-WP(C) Production O&amp;M 2010GRC As-Filed 6" xfId="21252"/>
    <cellStyle name="_Portfolio SPlan Base Case.xls Chart 3_DEM-WP(C) Production O&amp;M 2010GRC As-Filed 6 2" xfId="21253"/>
    <cellStyle name="_Portfolio SPlan Base Case.xls Chart 3_Electric Rev Req Model (2009 GRC) " xfId="4768"/>
    <cellStyle name="_Portfolio SPlan Base Case.xls Chart 3_Electric Rev Req Model (2009 GRC)  2" xfId="4769"/>
    <cellStyle name="_Portfolio SPlan Base Case.xls Chart 3_Electric Rev Req Model (2009 GRC)  2 2" xfId="4770"/>
    <cellStyle name="_Portfolio SPlan Base Case.xls Chart 3_Electric Rev Req Model (2009 GRC)  2 2 2" xfId="21254"/>
    <cellStyle name="_Portfolio SPlan Base Case.xls Chart 3_Electric Rev Req Model (2009 GRC)  2 2 2 2" xfId="21255"/>
    <cellStyle name="_Portfolio SPlan Base Case.xls Chart 3_Electric Rev Req Model (2009 GRC)  2 2 3" xfId="21256"/>
    <cellStyle name="_Portfolio SPlan Base Case.xls Chart 3_Electric Rev Req Model (2009 GRC)  2 2 4" xfId="21257"/>
    <cellStyle name="_Portfolio SPlan Base Case.xls Chart 3_Electric Rev Req Model (2009 GRC)  2 3" xfId="4771"/>
    <cellStyle name="_Portfolio SPlan Base Case.xls Chart 3_Electric Rev Req Model (2009 GRC)  2 3 2" xfId="21258"/>
    <cellStyle name="_Portfolio SPlan Base Case.xls Chart 3_Electric Rev Req Model (2009 GRC)  2 4" xfId="21259"/>
    <cellStyle name="_Portfolio SPlan Base Case.xls Chart 3_Electric Rev Req Model (2009 GRC)  3" xfId="4772"/>
    <cellStyle name="_Portfolio SPlan Base Case.xls Chart 3_Electric Rev Req Model (2009 GRC)  3 2" xfId="21260"/>
    <cellStyle name="_Portfolio SPlan Base Case.xls Chart 3_Electric Rev Req Model (2009 GRC)  3 2 2" xfId="21261"/>
    <cellStyle name="_Portfolio SPlan Base Case.xls Chart 3_Electric Rev Req Model (2009 GRC)  3 3" xfId="21262"/>
    <cellStyle name="_Portfolio SPlan Base Case.xls Chart 3_Electric Rev Req Model (2009 GRC)  3 4" xfId="21263"/>
    <cellStyle name="_Portfolio SPlan Base Case.xls Chart 3_Electric Rev Req Model (2009 GRC)  4" xfId="4773"/>
    <cellStyle name="_Portfolio SPlan Base Case.xls Chart 3_Electric Rev Req Model (2009 GRC)  4 2" xfId="21264"/>
    <cellStyle name="_Portfolio SPlan Base Case.xls Chart 3_Electric Rev Req Model (2009 GRC)  5" xfId="21265"/>
    <cellStyle name="_Portfolio SPlan Base Case.xls Chart 3_Electric Rev Req Model (2009 GRC) _DEM-WP(C) ENERG10C--ctn Mid-C_042010 2010GRC" xfId="11966"/>
    <cellStyle name="_Portfolio SPlan Base Case.xls Chart 3_Electric Rev Req Model (2009 GRC) _DEM-WP(C) ENERG10C--ctn Mid-C_042010 2010GRC 2" xfId="21266"/>
    <cellStyle name="_Portfolio SPlan Base Case.xls Chart 3_Electric Rev Req Model (2009 GRC) Rebuttal" xfId="4774"/>
    <cellStyle name="_Portfolio SPlan Base Case.xls Chart 3_Electric Rev Req Model (2009 GRC) Rebuttal 2" xfId="4775"/>
    <cellStyle name="_Portfolio SPlan Base Case.xls Chart 3_Electric Rev Req Model (2009 GRC) Rebuttal 2 2" xfId="4776"/>
    <cellStyle name="_Portfolio SPlan Base Case.xls Chart 3_Electric Rev Req Model (2009 GRC) Rebuttal 2 2 2" xfId="21267"/>
    <cellStyle name="_Portfolio SPlan Base Case.xls Chart 3_Electric Rev Req Model (2009 GRC) Rebuttal 2 3" xfId="4777"/>
    <cellStyle name="_Portfolio SPlan Base Case.xls Chart 3_Electric Rev Req Model (2009 GRC) Rebuttal 3" xfId="4778"/>
    <cellStyle name="_Portfolio SPlan Base Case.xls Chart 3_Electric Rev Req Model (2009 GRC) Rebuttal 3 2" xfId="21268"/>
    <cellStyle name="_Portfolio SPlan Base Case.xls Chart 3_Electric Rev Req Model (2009 GRC) Rebuttal 4" xfId="4779"/>
    <cellStyle name="_Portfolio SPlan Base Case.xls Chart 3_Electric Rev Req Model (2009 GRC) Rebuttal REmoval of New  WH Solar AdjustMI" xfId="4780"/>
    <cellStyle name="_Portfolio SPlan Base Case.xls Chart 3_Electric Rev Req Model (2009 GRC) Rebuttal REmoval of New  WH Solar AdjustMI 2" xfId="4781"/>
    <cellStyle name="_Portfolio SPlan Base Case.xls Chart 3_Electric Rev Req Model (2009 GRC) Rebuttal REmoval of New  WH Solar AdjustMI 2 2" xfId="4782"/>
    <cellStyle name="_Portfolio SPlan Base Case.xls Chart 3_Electric Rev Req Model (2009 GRC) Rebuttal REmoval of New  WH Solar AdjustMI 2 2 2" xfId="21269"/>
    <cellStyle name="_Portfolio SPlan Base Case.xls Chart 3_Electric Rev Req Model (2009 GRC) Rebuttal REmoval of New  WH Solar AdjustMI 2 2 2 2" xfId="21270"/>
    <cellStyle name="_Portfolio SPlan Base Case.xls Chart 3_Electric Rev Req Model (2009 GRC) Rebuttal REmoval of New  WH Solar AdjustMI 2 2 3" xfId="21271"/>
    <cellStyle name="_Portfolio SPlan Base Case.xls Chart 3_Electric Rev Req Model (2009 GRC) Rebuttal REmoval of New  WH Solar AdjustMI 2 2 4" xfId="21272"/>
    <cellStyle name="_Portfolio SPlan Base Case.xls Chart 3_Electric Rev Req Model (2009 GRC) Rebuttal REmoval of New  WH Solar AdjustMI 2 3" xfId="4783"/>
    <cellStyle name="_Portfolio SPlan Base Case.xls Chart 3_Electric Rev Req Model (2009 GRC) Rebuttal REmoval of New  WH Solar AdjustMI 2 3 2" xfId="21273"/>
    <cellStyle name="_Portfolio SPlan Base Case.xls Chart 3_Electric Rev Req Model (2009 GRC) Rebuttal REmoval of New  WH Solar AdjustMI 2 4" xfId="21274"/>
    <cellStyle name="_Portfolio SPlan Base Case.xls Chart 3_Electric Rev Req Model (2009 GRC) Rebuttal REmoval of New  WH Solar AdjustMI 3" xfId="4784"/>
    <cellStyle name="_Portfolio SPlan Base Case.xls Chart 3_Electric Rev Req Model (2009 GRC) Rebuttal REmoval of New  WH Solar AdjustMI 3 2" xfId="21275"/>
    <cellStyle name="_Portfolio SPlan Base Case.xls Chart 3_Electric Rev Req Model (2009 GRC) Rebuttal REmoval of New  WH Solar AdjustMI 3 2 2" xfId="21276"/>
    <cellStyle name="_Portfolio SPlan Base Case.xls Chart 3_Electric Rev Req Model (2009 GRC) Rebuttal REmoval of New  WH Solar AdjustMI 3 3" xfId="21277"/>
    <cellStyle name="_Portfolio SPlan Base Case.xls Chart 3_Electric Rev Req Model (2009 GRC) Rebuttal REmoval of New  WH Solar AdjustMI 3 4" xfId="21278"/>
    <cellStyle name="_Portfolio SPlan Base Case.xls Chart 3_Electric Rev Req Model (2009 GRC) Rebuttal REmoval of New  WH Solar AdjustMI 4" xfId="4785"/>
    <cellStyle name="_Portfolio SPlan Base Case.xls Chart 3_Electric Rev Req Model (2009 GRC) Rebuttal REmoval of New  WH Solar AdjustMI 4 2" xfId="21279"/>
    <cellStyle name="_Portfolio SPlan Base Case.xls Chart 3_Electric Rev Req Model (2009 GRC) Rebuttal REmoval of New  WH Solar AdjustMI 5" xfId="21280"/>
    <cellStyle name="_Portfolio SPlan Base Case.xls Chart 3_Electric Rev Req Model (2009 GRC) Rebuttal REmoval of New  WH Solar AdjustMI_DEM-WP(C) ENERG10C--ctn Mid-C_042010 2010GRC" xfId="11967"/>
    <cellStyle name="_Portfolio SPlan Base Case.xls Chart 3_Electric Rev Req Model (2009 GRC) Rebuttal REmoval of New  WH Solar AdjustMI_DEM-WP(C) ENERG10C--ctn Mid-C_042010 2010GRC 2" xfId="21281"/>
    <cellStyle name="_Portfolio SPlan Base Case.xls Chart 3_Electric Rev Req Model (2009 GRC) Revised 01-18-2010" xfId="4786"/>
    <cellStyle name="_Portfolio SPlan Base Case.xls Chart 3_Electric Rev Req Model (2009 GRC) Revised 01-18-2010 2" xfId="4787"/>
    <cellStyle name="_Portfolio SPlan Base Case.xls Chart 3_Electric Rev Req Model (2009 GRC) Revised 01-18-2010 2 2" xfId="4788"/>
    <cellStyle name="_Portfolio SPlan Base Case.xls Chart 3_Electric Rev Req Model (2009 GRC) Revised 01-18-2010 2 2 2" xfId="21282"/>
    <cellStyle name="_Portfolio SPlan Base Case.xls Chart 3_Electric Rev Req Model (2009 GRC) Revised 01-18-2010 2 2 2 2" xfId="21283"/>
    <cellStyle name="_Portfolio SPlan Base Case.xls Chart 3_Electric Rev Req Model (2009 GRC) Revised 01-18-2010 2 2 3" xfId="21284"/>
    <cellStyle name="_Portfolio SPlan Base Case.xls Chart 3_Electric Rev Req Model (2009 GRC) Revised 01-18-2010 2 2 4" xfId="21285"/>
    <cellStyle name="_Portfolio SPlan Base Case.xls Chart 3_Electric Rev Req Model (2009 GRC) Revised 01-18-2010 2 3" xfId="4789"/>
    <cellStyle name="_Portfolio SPlan Base Case.xls Chart 3_Electric Rev Req Model (2009 GRC) Revised 01-18-2010 2 3 2" xfId="21286"/>
    <cellStyle name="_Portfolio SPlan Base Case.xls Chart 3_Electric Rev Req Model (2009 GRC) Revised 01-18-2010 2 4" xfId="21287"/>
    <cellStyle name="_Portfolio SPlan Base Case.xls Chart 3_Electric Rev Req Model (2009 GRC) Revised 01-18-2010 3" xfId="4790"/>
    <cellStyle name="_Portfolio SPlan Base Case.xls Chart 3_Electric Rev Req Model (2009 GRC) Revised 01-18-2010 3 2" xfId="21288"/>
    <cellStyle name="_Portfolio SPlan Base Case.xls Chart 3_Electric Rev Req Model (2009 GRC) Revised 01-18-2010 3 2 2" xfId="21289"/>
    <cellStyle name="_Portfolio SPlan Base Case.xls Chart 3_Electric Rev Req Model (2009 GRC) Revised 01-18-2010 3 3" xfId="21290"/>
    <cellStyle name="_Portfolio SPlan Base Case.xls Chart 3_Electric Rev Req Model (2009 GRC) Revised 01-18-2010 3 4" xfId="21291"/>
    <cellStyle name="_Portfolio SPlan Base Case.xls Chart 3_Electric Rev Req Model (2009 GRC) Revised 01-18-2010 4" xfId="4791"/>
    <cellStyle name="_Portfolio SPlan Base Case.xls Chart 3_Electric Rev Req Model (2009 GRC) Revised 01-18-2010 4 2" xfId="21292"/>
    <cellStyle name="_Portfolio SPlan Base Case.xls Chart 3_Electric Rev Req Model (2009 GRC) Revised 01-18-2010 5" xfId="21293"/>
    <cellStyle name="_Portfolio SPlan Base Case.xls Chart 3_Electric Rev Req Model (2009 GRC) Revised 01-18-2010_DEM-WP(C) ENERG10C--ctn Mid-C_042010 2010GRC" xfId="11968"/>
    <cellStyle name="_Portfolio SPlan Base Case.xls Chart 3_Electric Rev Req Model (2009 GRC) Revised 01-18-2010_DEM-WP(C) ENERG10C--ctn Mid-C_042010 2010GRC 2" xfId="21294"/>
    <cellStyle name="_Portfolio SPlan Base Case.xls Chart 3_Electric Rev Req Model (2010 GRC)" xfId="4792"/>
    <cellStyle name="_Portfolio SPlan Base Case.xls Chart 3_Electric Rev Req Model (2010 GRC) 2" xfId="21295"/>
    <cellStyle name="_Portfolio SPlan Base Case.xls Chart 3_Electric Rev Req Model (2010 GRC) SF" xfId="4793"/>
    <cellStyle name="_Portfolio SPlan Base Case.xls Chart 3_Electric Rev Req Model (2010 GRC) SF 2" xfId="21296"/>
    <cellStyle name="_Portfolio SPlan Base Case.xls Chart 3_Final Order Electric EXHIBIT A-1" xfId="4794"/>
    <cellStyle name="_Portfolio SPlan Base Case.xls Chart 3_Final Order Electric EXHIBIT A-1 2" xfId="4795"/>
    <cellStyle name="_Portfolio SPlan Base Case.xls Chart 3_Final Order Electric EXHIBIT A-1 2 2" xfId="4796"/>
    <cellStyle name="_Portfolio SPlan Base Case.xls Chart 3_Final Order Electric EXHIBIT A-1 2 2 2" xfId="21297"/>
    <cellStyle name="_Portfolio SPlan Base Case.xls Chart 3_Final Order Electric EXHIBIT A-1 2 3" xfId="4797"/>
    <cellStyle name="_Portfolio SPlan Base Case.xls Chart 3_Final Order Electric EXHIBIT A-1 2 4" xfId="21298"/>
    <cellStyle name="_Portfolio SPlan Base Case.xls Chart 3_Final Order Electric EXHIBIT A-1 3" xfId="4798"/>
    <cellStyle name="_Portfolio SPlan Base Case.xls Chart 3_Final Order Electric EXHIBIT A-1 3 2" xfId="21299"/>
    <cellStyle name="_Portfolio SPlan Base Case.xls Chart 3_Final Order Electric EXHIBIT A-1 4" xfId="4799"/>
    <cellStyle name="_Portfolio SPlan Base Case.xls Chart 3_Final Order Electric EXHIBIT A-1 5" xfId="21300"/>
    <cellStyle name="_Portfolio SPlan Base Case.xls Chart 3_Final Order Electric EXHIBIT A-1 6" xfId="21301"/>
    <cellStyle name="_Portfolio SPlan Base Case.xls Chart 3_NIM Summary" xfId="4800"/>
    <cellStyle name="_Portfolio SPlan Base Case.xls Chart 3_NIM Summary 2" xfId="4801"/>
    <cellStyle name="_Portfolio SPlan Base Case.xls Chart 3_NIM Summary 2 2" xfId="21302"/>
    <cellStyle name="_Portfolio SPlan Base Case.xls Chart 3_NIM Summary 2 2 2" xfId="21303"/>
    <cellStyle name="_Portfolio SPlan Base Case.xls Chart 3_NIM Summary 2 2 2 2" xfId="21304"/>
    <cellStyle name="_Portfolio SPlan Base Case.xls Chart 3_NIM Summary 2 2 3" xfId="21305"/>
    <cellStyle name="_Portfolio SPlan Base Case.xls Chart 3_NIM Summary 2 2 4" xfId="21306"/>
    <cellStyle name="_Portfolio SPlan Base Case.xls Chart 3_NIM Summary 2 3" xfId="21307"/>
    <cellStyle name="_Portfolio SPlan Base Case.xls Chart 3_NIM Summary 2 3 2" xfId="21308"/>
    <cellStyle name="_Portfolio SPlan Base Case.xls Chart 3_NIM Summary 2 4" xfId="21309"/>
    <cellStyle name="_Portfolio SPlan Base Case.xls Chart 3_NIM Summary 3" xfId="21310"/>
    <cellStyle name="_Portfolio SPlan Base Case.xls Chart 3_NIM Summary 3 2" xfId="21311"/>
    <cellStyle name="_Portfolio SPlan Base Case.xls Chart 3_NIM Summary 3 2 2" xfId="21312"/>
    <cellStyle name="_Portfolio SPlan Base Case.xls Chart 3_NIM Summary 3 3" xfId="21313"/>
    <cellStyle name="_Portfolio SPlan Base Case.xls Chart 3_NIM Summary 3 4" xfId="21314"/>
    <cellStyle name="_Portfolio SPlan Base Case.xls Chart 3_NIM Summary 4" xfId="21315"/>
    <cellStyle name="_Portfolio SPlan Base Case.xls Chart 3_NIM Summary 4 2" xfId="21316"/>
    <cellStyle name="_Portfolio SPlan Base Case.xls Chart 3_NIM Summary 5" xfId="21317"/>
    <cellStyle name="_Portfolio SPlan Base Case.xls Chart 3_NIM Summary_DEM-WP(C) ENERG10C--ctn Mid-C_042010 2010GRC" xfId="11969"/>
    <cellStyle name="_Portfolio SPlan Base Case.xls Chart 3_NIM Summary_DEM-WP(C) ENERG10C--ctn Mid-C_042010 2010GRC 2" xfId="21318"/>
    <cellStyle name="_Portfolio SPlan Base Case.xls Chart 3_Rebuttal Power Costs" xfId="4802"/>
    <cellStyle name="_Portfolio SPlan Base Case.xls Chart 3_Rebuttal Power Costs 2" xfId="4803"/>
    <cellStyle name="_Portfolio SPlan Base Case.xls Chart 3_Rebuttal Power Costs 2 2" xfId="4804"/>
    <cellStyle name="_Portfolio SPlan Base Case.xls Chart 3_Rebuttal Power Costs 2 2 2" xfId="21319"/>
    <cellStyle name="_Portfolio SPlan Base Case.xls Chart 3_Rebuttal Power Costs 2 2 2 2" xfId="21320"/>
    <cellStyle name="_Portfolio SPlan Base Case.xls Chart 3_Rebuttal Power Costs 2 2 3" xfId="21321"/>
    <cellStyle name="_Portfolio SPlan Base Case.xls Chart 3_Rebuttal Power Costs 2 2 4" xfId="21322"/>
    <cellStyle name="_Portfolio SPlan Base Case.xls Chart 3_Rebuttal Power Costs 2 3" xfId="4805"/>
    <cellStyle name="_Portfolio SPlan Base Case.xls Chart 3_Rebuttal Power Costs 2 3 2" xfId="21323"/>
    <cellStyle name="_Portfolio SPlan Base Case.xls Chart 3_Rebuttal Power Costs 2 4" xfId="21324"/>
    <cellStyle name="_Portfolio SPlan Base Case.xls Chart 3_Rebuttal Power Costs 3" xfId="4806"/>
    <cellStyle name="_Portfolio SPlan Base Case.xls Chart 3_Rebuttal Power Costs 3 2" xfId="21325"/>
    <cellStyle name="_Portfolio SPlan Base Case.xls Chart 3_Rebuttal Power Costs 3 2 2" xfId="21326"/>
    <cellStyle name="_Portfolio SPlan Base Case.xls Chart 3_Rebuttal Power Costs 3 3" xfId="21327"/>
    <cellStyle name="_Portfolio SPlan Base Case.xls Chart 3_Rebuttal Power Costs 3 4" xfId="21328"/>
    <cellStyle name="_Portfolio SPlan Base Case.xls Chart 3_Rebuttal Power Costs 4" xfId="4807"/>
    <cellStyle name="_Portfolio SPlan Base Case.xls Chart 3_Rebuttal Power Costs 4 2" xfId="21329"/>
    <cellStyle name="_Portfolio SPlan Base Case.xls Chart 3_Rebuttal Power Costs 5" xfId="21330"/>
    <cellStyle name="_Portfolio SPlan Base Case.xls Chart 3_Rebuttal Power Costs_Adj Bench DR 3 for Initial Briefs (Electric)" xfId="4808"/>
    <cellStyle name="_Portfolio SPlan Base Case.xls Chart 3_Rebuttal Power Costs_Adj Bench DR 3 for Initial Briefs (Electric) 2" xfId="4809"/>
    <cellStyle name="_Portfolio SPlan Base Case.xls Chart 3_Rebuttal Power Costs_Adj Bench DR 3 for Initial Briefs (Electric) 2 2" xfId="4810"/>
    <cellStyle name="_Portfolio SPlan Base Case.xls Chart 3_Rebuttal Power Costs_Adj Bench DR 3 for Initial Briefs (Electric) 2 2 2" xfId="21331"/>
    <cellStyle name="_Portfolio SPlan Base Case.xls Chart 3_Rebuttal Power Costs_Adj Bench DR 3 for Initial Briefs (Electric) 2 2 2 2" xfId="21332"/>
    <cellStyle name="_Portfolio SPlan Base Case.xls Chart 3_Rebuttal Power Costs_Adj Bench DR 3 for Initial Briefs (Electric) 2 2 3" xfId="21333"/>
    <cellStyle name="_Portfolio SPlan Base Case.xls Chart 3_Rebuttal Power Costs_Adj Bench DR 3 for Initial Briefs (Electric) 2 2 4" xfId="21334"/>
    <cellStyle name="_Portfolio SPlan Base Case.xls Chart 3_Rebuttal Power Costs_Adj Bench DR 3 for Initial Briefs (Electric) 2 3" xfId="4811"/>
    <cellStyle name="_Portfolio SPlan Base Case.xls Chart 3_Rebuttal Power Costs_Adj Bench DR 3 for Initial Briefs (Electric) 2 3 2" xfId="21335"/>
    <cellStyle name="_Portfolio SPlan Base Case.xls Chart 3_Rebuttal Power Costs_Adj Bench DR 3 for Initial Briefs (Electric) 2 4" xfId="21336"/>
    <cellStyle name="_Portfolio SPlan Base Case.xls Chart 3_Rebuttal Power Costs_Adj Bench DR 3 for Initial Briefs (Electric) 3" xfId="4812"/>
    <cellStyle name="_Portfolio SPlan Base Case.xls Chart 3_Rebuttal Power Costs_Adj Bench DR 3 for Initial Briefs (Electric) 3 2" xfId="21337"/>
    <cellStyle name="_Portfolio SPlan Base Case.xls Chart 3_Rebuttal Power Costs_Adj Bench DR 3 for Initial Briefs (Electric) 3 2 2" xfId="21338"/>
    <cellStyle name="_Portfolio SPlan Base Case.xls Chart 3_Rebuttal Power Costs_Adj Bench DR 3 for Initial Briefs (Electric) 3 3" xfId="21339"/>
    <cellStyle name="_Portfolio SPlan Base Case.xls Chart 3_Rebuttal Power Costs_Adj Bench DR 3 for Initial Briefs (Electric) 3 4" xfId="21340"/>
    <cellStyle name="_Portfolio SPlan Base Case.xls Chart 3_Rebuttal Power Costs_Adj Bench DR 3 for Initial Briefs (Electric) 4" xfId="4813"/>
    <cellStyle name="_Portfolio SPlan Base Case.xls Chart 3_Rebuttal Power Costs_Adj Bench DR 3 for Initial Briefs (Electric) 4 2" xfId="21341"/>
    <cellStyle name="_Portfolio SPlan Base Case.xls Chart 3_Rebuttal Power Costs_Adj Bench DR 3 for Initial Briefs (Electric) 5" xfId="21342"/>
    <cellStyle name="_Portfolio SPlan Base Case.xls Chart 3_Rebuttal Power Costs_Adj Bench DR 3 for Initial Briefs (Electric)_DEM-WP(C) ENERG10C--ctn Mid-C_042010 2010GRC" xfId="11970"/>
    <cellStyle name="_Portfolio SPlan Base Case.xls Chart 3_Rebuttal Power Costs_Adj Bench DR 3 for Initial Briefs (Electric)_DEM-WP(C) ENERG10C--ctn Mid-C_042010 2010GRC 2" xfId="21343"/>
    <cellStyle name="_Portfolio SPlan Base Case.xls Chart 3_Rebuttal Power Costs_DEM-WP(C) ENERG10C--ctn Mid-C_042010 2010GRC" xfId="11971"/>
    <cellStyle name="_Portfolio SPlan Base Case.xls Chart 3_Rebuttal Power Costs_DEM-WP(C) ENERG10C--ctn Mid-C_042010 2010GRC 2" xfId="21344"/>
    <cellStyle name="_Portfolio SPlan Base Case.xls Chart 3_Rebuttal Power Costs_Electric Rev Req Model (2009 GRC) Rebuttal" xfId="4814"/>
    <cellStyle name="_Portfolio SPlan Base Case.xls Chart 3_Rebuttal Power Costs_Electric Rev Req Model (2009 GRC) Rebuttal 2" xfId="4815"/>
    <cellStyle name="_Portfolio SPlan Base Case.xls Chart 3_Rebuttal Power Costs_Electric Rev Req Model (2009 GRC) Rebuttal 2 2" xfId="4816"/>
    <cellStyle name="_Portfolio SPlan Base Case.xls Chart 3_Rebuttal Power Costs_Electric Rev Req Model (2009 GRC) Rebuttal 2 2 2" xfId="21345"/>
    <cellStyle name="_Portfolio SPlan Base Case.xls Chart 3_Rebuttal Power Costs_Electric Rev Req Model (2009 GRC) Rebuttal 2 3" xfId="4817"/>
    <cellStyle name="_Portfolio SPlan Base Case.xls Chart 3_Rebuttal Power Costs_Electric Rev Req Model (2009 GRC) Rebuttal 3" xfId="4818"/>
    <cellStyle name="_Portfolio SPlan Base Case.xls Chart 3_Rebuttal Power Costs_Electric Rev Req Model (2009 GRC) Rebuttal 3 2" xfId="21346"/>
    <cellStyle name="_Portfolio SPlan Base Case.xls Chart 3_Rebuttal Power Costs_Electric Rev Req Model (2009 GRC) Rebuttal 4" xfId="4819"/>
    <cellStyle name="_Portfolio SPlan Base Case.xls Chart 3_Rebuttal Power Costs_Electric Rev Req Model (2009 GRC) Rebuttal REmoval of New  WH Solar AdjustMI" xfId="4820"/>
    <cellStyle name="_Portfolio SPlan Base Case.xls Chart 3_Rebuttal Power Costs_Electric Rev Req Model (2009 GRC) Rebuttal REmoval of New  WH Solar AdjustMI 2" xfId="4821"/>
    <cellStyle name="_Portfolio SPlan Base Case.xls Chart 3_Rebuttal Power Costs_Electric Rev Req Model (2009 GRC) Rebuttal REmoval of New  WH Solar AdjustMI 2 2" xfId="4822"/>
    <cellStyle name="_Portfolio SPlan Base Case.xls Chart 3_Rebuttal Power Costs_Electric Rev Req Model (2009 GRC) Rebuttal REmoval of New  WH Solar AdjustMI 2 2 2" xfId="21347"/>
    <cellStyle name="_Portfolio SPlan Base Case.xls Chart 3_Rebuttal Power Costs_Electric Rev Req Model (2009 GRC) Rebuttal REmoval of New  WH Solar AdjustMI 2 2 2 2" xfId="21348"/>
    <cellStyle name="_Portfolio SPlan Base Case.xls Chart 3_Rebuttal Power Costs_Electric Rev Req Model (2009 GRC) Rebuttal REmoval of New  WH Solar AdjustMI 2 2 3" xfId="21349"/>
    <cellStyle name="_Portfolio SPlan Base Case.xls Chart 3_Rebuttal Power Costs_Electric Rev Req Model (2009 GRC) Rebuttal REmoval of New  WH Solar AdjustMI 2 2 4" xfId="21350"/>
    <cellStyle name="_Portfolio SPlan Base Case.xls Chart 3_Rebuttal Power Costs_Electric Rev Req Model (2009 GRC) Rebuttal REmoval of New  WH Solar AdjustMI 2 3" xfId="4823"/>
    <cellStyle name="_Portfolio SPlan Base Case.xls Chart 3_Rebuttal Power Costs_Electric Rev Req Model (2009 GRC) Rebuttal REmoval of New  WH Solar AdjustMI 2 3 2" xfId="21351"/>
    <cellStyle name="_Portfolio SPlan Base Case.xls Chart 3_Rebuttal Power Costs_Electric Rev Req Model (2009 GRC) Rebuttal REmoval of New  WH Solar AdjustMI 2 4" xfId="21352"/>
    <cellStyle name="_Portfolio SPlan Base Case.xls Chart 3_Rebuttal Power Costs_Electric Rev Req Model (2009 GRC) Rebuttal REmoval of New  WH Solar AdjustMI 3" xfId="4824"/>
    <cellStyle name="_Portfolio SPlan Base Case.xls Chart 3_Rebuttal Power Costs_Electric Rev Req Model (2009 GRC) Rebuttal REmoval of New  WH Solar AdjustMI 3 2" xfId="21353"/>
    <cellStyle name="_Portfolio SPlan Base Case.xls Chart 3_Rebuttal Power Costs_Electric Rev Req Model (2009 GRC) Rebuttal REmoval of New  WH Solar AdjustMI 3 2 2" xfId="21354"/>
    <cellStyle name="_Portfolio SPlan Base Case.xls Chart 3_Rebuttal Power Costs_Electric Rev Req Model (2009 GRC) Rebuttal REmoval of New  WH Solar AdjustMI 3 3" xfId="21355"/>
    <cellStyle name="_Portfolio SPlan Base Case.xls Chart 3_Rebuttal Power Costs_Electric Rev Req Model (2009 GRC) Rebuttal REmoval of New  WH Solar AdjustMI 3 4" xfId="21356"/>
    <cellStyle name="_Portfolio SPlan Base Case.xls Chart 3_Rebuttal Power Costs_Electric Rev Req Model (2009 GRC) Rebuttal REmoval of New  WH Solar AdjustMI 4" xfId="4825"/>
    <cellStyle name="_Portfolio SPlan Base Case.xls Chart 3_Rebuttal Power Costs_Electric Rev Req Model (2009 GRC) Rebuttal REmoval of New  WH Solar AdjustMI 4 2" xfId="21357"/>
    <cellStyle name="_Portfolio SPlan Base Case.xls Chart 3_Rebuttal Power Costs_Electric Rev Req Model (2009 GRC) Rebuttal REmoval of New  WH Solar AdjustMI 5" xfId="21358"/>
    <cellStyle name="_Portfolio SPlan Base Case.xls Chart 3_Rebuttal Power Costs_Electric Rev Req Model (2009 GRC) Rebuttal REmoval of New  WH Solar AdjustMI_DEM-WP(C) ENERG10C--ctn Mid-C_042010 2010GRC" xfId="11972"/>
    <cellStyle name="_Portfolio SPlan Base Case.xls Chart 3_Rebuttal Power Costs_Electric Rev Req Model (2009 GRC) Rebuttal REmoval of New  WH Solar AdjustMI_DEM-WP(C) ENERG10C--ctn Mid-C_042010 2010GRC 2" xfId="21359"/>
    <cellStyle name="_Portfolio SPlan Base Case.xls Chart 3_Rebuttal Power Costs_Electric Rev Req Model (2009 GRC) Revised 01-18-2010" xfId="4826"/>
    <cellStyle name="_Portfolio SPlan Base Case.xls Chart 3_Rebuttal Power Costs_Electric Rev Req Model (2009 GRC) Revised 01-18-2010 2" xfId="4827"/>
    <cellStyle name="_Portfolio SPlan Base Case.xls Chart 3_Rebuttal Power Costs_Electric Rev Req Model (2009 GRC) Revised 01-18-2010 2 2" xfId="4828"/>
    <cellStyle name="_Portfolio SPlan Base Case.xls Chart 3_Rebuttal Power Costs_Electric Rev Req Model (2009 GRC) Revised 01-18-2010 2 2 2" xfId="21360"/>
    <cellStyle name="_Portfolio SPlan Base Case.xls Chart 3_Rebuttal Power Costs_Electric Rev Req Model (2009 GRC) Revised 01-18-2010 2 2 2 2" xfId="21361"/>
    <cellStyle name="_Portfolio SPlan Base Case.xls Chart 3_Rebuttal Power Costs_Electric Rev Req Model (2009 GRC) Revised 01-18-2010 2 2 3" xfId="21362"/>
    <cellStyle name="_Portfolio SPlan Base Case.xls Chart 3_Rebuttal Power Costs_Electric Rev Req Model (2009 GRC) Revised 01-18-2010 2 2 4" xfId="21363"/>
    <cellStyle name="_Portfolio SPlan Base Case.xls Chart 3_Rebuttal Power Costs_Electric Rev Req Model (2009 GRC) Revised 01-18-2010 2 3" xfId="4829"/>
    <cellStyle name="_Portfolio SPlan Base Case.xls Chart 3_Rebuttal Power Costs_Electric Rev Req Model (2009 GRC) Revised 01-18-2010 2 3 2" xfId="21364"/>
    <cellStyle name="_Portfolio SPlan Base Case.xls Chart 3_Rebuttal Power Costs_Electric Rev Req Model (2009 GRC) Revised 01-18-2010 2 4" xfId="21365"/>
    <cellStyle name="_Portfolio SPlan Base Case.xls Chart 3_Rebuttal Power Costs_Electric Rev Req Model (2009 GRC) Revised 01-18-2010 3" xfId="4830"/>
    <cellStyle name="_Portfolio SPlan Base Case.xls Chart 3_Rebuttal Power Costs_Electric Rev Req Model (2009 GRC) Revised 01-18-2010 3 2" xfId="21366"/>
    <cellStyle name="_Portfolio SPlan Base Case.xls Chart 3_Rebuttal Power Costs_Electric Rev Req Model (2009 GRC) Revised 01-18-2010 3 2 2" xfId="21367"/>
    <cellStyle name="_Portfolio SPlan Base Case.xls Chart 3_Rebuttal Power Costs_Electric Rev Req Model (2009 GRC) Revised 01-18-2010 3 3" xfId="21368"/>
    <cellStyle name="_Portfolio SPlan Base Case.xls Chart 3_Rebuttal Power Costs_Electric Rev Req Model (2009 GRC) Revised 01-18-2010 3 4" xfId="21369"/>
    <cellStyle name="_Portfolio SPlan Base Case.xls Chart 3_Rebuttal Power Costs_Electric Rev Req Model (2009 GRC) Revised 01-18-2010 4" xfId="4831"/>
    <cellStyle name="_Portfolio SPlan Base Case.xls Chart 3_Rebuttal Power Costs_Electric Rev Req Model (2009 GRC) Revised 01-18-2010 4 2" xfId="21370"/>
    <cellStyle name="_Portfolio SPlan Base Case.xls Chart 3_Rebuttal Power Costs_Electric Rev Req Model (2009 GRC) Revised 01-18-2010 5" xfId="21371"/>
    <cellStyle name="_Portfolio SPlan Base Case.xls Chart 3_Rebuttal Power Costs_Electric Rev Req Model (2009 GRC) Revised 01-18-2010_DEM-WP(C) ENERG10C--ctn Mid-C_042010 2010GRC" xfId="11973"/>
    <cellStyle name="_Portfolio SPlan Base Case.xls Chart 3_Rebuttal Power Costs_Electric Rev Req Model (2009 GRC) Revised 01-18-2010_DEM-WP(C) ENERG10C--ctn Mid-C_042010 2010GRC 2" xfId="21372"/>
    <cellStyle name="_Portfolio SPlan Base Case.xls Chart 3_Rebuttal Power Costs_Final Order Electric EXHIBIT A-1" xfId="4832"/>
    <cellStyle name="_Portfolio SPlan Base Case.xls Chart 3_Rebuttal Power Costs_Final Order Electric EXHIBIT A-1 2" xfId="4833"/>
    <cellStyle name="_Portfolio SPlan Base Case.xls Chart 3_Rebuttal Power Costs_Final Order Electric EXHIBIT A-1 2 2" xfId="4834"/>
    <cellStyle name="_Portfolio SPlan Base Case.xls Chart 3_Rebuttal Power Costs_Final Order Electric EXHIBIT A-1 2 2 2" xfId="21373"/>
    <cellStyle name="_Portfolio SPlan Base Case.xls Chart 3_Rebuttal Power Costs_Final Order Electric EXHIBIT A-1 2 3" xfId="4835"/>
    <cellStyle name="_Portfolio SPlan Base Case.xls Chart 3_Rebuttal Power Costs_Final Order Electric EXHIBIT A-1 2 4" xfId="21374"/>
    <cellStyle name="_Portfolio SPlan Base Case.xls Chart 3_Rebuttal Power Costs_Final Order Electric EXHIBIT A-1 3" xfId="4836"/>
    <cellStyle name="_Portfolio SPlan Base Case.xls Chart 3_Rebuttal Power Costs_Final Order Electric EXHIBIT A-1 3 2" xfId="21375"/>
    <cellStyle name="_Portfolio SPlan Base Case.xls Chart 3_Rebuttal Power Costs_Final Order Electric EXHIBIT A-1 4" xfId="4837"/>
    <cellStyle name="_Portfolio SPlan Base Case.xls Chart 3_Rebuttal Power Costs_Final Order Electric EXHIBIT A-1 5" xfId="21376"/>
    <cellStyle name="_Portfolio SPlan Base Case.xls Chart 3_Rebuttal Power Costs_Final Order Electric EXHIBIT A-1 6" xfId="21377"/>
    <cellStyle name="_Portfolio SPlan Base Case.xls Chart 3_TENASKA REGULATORY ASSET" xfId="4838"/>
    <cellStyle name="_Portfolio SPlan Base Case.xls Chart 3_TENASKA REGULATORY ASSET 2" xfId="4839"/>
    <cellStyle name="_Portfolio SPlan Base Case.xls Chart 3_TENASKA REGULATORY ASSET 2 2" xfId="4840"/>
    <cellStyle name="_Portfolio SPlan Base Case.xls Chart 3_TENASKA REGULATORY ASSET 2 2 2" xfId="21378"/>
    <cellStyle name="_Portfolio SPlan Base Case.xls Chart 3_TENASKA REGULATORY ASSET 2 3" xfId="4841"/>
    <cellStyle name="_Portfolio SPlan Base Case.xls Chart 3_TENASKA REGULATORY ASSET 2 4" xfId="21379"/>
    <cellStyle name="_Portfolio SPlan Base Case.xls Chart 3_TENASKA REGULATORY ASSET 3" xfId="4842"/>
    <cellStyle name="_Portfolio SPlan Base Case.xls Chart 3_TENASKA REGULATORY ASSET 3 2" xfId="21380"/>
    <cellStyle name="_Portfolio SPlan Base Case.xls Chart 3_TENASKA REGULATORY ASSET 4" xfId="4843"/>
    <cellStyle name="_Portfolio SPlan Base Case.xls Chart 3_TENASKA REGULATORY ASSET 5" xfId="21381"/>
    <cellStyle name="_Portfolio SPlan Base Case.xls Chart 3_TENASKA REGULATORY ASSET 6" xfId="21382"/>
    <cellStyle name="_Power Cost Value Copy 11.30.05 gas 1.09.06 AURORA at 1.10.06" xfId="174"/>
    <cellStyle name="_Power Cost Value Copy 11.30.05 gas 1.09.06 AURORA at 1.10.06 10" xfId="21383"/>
    <cellStyle name="_Power Cost Value Copy 11.30.05 gas 1.09.06 AURORA at 1.10.06 2" xfId="4844"/>
    <cellStyle name="_Power Cost Value Copy 11.30.05 gas 1.09.06 AURORA at 1.10.06 2 2" xfId="4845"/>
    <cellStyle name="_Power Cost Value Copy 11.30.05 gas 1.09.06 AURORA at 1.10.06 2 2 2" xfId="4846"/>
    <cellStyle name="_Power Cost Value Copy 11.30.05 gas 1.09.06 AURORA at 1.10.06 2 2 2 2" xfId="21384"/>
    <cellStyle name="_Power Cost Value Copy 11.30.05 gas 1.09.06 AURORA at 1.10.06 2 2 2 2 2" xfId="21385"/>
    <cellStyle name="_Power Cost Value Copy 11.30.05 gas 1.09.06 AURORA at 1.10.06 2 2 2 3" xfId="21386"/>
    <cellStyle name="_Power Cost Value Copy 11.30.05 gas 1.09.06 AURORA at 1.10.06 2 2 2 4" xfId="21387"/>
    <cellStyle name="_Power Cost Value Copy 11.30.05 gas 1.09.06 AURORA at 1.10.06 2 2 3" xfId="4847"/>
    <cellStyle name="_Power Cost Value Copy 11.30.05 gas 1.09.06 AURORA at 1.10.06 2 2 3 2" xfId="21388"/>
    <cellStyle name="_Power Cost Value Copy 11.30.05 gas 1.09.06 AURORA at 1.10.06 2 2 4" xfId="21389"/>
    <cellStyle name="_Power Cost Value Copy 11.30.05 gas 1.09.06 AURORA at 1.10.06 2 3" xfId="4848"/>
    <cellStyle name="_Power Cost Value Copy 11.30.05 gas 1.09.06 AURORA at 1.10.06 2 3 2" xfId="21390"/>
    <cellStyle name="_Power Cost Value Copy 11.30.05 gas 1.09.06 AURORA at 1.10.06 2 3 2 2" xfId="21391"/>
    <cellStyle name="_Power Cost Value Copy 11.30.05 gas 1.09.06 AURORA at 1.10.06 2 3 3" xfId="21392"/>
    <cellStyle name="_Power Cost Value Copy 11.30.05 gas 1.09.06 AURORA at 1.10.06 2 3 4" xfId="21393"/>
    <cellStyle name="_Power Cost Value Copy 11.30.05 gas 1.09.06 AURORA at 1.10.06 2 4" xfId="4849"/>
    <cellStyle name="_Power Cost Value Copy 11.30.05 gas 1.09.06 AURORA at 1.10.06 2 4 2" xfId="21394"/>
    <cellStyle name="_Power Cost Value Copy 11.30.05 gas 1.09.06 AURORA at 1.10.06 2 5" xfId="21395"/>
    <cellStyle name="_Power Cost Value Copy 11.30.05 gas 1.09.06 AURORA at 1.10.06 3" xfId="4850"/>
    <cellStyle name="_Power Cost Value Copy 11.30.05 gas 1.09.06 AURORA at 1.10.06 3 2" xfId="4851"/>
    <cellStyle name="_Power Cost Value Copy 11.30.05 gas 1.09.06 AURORA at 1.10.06 3 2 2" xfId="21396"/>
    <cellStyle name="_Power Cost Value Copy 11.30.05 gas 1.09.06 AURORA at 1.10.06 3 2 2 2" xfId="21397"/>
    <cellStyle name="_Power Cost Value Copy 11.30.05 gas 1.09.06 AURORA at 1.10.06 3 2 3" xfId="21398"/>
    <cellStyle name="_Power Cost Value Copy 11.30.05 gas 1.09.06 AURORA at 1.10.06 3 2 4" xfId="21399"/>
    <cellStyle name="_Power Cost Value Copy 11.30.05 gas 1.09.06 AURORA at 1.10.06 3 3" xfId="4852"/>
    <cellStyle name="_Power Cost Value Copy 11.30.05 gas 1.09.06 AURORA at 1.10.06 3 3 2" xfId="21400"/>
    <cellStyle name="_Power Cost Value Copy 11.30.05 gas 1.09.06 AURORA at 1.10.06 3 4" xfId="21401"/>
    <cellStyle name="_Power Cost Value Copy 11.30.05 gas 1.09.06 AURORA at 1.10.06 4" xfId="4853"/>
    <cellStyle name="_Power Cost Value Copy 11.30.05 gas 1.09.06 AURORA at 1.10.06 4 2" xfId="4854"/>
    <cellStyle name="_Power Cost Value Copy 11.30.05 gas 1.09.06 AURORA at 1.10.06 4 2 2" xfId="21402"/>
    <cellStyle name="_Power Cost Value Copy 11.30.05 gas 1.09.06 AURORA at 1.10.06 4 2 2 2" xfId="21403"/>
    <cellStyle name="_Power Cost Value Copy 11.30.05 gas 1.09.06 AURORA at 1.10.06 4 2 2 2 2" xfId="21404"/>
    <cellStyle name="_Power Cost Value Copy 11.30.05 gas 1.09.06 AURORA at 1.10.06 4 2 2 3" xfId="21405"/>
    <cellStyle name="_Power Cost Value Copy 11.30.05 gas 1.09.06 AURORA at 1.10.06 4 2 3" xfId="21406"/>
    <cellStyle name="_Power Cost Value Copy 11.30.05 gas 1.09.06 AURORA at 1.10.06 4 2 3 2" xfId="21407"/>
    <cellStyle name="_Power Cost Value Copy 11.30.05 gas 1.09.06 AURORA at 1.10.06 4 2 4" xfId="21408"/>
    <cellStyle name="_Power Cost Value Copy 11.30.05 gas 1.09.06 AURORA at 1.10.06 4 3" xfId="21409"/>
    <cellStyle name="_Power Cost Value Copy 11.30.05 gas 1.09.06 AURORA at 1.10.06 4 3 2" xfId="21410"/>
    <cellStyle name="_Power Cost Value Copy 11.30.05 gas 1.09.06 AURORA at 1.10.06 4 3 2 2" xfId="21411"/>
    <cellStyle name="_Power Cost Value Copy 11.30.05 gas 1.09.06 AURORA at 1.10.06 4 3 3" xfId="21412"/>
    <cellStyle name="_Power Cost Value Copy 11.30.05 gas 1.09.06 AURORA at 1.10.06 4 3 4" xfId="21413"/>
    <cellStyle name="_Power Cost Value Copy 11.30.05 gas 1.09.06 AURORA at 1.10.06 4 4" xfId="21414"/>
    <cellStyle name="_Power Cost Value Copy 11.30.05 gas 1.09.06 AURORA at 1.10.06 4 4 2" xfId="21415"/>
    <cellStyle name="_Power Cost Value Copy 11.30.05 gas 1.09.06 AURORA at 1.10.06 4 5" xfId="21416"/>
    <cellStyle name="_Power Cost Value Copy 11.30.05 gas 1.09.06 AURORA at 1.10.06 5" xfId="4855"/>
    <cellStyle name="_Power Cost Value Copy 11.30.05 gas 1.09.06 AURORA at 1.10.06 5 2" xfId="21417"/>
    <cellStyle name="_Power Cost Value Copy 11.30.05 gas 1.09.06 AURORA at 1.10.06 5 2 2" xfId="21418"/>
    <cellStyle name="_Power Cost Value Copy 11.30.05 gas 1.09.06 AURORA at 1.10.06 5 2 2 2" xfId="21419"/>
    <cellStyle name="_Power Cost Value Copy 11.30.05 gas 1.09.06 AURORA at 1.10.06 5 2 2 2 2" xfId="21420"/>
    <cellStyle name="_Power Cost Value Copy 11.30.05 gas 1.09.06 AURORA at 1.10.06 5 2 2 3" xfId="21421"/>
    <cellStyle name="_Power Cost Value Copy 11.30.05 gas 1.09.06 AURORA at 1.10.06 5 2 3" xfId="21422"/>
    <cellStyle name="_Power Cost Value Copy 11.30.05 gas 1.09.06 AURORA at 1.10.06 5 2 3 2" xfId="21423"/>
    <cellStyle name="_Power Cost Value Copy 11.30.05 gas 1.09.06 AURORA at 1.10.06 5 2 4" xfId="21424"/>
    <cellStyle name="_Power Cost Value Copy 11.30.05 gas 1.09.06 AURORA at 1.10.06 5 2 5" xfId="21425"/>
    <cellStyle name="_Power Cost Value Copy 11.30.05 gas 1.09.06 AURORA at 1.10.06 5 3" xfId="21426"/>
    <cellStyle name="_Power Cost Value Copy 11.30.05 gas 1.09.06 AURORA at 1.10.06 5 3 2" xfId="21427"/>
    <cellStyle name="_Power Cost Value Copy 11.30.05 gas 1.09.06 AURORA at 1.10.06 5 3 2 2" xfId="21428"/>
    <cellStyle name="_Power Cost Value Copy 11.30.05 gas 1.09.06 AURORA at 1.10.06 5 3 3" xfId="21429"/>
    <cellStyle name="_Power Cost Value Copy 11.30.05 gas 1.09.06 AURORA at 1.10.06 5 4" xfId="21430"/>
    <cellStyle name="_Power Cost Value Copy 11.30.05 gas 1.09.06 AURORA at 1.10.06 5 4 2" xfId="21431"/>
    <cellStyle name="_Power Cost Value Copy 11.30.05 gas 1.09.06 AURORA at 1.10.06 5 5" xfId="21432"/>
    <cellStyle name="_Power Cost Value Copy 11.30.05 gas 1.09.06 AURORA at 1.10.06 6" xfId="11974"/>
    <cellStyle name="_Power Cost Value Copy 11.30.05 gas 1.09.06 AURORA at 1.10.06 6 2" xfId="11975"/>
    <cellStyle name="_Power Cost Value Copy 11.30.05 gas 1.09.06 AURORA at 1.10.06 6 2 2" xfId="21433"/>
    <cellStyle name="_Power Cost Value Copy 11.30.05 gas 1.09.06 AURORA at 1.10.06 6 2 2 2" xfId="21434"/>
    <cellStyle name="_Power Cost Value Copy 11.30.05 gas 1.09.06 AURORA at 1.10.06 6 2 3" xfId="21435"/>
    <cellStyle name="_Power Cost Value Copy 11.30.05 gas 1.09.06 AURORA at 1.10.06 6 3" xfId="21436"/>
    <cellStyle name="_Power Cost Value Copy 11.30.05 gas 1.09.06 AURORA at 1.10.06 6 3 2" xfId="21437"/>
    <cellStyle name="_Power Cost Value Copy 11.30.05 gas 1.09.06 AURORA at 1.10.06 6 4" xfId="21438"/>
    <cellStyle name="_Power Cost Value Copy 11.30.05 gas 1.09.06 AURORA at 1.10.06 7" xfId="11976"/>
    <cellStyle name="_Power Cost Value Copy 11.30.05 gas 1.09.06 AURORA at 1.10.06 7 2" xfId="11977"/>
    <cellStyle name="_Power Cost Value Copy 11.30.05 gas 1.09.06 AURORA at 1.10.06 7 2 2" xfId="21439"/>
    <cellStyle name="_Power Cost Value Copy 11.30.05 gas 1.09.06 AURORA at 1.10.06 7 2 2 2" xfId="21440"/>
    <cellStyle name="_Power Cost Value Copy 11.30.05 gas 1.09.06 AURORA at 1.10.06 7 2 3" xfId="21441"/>
    <cellStyle name="_Power Cost Value Copy 11.30.05 gas 1.09.06 AURORA at 1.10.06 7 3" xfId="21442"/>
    <cellStyle name="_Power Cost Value Copy 11.30.05 gas 1.09.06 AURORA at 1.10.06 7 3 2" xfId="21443"/>
    <cellStyle name="_Power Cost Value Copy 11.30.05 gas 1.09.06 AURORA at 1.10.06 7 4" xfId="21444"/>
    <cellStyle name="_Power Cost Value Copy 11.30.05 gas 1.09.06 AURORA at 1.10.06 8" xfId="21445"/>
    <cellStyle name="_Power Cost Value Copy 11.30.05 gas 1.09.06 AURORA at 1.10.06 8 2" xfId="21446"/>
    <cellStyle name="_Power Cost Value Copy 11.30.05 gas 1.09.06 AURORA at 1.10.06 8 2 2" xfId="21447"/>
    <cellStyle name="_Power Cost Value Copy 11.30.05 gas 1.09.06 AURORA at 1.10.06 8 2 2 2" xfId="21448"/>
    <cellStyle name="_Power Cost Value Copy 11.30.05 gas 1.09.06 AURORA at 1.10.06 8 2 3" xfId="21449"/>
    <cellStyle name="_Power Cost Value Copy 11.30.05 gas 1.09.06 AURORA at 1.10.06 8 3" xfId="21450"/>
    <cellStyle name="_Power Cost Value Copy 11.30.05 gas 1.09.06 AURORA at 1.10.06 8 3 2" xfId="21451"/>
    <cellStyle name="_Power Cost Value Copy 11.30.05 gas 1.09.06 AURORA at 1.10.06 8 4" xfId="21452"/>
    <cellStyle name="_Power Cost Value Copy 11.30.05 gas 1.09.06 AURORA at 1.10.06 9" xfId="21453"/>
    <cellStyle name="_Power Cost Value Copy 11.30.05 gas 1.09.06 AURORA at 1.10.06 9 2" xfId="21454"/>
    <cellStyle name="_Power Cost Value Copy 11.30.05 gas 1.09.06 AURORA at 1.10.06 9 3" xfId="21455"/>
    <cellStyle name="_Power Cost Value Copy 11.30.05 gas 1.09.06 AURORA at 1.10.06_04 07E Wild Horse Wind Expansion (C) (2)" xfId="175"/>
    <cellStyle name="_Power Cost Value Copy 11.30.05 gas 1.09.06 AURORA at 1.10.06_04 07E Wild Horse Wind Expansion (C) (2) 2" xfId="4856"/>
    <cellStyle name="_Power Cost Value Copy 11.30.05 gas 1.09.06 AURORA at 1.10.06_04 07E Wild Horse Wind Expansion (C) (2) 2 2" xfId="4857"/>
    <cellStyle name="_Power Cost Value Copy 11.30.05 gas 1.09.06 AURORA at 1.10.06_04 07E Wild Horse Wind Expansion (C) (2) 2 2 2" xfId="21456"/>
    <cellStyle name="_Power Cost Value Copy 11.30.05 gas 1.09.06 AURORA at 1.10.06_04 07E Wild Horse Wind Expansion (C) (2) 2 2 2 2" xfId="21457"/>
    <cellStyle name="_Power Cost Value Copy 11.30.05 gas 1.09.06 AURORA at 1.10.06_04 07E Wild Horse Wind Expansion (C) (2) 2 2 3" xfId="21458"/>
    <cellStyle name="_Power Cost Value Copy 11.30.05 gas 1.09.06 AURORA at 1.10.06_04 07E Wild Horse Wind Expansion (C) (2) 2 2 4" xfId="21459"/>
    <cellStyle name="_Power Cost Value Copy 11.30.05 gas 1.09.06 AURORA at 1.10.06_04 07E Wild Horse Wind Expansion (C) (2) 2 3" xfId="4858"/>
    <cellStyle name="_Power Cost Value Copy 11.30.05 gas 1.09.06 AURORA at 1.10.06_04 07E Wild Horse Wind Expansion (C) (2) 2 3 2" xfId="21460"/>
    <cellStyle name="_Power Cost Value Copy 11.30.05 gas 1.09.06 AURORA at 1.10.06_04 07E Wild Horse Wind Expansion (C) (2) 2 4" xfId="21461"/>
    <cellStyle name="_Power Cost Value Copy 11.30.05 gas 1.09.06 AURORA at 1.10.06_04 07E Wild Horse Wind Expansion (C) (2) 3" xfId="4859"/>
    <cellStyle name="_Power Cost Value Copy 11.30.05 gas 1.09.06 AURORA at 1.10.06_04 07E Wild Horse Wind Expansion (C) (2) 3 2" xfId="21462"/>
    <cellStyle name="_Power Cost Value Copy 11.30.05 gas 1.09.06 AURORA at 1.10.06_04 07E Wild Horse Wind Expansion (C) (2) 3 2 2" xfId="21463"/>
    <cellStyle name="_Power Cost Value Copy 11.30.05 gas 1.09.06 AURORA at 1.10.06_04 07E Wild Horse Wind Expansion (C) (2) 3 3" xfId="21464"/>
    <cellStyle name="_Power Cost Value Copy 11.30.05 gas 1.09.06 AURORA at 1.10.06_04 07E Wild Horse Wind Expansion (C) (2) 3 4" xfId="21465"/>
    <cellStyle name="_Power Cost Value Copy 11.30.05 gas 1.09.06 AURORA at 1.10.06_04 07E Wild Horse Wind Expansion (C) (2) 4" xfId="4860"/>
    <cellStyle name="_Power Cost Value Copy 11.30.05 gas 1.09.06 AURORA at 1.10.06_04 07E Wild Horse Wind Expansion (C) (2) 4 2" xfId="21466"/>
    <cellStyle name="_Power Cost Value Copy 11.30.05 gas 1.09.06 AURORA at 1.10.06_04 07E Wild Horse Wind Expansion (C) (2) 5" xfId="21467"/>
    <cellStyle name="_Power Cost Value Copy 11.30.05 gas 1.09.06 AURORA at 1.10.06_04 07E Wild Horse Wind Expansion (C) (2)_Adj Bench DR 3 for Initial Briefs (Electric)" xfId="4861"/>
    <cellStyle name="_Power Cost Value Copy 11.30.05 gas 1.09.06 AURORA at 1.10.06_04 07E Wild Horse Wind Expansion (C) (2)_Adj Bench DR 3 for Initial Briefs (Electric) 2" xfId="4862"/>
    <cellStyle name="_Power Cost Value Copy 11.30.05 gas 1.09.06 AURORA at 1.10.06_04 07E Wild Horse Wind Expansion (C) (2)_Adj Bench DR 3 for Initial Briefs (Electric) 2 2" xfId="4863"/>
    <cellStyle name="_Power Cost Value Copy 11.30.05 gas 1.09.06 AURORA at 1.10.06_04 07E Wild Horse Wind Expansion (C) (2)_Adj Bench DR 3 for Initial Briefs (Electric) 2 2 2" xfId="21468"/>
    <cellStyle name="_Power Cost Value Copy 11.30.05 gas 1.09.06 AURORA at 1.10.06_04 07E Wild Horse Wind Expansion (C) (2)_Adj Bench DR 3 for Initial Briefs (Electric) 2 2 2 2" xfId="21469"/>
    <cellStyle name="_Power Cost Value Copy 11.30.05 gas 1.09.06 AURORA at 1.10.06_04 07E Wild Horse Wind Expansion (C) (2)_Adj Bench DR 3 for Initial Briefs (Electric) 2 2 3" xfId="21470"/>
    <cellStyle name="_Power Cost Value Copy 11.30.05 gas 1.09.06 AURORA at 1.10.06_04 07E Wild Horse Wind Expansion (C) (2)_Adj Bench DR 3 for Initial Briefs (Electric) 2 2 4" xfId="21471"/>
    <cellStyle name="_Power Cost Value Copy 11.30.05 gas 1.09.06 AURORA at 1.10.06_04 07E Wild Horse Wind Expansion (C) (2)_Adj Bench DR 3 for Initial Briefs (Electric) 2 3" xfId="4864"/>
    <cellStyle name="_Power Cost Value Copy 11.30.05 gas 1.09.06 AURORA at 1.10.06_04 07E Wild Horse Wind Expansion (C) (2)_Adj Bench DR 3 for Initial Briefs (Electric) 2 3 2" xfId="21472"/>
    <cellStyle name="_Power Cost Value Copy 11.30.05 gas 1.09.06 AURORA at 1.10.06_04 07E Wild Horse Wind Expansion (C) (2)_Adj Bench DR 3 for Initial Briefs (Electric) 2 4" xfId="21473"/>
    <cellStyle name="_Power Cost Value Copy 11.30.05 gas 1.09.06 AURORA at 1.10.06_04 07E Wild Horse Wind Expansion (C) (2)_Adj Bench DR 3 for Initial Briefs (Electric) 3" xfId="4865"/>
    <cellStyle name="_Power Cost Value Copy 11.30.05 gas 1.09.06 AURORA at 1.10.06_04 07E Wild Horse Wind Expansion (C) (2)_Adj Bench DR 3 for Initial Briefs (Electric) 3 2" xfId="21474"/>
    <cellStyle name="_Power Cost Value Copy 11.30.05 gas 1.09.06 AURORA at 1.10.06_04 07E Wild Horse Wind Expansion (C) (2)_Adj Bench DR 3 for Initial Briefs (Electric) 3 2 2" xfId="21475"/>
    <cellStyle name="_Power Cost Value Copy 11.30.05 gas 1.09.06 AURORA at 1.10.06_04 07E Wild Horse Wind Expansion (C) (2)_Adj Bench DR 3 for Initial Briefs (Electric) 3 3" xfId="21476"/>
    <cellStyle name="_Power Cost Value Copy 11.30.05 gas 1.09.06 AURORA at 1.10.06_04 07E Wild Horse Wind Expansion (C) (2)_Adj Bench DR 3 for Initial Briefs (Electric) 3 4" xfId="21477"/>
    <cellStyle name="_Power Cost Value Copy 11.30.05 gas 1.09.06 AURORA at 1.10.06_04 07E Wild Horse Wind Expansion (C) (2)_Adj Bench DR 3 for Initial Briefs (Electric) 4" xfId="4866"/>
    <cellStyle name="_Power Cost Value Copy 11.30.05 gas 1.09.06 AURORA at 1.10.06_04 07E Wild Horse Wind Expansion (C) (2)_Adj Bench DR 3 for Initial Briefs (Electric) 4 2" xfId="21478"/>
    <cellStyle name="_Power Cost Value Copy 11.30.05 gas 1.09.06 AURORA at 1.10.06_04 07E Wild Horse Wind Expansion (C) (2)_Adj Bench DR 3 for Initial Briefs (Electric) 5" xfId="21479"/>
    <cellStyle name="_Power Cost Value Copy 11.30.05 gas 1.09.06 AURORA at 1.10.06_04 07E Wild Horse Wind Expansion (C) (2)_Adj Bench DR 3 for Initial Briefs (Electric)_DEM-WP(C) ENERG10C--ctn Mid-C_042010 2010GRC" xfId="11978"/>
    <cellStyle name="_Power Cost Value Copy 11.30.05 gas 1.09.06 AURORA at 1.10.06_04 07E Wild Horse Wind Expansion (C) (2)_Adj Bench DR 3 for Initial Briefs (Electric)_DEM-WP(C) ENERG10C--ctn Mid-C_042010 2010GRC 2" xfId="21480"/>
    <cellStyle name="_Power Cost Value Copy 11.30.05 gas 1.09.06 AURORA at 1.10.06_04 07E Wild Horse Wind Expansion (C) (2)_Book1" xfId="4867"/>
    <cellStyle name="_Power Cost Value Copy 11.30.05 gas 1.09.06 AURORA at 1.10.06_04 07E Wild Horse Wind Expansion (C) (2)_Book1 2" xfId="21481"/>
    <cellStyle name="_Power Cost Value Copy 11.30.05 gas 1.09.06 AURORA at 1.10.06_04 07E Wild Horse Wind Expansion (C) (2)_DEM-WP(C) ENERG10C--ctn Mid-C_042010 2010GRC" xfId="11979"/>
    <cellStyle name="_Power Cost Value Copy 11.30.05 gas 1.09.06 AURORA at 1.10.06_04 07E Wild Horse Wind Expansion (C) (2)_DEM-WP(C) ENERG10C--ctn Mid-C_042010 2010GRC 2" xfId="21482"/>
    <cellStyle name="_Power Cost Value Copy 11.30.05 gas 1.09.06 AURORA at 1.10.06_04 07E Wild Horse Wind Expansion (C) (2)_Electric Rev Req Model (2009 GRC) " xfId="4868"/>
    <cellStyle name="_Power Cost Value Copy 11.30.05 gas 1.09.06 AURORA at 1.10.06_04 07E Wild Horse Wind Expansion (C) (2)_Electric Rev Req Model (2009 GRC)  2" xfId="4869"/>
    <cellStyle name="_Power Cost Value Copy 11.30.05 gas 1.09.06 AURORA at 1.10.06_04 07E Wild Horse Wind Expansion (C) (2)_Electric Rev Req Model (2009 GRC)  2 2" xfId="4870"/>
    <cellStyle name="_Power Cost Value Copy 11.30.05 gas 1.09.06 AURORA at 1.10.06_04 07E Wild Horse Wind Expansion (C) (2)_Electric Rev Req Model (2009 GRC)  2 2 2" xfId="21483"/>
    <cellStyle name="_Power Cost Value Copy 11.30.05 gas 1.09.06 AURORA at 1.10.06_04 07E Wild Horse Wind Expansion (C) (2)_Electric Rev Req Model (2009 GRC)  2 2 2 2" xfId="21484"/>
    <cellStyle name="_Power Cost Value Copy 11.30.05 gas 1.09.06 AURORA at 1.10.06_04 07E Wild Horse Wind Expansion (C) (2)_Electric Rev Req Model (2009 GRC)  2 2 3" xfId="21485"/>
    <cellStyle name="_Power Cost Value Copy 11.30.05 gas 1.09.06 AURORA at 1.10.06_04 07E Wild Horse Wind Expansion (C) (2)_Electric Rev Req Model (2009 GRC)  2 2 4" xfId="21486"/>
    <cellStyle name="_Power Cost Value Copy 11.30.05 gas 1.09.06 AURORA at 1.10.06_04 07E Wild Horse Wind Expansion (C) (2)_Electric Rev Req Model (2009 GRC)  2 3" xfId="4871"/>
    <cellStyle name="_Power Cost Value Copy 11.30.05 gas 1.09.06 AURORA at 1.10.06_04 07E Wild Horse Wind Expansion (C) (2)_Electric Rev Req Model (2009 GRC)  2 3 2" xfId="21487"/>
    <cellStyle name="_Power Cost Value Copy 11.30.05 gas 1.09.06 AURORA at 1.10.06_04 07E Wild Horse Wind Expansion (C) (2)_Electric Rev Req Model (2009 GRC)  2 4" xfId="21488"/>
    <cellStyle name="_Power Cost Value Copy 11.30.05 gas 1.09.06 AURORA at 1.10.06_04 07E Wild Horse Wind Expansion (C) (2)_Electric Rev Req Model (2009 GRC)  3" xfId="4872"/>
    <cellStyle name="_Power Cost Value Copy 11.30.05 gas 1.09.06 AURORA at 1.10.06_04 07E Wild Horse Wind Expansion (C) (2)_Electric Rev Req Model (2009 GRC)  3 2" xfId="21489"/>
    <cellStyle name="_Power Cost Value Copy 11.30.05 gas 1.09.06 AURORA at 1.10.06_04 07E Wild Horse Wind Expansion (C) (2)_Electric Rev Req Model (2009 GRC)  3 2 2" xfId="21490"/>
    <cellStyle name="_Power Cost Value Copy 11.30.05 gas 1.09.06 AURORA at 1.10.06_04 07E Wild Horse Wind Expansion (C) (2)_Electric Rev Req Model (2009 GRC)  3 3" xfId="21491"/>
    <cellStyle name="_Power Cost Value Copy 11.30.05 gas 1.09.06 AURORA at 1.10.06_04 07E Wild Horse Wind Expansion (C) (2)_Electric Rev Req Model (2009 GRC)  3 4" xfId="21492"/>
    <cellStyle name="_Power Cost Value Copy 11.30.05 gas 1.09.06 AURORA at 1.10.06_04 07E Wild Horse Wind Expansion (C) (2)_Electric Rev Req Model (2009 GRC)  4" xfId="4873"/>
    <cellStyle name="_Power Cost Value Copy 11.30.05 gas 1.09.06 AURORA at 1.10.06_04 07E Wild Horse Wind Expansion (C) (2)_Electric Rev Req Model (2009 GRC)  4 2" xfId="21493"/>
    <cellStyle name="_Power Cost Value Copy 11.30.05 gas 1.09.06 AURORA at 1.10.06_04 07E Wild Horse Wind Expansion (C) (2)_Electric Rev Req Model (2009 GRC)  5" xfId="21494"/>
    <cellStyle name="_Power Cost Value Copy 11.30.05 gas 1.09.06 AURORA at 1.10.06_04 07E Wild Horse Wind Expansion (C) (2)_Electric Rev Req Model (2009 GRC) _DEM-WP(C) ENERG10C--ctn Mid-C_042010 2010GRC" xfId="11980"/>
    <cellStyle name="_Power Cost Value Copy 11.30.05 gas 1.09.06 AURORA at 1.10.06_04 07E Wild Horse Wind Expansion (C) (2)_Electric Rev Req Model (2009 GRC) _DEM-WP(C) ENERG10C--ctn Mid-C_042010 2010GRC 2" xfId="21495"/>
    <cellStyle name="_Power Cost Value Copy 11.30.05 gas 1.09.06 AURORA at 1.10.06_04 07E Wild Horse Wind Expansion (C) (2)_Electric Rev Req Model (2009 GRC) Rebuttal" xfId="4874"/>
    <cellStyle name="_Power Cost Value Copy 11.30.05 gas 1.09.06 AURORA at 1.10.06_04 07E Wild Horse Wind Expansion (C) (2)_Electric Rev Req Model (2009 GRC) Rebuttal 2" xfId="4875"/>
    <cellStyle name="_Power Cost Value Copy 11.30.05 gas 1.09.06 AURORA at 1.10.06_04 07E Wild Horse Wind Expansion (C) (2)_Electric Rev Req Model (2009 GRC) Rebuttal 2 2" xfId="4876"/>
    <cellStyle name="_Power Cost Value Copy 11.30.05 gas 1.09.06 AURORA at 1.10.06_04 07E Wild Horse Wind Expansion (C) (2)_Electric Rev Req Model (2009 GRC) Rebuttal 2 2 2" xfId="21496"/>
    <cellStyle name="_Power Cost Value Copy 11.30.05 gas 1.09.06 AURORA at 1.10.06_04 07E Wild Horse Wind Expansion (C) (2)_Electric Rev Req Model (2009 GRC) Rebuttal 2 3" xfId="4877"/>
    <cellStyle name="_Power Cost Value Copy 11.30.05 gas 1.09.06 AURORA at 1.10.06_04 07E Wild Horse Wind Expansion (C) (2)_Electric Rev Req Model (2009 GRC) Rebuttal 3" xfId="4878"/>
    <cellStyle name="_Power Cost Value Copy 11.30.05 gas 1.09.06 AURORA at 1.10.06_04 07E Wild Horse Wind Expansion (C) (2)_Electric Rev Req Model (2009 GRC) Rebuttal 3 2" xfId="21497"/>
    <cellStyle name="_Power Cost Value Copy 11.30.05 gas 1.09.06 AURORA at 1.10.06_04 07E Wild Horse Wind Expansion (C) (2)_Electric Rev Req Model (2009 GRC) Rebuttal 4" xfId="4879"/>
    <cellStyle name="_Power Cost Value Copy 11.30.05 gas 1.09.06 AURORA at 1.10.06_04 07E Wild Horse Wind Expansion (C) (2)_Electric Rev Req Model (2009 GRC) Rebuttal REmoval of New  WH Solar AdjustMI" xfId="4880"/>
    <cellStyle name="_Power Cost Value Copy 11.30.05 gas 1.09.06 AURORA at 1.10.06_04 07E Wild Horse Wind Expansion (C) (2)_Electric Rev Req Model (2009 GRC) Rebuttal REmoval of New  WH Solar AdjustMI 2" xfId="4881"/>
    <cellStyle name="_Power Cost Value Copy 11.30.05 gas 1.09.06 AURORA at 1.10.06_04 07E Wild Horse Wind Expansion (C) (2)_Electric Rev Req Model (2009 GRC) Rebuttal REmoval of New  WH Solar AdjustMI 2 2" xfId="4882"/>
    <cellStyle name="_Power Cost Value Copy 11.30.05 gas 1.09.06 AURORA at 1.10.06_04 07E Wild Horse Wind Expansion (C) (2)_Electric Rev Req Model (2009 GRC) Rebuttal REmoval of New  WH Solar AdjustMI 2 2 2" xfId="21498"/>
    <cellStyle name="_Power Cost Value Copy 11.30.05 gas 1.09.06 AURORA at 1.10.06_04 07E Wild Horse Wind Expansion (C) (2)_Electric Rev Req Model (2009 GRC) Rebuttal REmoval of New  WH Solar AdjustMI 2 2 2 2" xfId="21499"/>
    <cellStyle name="_Power Cost Value Copy 11.30.05 gas 1.09.06 AURORA at 1.10.06_04 07E Wild Horse Wind Expansion (C) (2)_Electric Rev Req Model (2009 GRC) Rebuttal REmoval of New  WH Solar AdjustMI 2 2 3" xfId="21500"/>
    <cellStyle name="_Power Cost Value Copy 11.30.05 gas 1.09.06 AURORA at 1.10.06_04 07E Wild Horse Wind Expansion (C) (2)_Electric Rev Req Model (2009 GRC) Rebuttal REmoval of New  WH Solar AdjustMI 2 3" xfId="4883"/>
    <cellStyle name="_Power Cost Value Copy 11.30.05 gas 1.09.06 AURORA at 1.10.06_04 07E Wild Horse Wind Expansion (C) (2)_Electric Rev Req Model (2009 GRC) Rebuttal REmoval of New  WH Solar AdjustMI 2 3 2" xfId="21501"/>
    <cellStyle name="_Power Cost Value Copy 11.30.05 gas 1.09.06 AURORA at 1.10.06_04 07E Wild Horse Wind Expansion (C) (2)_Electric Rev Req Model (2009 GRC) Rebuttal REmoval of New  WH Solar AdjustMI 2 4" xfId="21502"/>
    <cellStyle name="_Power Cost Value Copy 11.30.05 gas 1.09.06 AURORA at 1.10.06_04 07E Wild Horse Wind Expansion (C) (2)_Electric Rev Req Model (2009 GRC) Rebuttal REmoval of New  WH Solar AdjustMI 3" xfId="4884"/>
    <cellStyle name="_Power Cost Value Copy 11.30.05 gas 1.09.06 AURORA at 1.10.06_04 07E Wild Horse Wind Expansion (C) (2)_Electric Rev Req Model (2009 GRC) Rebuttal REmoval of New  WH Solar AdjustMI 3 2" xfId="21503"/>
    <cellStyle name="_Power Cost Value Copy 11.30.05 gas 1.09.06 AURORA at 1.10.06_04 07E Wild Horse Wind Expansion (C) (2)_Electric Rev Req Model (2009 GRC) Rebuttal REmoval of New  WH Solar AdjustMI 3 2 2" xfId="21504"/>
    <cellStyle name="_Power Cost Value Copy 11.30.05 gas 1.09.06 AURORA at 1.10.06_04 07E Wild Horse Wind Expansion (C) (2)_Electric Rev Req Model (2009 GRC) Rebuttal REmoval of New  WH Solar AdjustMI 3 3" xfId="21505"/>
    <cellStyle name="_Power Cost Value Copy 11.30.05 gas 1.09.06 AURORA at 1.10.06_04 07E Wild Horse Wind Expansion (C) (2)_Electric Rev Req Model (2009 GRC) Rebuttal REmoval of New  WH Solar AdjustMI 3 4" xfId="21506"/>
    <cellStyle name="_Power Cost Value Copy 11.30.05 gas 1.09.06 AURORA at 1.10.06_04 07E Wild Horse Wind Expansion (C) (2)_Electric Rev Req Model (2009 GRC) Rebuttal REmoval of New  WH Solar AdjustMI 4" xfId="4885"/>
    <cellStyle name="_Power Cost Value Copy 11.30.05 gas 1.09.06 AURORA at 1.10.06_04 07E Wild Horse Wind Expansion (C) (2)_Electric Rev Req Model (2009 GRC) Rebuttal REmoval of New  WH Solar AdjustMI 4 2" xfId="21507"/>
    <cellStyle name="_Power Cost Value Copy 11.30.05 gas 1.09.06 AURORA at 1.10.06_04 07E Wild Horse Wind Expansion (C) (2)_Electric Rev Req Model (2009 GRC) Rebuttal REmoval of New  WH Solar AdjustMI 5" xfId="21508"/>
    <cellStyle name="_Power Cost Value Copy 11.30.05 gas 1.09.06 AURORA at 1.10.06_04 07E Wild Horse Wind Expansion (C) (2)_Electric Rev Req Model (2009 GRC) Rebuttal REmoval of New  WH Solar AdjustMI_DEM-WP(C) ENERG10C--ctn Mid-C_042010 2010GRC" xfId="11981"/>
    <cellStyle name="_Power Cost Value Copy 11.30.05 gas 1.09.06 AURORA at 1.10.06_04 07E Wild Horse Wind Expansion (C) (2)_Electric Rev Req Model (2009 GRC) Rebuttal REmoval of New  WH Solar AdjustMI_DEM-WP(C) ENERG10C--ctn Mid-C_042010 2010GRC 2" xfId="21509"/>
    <cellStyle name="_Power Cost Value Copy 11.30.05 gas 1.09.06 AURORA at 1.10.06_04 07E Wild Horse Wind Expansion (C) (2)_Electric Rev Req Model (2009 GRC) Revised 01-18-2010" xfId="4886"/>
    <cellStyle name="_Power Cost Value Copy 11.30.05 gas 1.09.06 AURORA at 1.10.06_04 07E Wild Horse Wind Expansion (C) (2)_Electric Rev Req Model (2009 GRC) Revised 01-18-2010 2" xfId="4887"/>
    <cellStyle name="_Power Cost Value Copy 11.30.05 gas 1.09.06 AURORA at 1.10.06_04 07E Wild Horse Wind Expansion (C) (2)_Electric Rev Req Model (2009 GRC) Revised 01-18-2010 2 2" xfId="4888"/>
    <cellStyle name="_Power Cost Value Copy 11.30.05 gas 1.09.06 AURORA at 1.10.06_04 07E Wild Horse Wind Expansion (C) (2)_Electric Rev Req Model (2009 GRC) Revised 01-18-2010 2 2 2" xfId="21510"/>
    <cellStyle name="_Power Cost Value Copy 11.30.05 gas 1.09.06 AURORA at 1.10.06_04 07E Wild Horse Wind Expansion (C) (2)_Electric Rev Req Model (2009 GRC) Revised 01-18-2010 2 2 2 2" xfId="21511"/>
    <cellStyle name="_Power Cost Value Copy 11.30.05 gas 1.09.06 AURORA at 1.10.06_04 07E Wild Horse Wind Expansion (C) (2)_Electric Rev Req Model (2009 GRC) Revised 01-18-2010 2 2 3" xfId="21512"/>
    <cellStyle name="_Power Cost Value Copy 11.30.05 gas 1.09.06 AURORA at 1.10.06_04 07E Wild Horse Wind Expansion (C) (2)_Electric Rev Req Model (2009 GRC) Revised 01-18-2010 2 3" xfId="4889"/>
    <cellStyle name="_Power Cost Value Copy 11.30.05 gas 1.09.06 AURORA at 1.10.06_04 07E Wild Horse Wind Expansion (C) (2)_Electric Rev Req Model (2009 GRC) Revised 01-18-2010 2 3 2" xfId="21513"/>
    <cellStyle name="_Power Cost Value Copy 11.30.05 gas 1.09.06 AURORA at 1.10.06_04 07E Wild Horse Wind Expansion (C) (2)_Electric Rev Req Model (2009 GRC) Revised 01-18-2010 2 4" xfId="21514"/>
    <cellStyle name="_Power Cost Value Copy 11.30.05 gas 1.09.06 AURORA at 1.10.06_04 07E Wild Horse Wind Expansion (C) (2)_Electric Rev Req Model (2009 GRC) Revised 01-18-2010 3" xfId="4890"/>
    <cellStyle name="_Power Cost Value Copy 11.30.05 gas 1.09.06 AURORA at 1.10.06_04 07E Wild Horse Wind Expansion (C) (2)_Electric Rev Req Model (2009 GRC) Revised 01-18-2010 3 2" xfId="21515"/>
    <cellStyle name="_Power Cost Value Copy 11.30.05 gas 1.09.06 AURORA at 1.10.06_04 07E Wild Horse Wind Expansion (C) (2)_Electric Rev Req Model (2009 GRC) Revised 01-18-2010 3 2 2" xfId="21516"/>
    <cellStyle name="_Power Cost Value Copy 11.30.05 gas 1.09.06 AURORA at 1.10.06_04 07E Wild Horse Wind Expansion (C) (2)_Electric Rev Req Model (2009 GRC) Revised 01-18-2010 3 3" xfId="21517"/>
    <cellStyle name="_Power Cost Value Copy 11.30.05 gas 1.09.06 AURORA at 1.10.06_04 07E Wild Horse Wind Expansion (C) (2)_Electric Rev Req Model (2009 GRC) Revised 01-18-2010 3 4" xfId="21518"/>
    <cellStyle name="_Power Cost Value Copy 11.30.05 gas 1.09.06 AURORA at 1.10.06_04 07E Wild Horse Wind Expansion (C) (2)_Electric Rev Req Model (2009 GRC) Revised 01-18-2010 4" xfId="4891"/>
    <cellStyle name="_Power Cost Value Copy 11.30.05 gas 1.09.06 AURORA at 1.10.06_04 07E Wild Horse Wind Expansion (C) (2)_Electric Rev Req Model (2009 GRC) Revised 01-18-2010 4 2" xfId="21519"/>
    <cellStyle name="_Power Cost Value Copy 11.30.05 gas 1.09.06 AURORA at 1.10.06_04 07E Wild Horse Wind Expansion (C) (2)_Electric Rev Req Model (2009 GRC) Revised 01-18-2010 5" xfId="21520"/>
    <cellStyle name="_Power Cost Value Copy 11.30.05 gas 1.09.06 AURORA at 1.10.06_04 07E Wild Horse Wind Expansion (C) (2)_Electric Rev Req Model (2009 GRC) Revised 01-18-2010_DEM-WP(C) ENERG10C--ctn Mid-C_042010 2010GRC" xfId="11982"/>
    <cellStyle name="_Power Cost Value Copy 11.30.05 gas 1.09.06 AURORA at 1.10.06_04 07E Wild Horse Wind Expansion (C) (2)_Electric Rev Req Model (2009 GRC) Revised 01-18-2010_DEM-WP(C) ENERG10C--ctn Mid-C_042010 2010GRC 2" xfId="21521"/>
    <cellStyle name="_Power Cost Value Copy 11.30.05 gas 1.09.06 AURORA at 1.10.06_04 07E Wild Horse Wind Expansion (C) (2)_Electric Rev Req Model (2010 GRC)" xfId="4892"/>
    <cellStyle name="_Power Cost Value Copy 11.30.05 gas 1.09.06 AURORA at 1.10.06_04 07E Wild Horse Wind Expansion (C) (2)_Electric Rev Req Model (2010 GRC) 2" xfId="21522"/>
    <cellStyle name="_Power Cost Value Copy 11.30.05 gas 1.09.06 AURORA at 1.10.06_04 07E Wild Horse Wind Expansion (C) (2)_Electric Rev Req Model (2010 GRC) SF" xfId="4893"/>
    <cellStyle name="_Power Cost Value Copy 11.30.05 gas 1.09.06 AURORA at 1.10.06_04 07E Wild Horse Wind Expansion (C) (2)_Electric Rev Req Model (2010 GRC) SF 2" xfId="21523"/>
    <cellStyle name="_Power Cost Value Copy 11.30.05 gas 1.09.06 AURORA at 1.10.06_04 07E Wild Horse Wind Expansion (C) (2)_Final Order Electric EXHIBIT A-1" xfId="4894"/>
    <cellStyle name="_Power Cost Value Copy 11.30.05 gas 1.09.06 AURORA at 1.10.06_04 07E Wild Horse Wind Expansion (C) (2)_Final Order Electric EXHIBIT A-1 2" xfId="4895"/>
    <cellStyle name="_Power Cost Value Copy 11.30.05 gas 1.09.06 AURORA at 1.10.06_04 07E Wild Horse Wind Expansion (C) (2)_Final Order Electric EXHIBIT A-1 2 2" xfId="4896"/>
    <cellStyle name="_Power Cost Value Copy 11.30.05 gas 1.09.06 AURORA at 1.10.06_04 07E Wild Horse Wind Expansion (C) (2)_Final Order Electric EXHIBIT A-1 2 2 2" xfId="21524"/>
    <cellStyle name="_Power Cost Value Copy 11.30.05 gas 1.09.06 AURORA at 1.10.06_04 07E Wild Horse Wind Expansion (C) (2)_Final Order Electric EXHIBIT A-1 2 3" xfId="4897"/>
    <cellStyle name="_Power Cost Value Copy 11.30.05 gas 1.09.06 AURORA at 1.10.06_04 07E Wild Horse Wind Expansion (C) (2)_Final Order Electric EXHIBIT A-1 2 4" xfId="21525"/>
    <cellStyle name="_Power Cost Value Copy 11.30.05 gas 1.09.06 AURORA at 1.10.06_04 07E Wild Horse Wind Expansion (C) (2)_Final Order Electric EXHIBIT A-1 3" xfId="4898"/>
    <cellStyle name="_Power Cost Value Copy 11.30.05 gas 1.09.06 AURORA at 1.10.06_04 07E Wild Horse Wind Expansion (C) (2)_Final Order Electric EXHIBIT A-1 3 2" xfId="21526"/>
    <cellStyle name="_Power Cost Value Copy 11.30.05 gas 1.09.06 AURORA at 1.10.06_04 07E Wild Horse Wind Expansion (C) (2)_Final Order Electric EXHIBIT A-1 4" xfId="4899"/>
    <cellStyle name="_Power Cost Value Copy 11.30.05 gas 1.09.06 AURORA at 1.10.06_04 07E Wild Horse Wind Expansion (C) (2)_Final Order Electric EXHIBIT A-1 5" xfId="21527"/>
    <cellStyle name="_Power Cost Value Copy 11.30.05 gas 1.09.06 AURORA at 1.10.06_04 07E Wild Horse Wind Expansion (C) (2)_Final Order Electric EXHIBIT A-1 6" xfId="21528"/>
    <cellStyle name="_Power Cost Value Copy 11.30.05 gas 1.09.06 AURORA at 1.10.06_04 07E Wild Horse Wind Expansion (C) (2)_TENASKA REGULATORY ASSET" xfId="4900"/>
    <cellStyle name="_Power Cost Value Copy 11.30.05 gas 1.09.06 AURORA at 1.10.06_04 07E Wild Horse Wind Expansion (C) (2)_TENASKA REGULATORY ASSET 2" xfId="4901"/>
    <cellStyle name="_Power Cost Value Copy 11.30.05 gas 1.09.06 AURORA at 1.10.06_04 07E Wild Horse Wind Expansion (C) (2)_TENASKA REGULATORY ASSET 2 2" xfId="4902"/>
    <cellStyle name="_Power Cost Value Copy 11.30.05 gas 1.09.06 AURORA at 1.10.06_04 07E Wild Horse Wind Expansion (C) (2)_TENASKA REGULATORY ASSET 2 2 2" xfId="21529"/>
    <cellStyle name="_Power Cost Value Copy 11.30.05 gas 1.09.06 AURORA at 1.10.06_04 07E Wild Horse Wind Expansion (C) (2)_TENASKA REGULATORY ASSET 2 3" xfId="4903"/>
    <cellStyle name="_Power Cost Value Copy 11.30.05 gas 1.09.06 AURORA at 1.10.06_04 07E Wild Horse Wind Expansion (C) (2)_TENASKA REGULATORY ASSET 2 4" xfId="21530"/>
    <cellStyle name="_Power Cost Value Copy 11.30.05 gas 1.09.06 AURORA at 1.10.06_04 07E Wild Horse Wind Expansion (C) (2)_TENASKA REGULATORY ASSET 3" xfId="4904"/>
    <cellStyle name="_Power Cost Value Copy 11.30.05 gas 1.09.06 AURORA at 1.10.06_04 07E Wild Horse Wind Expansion (C) (2)_TENASKA REGULATORY ASSET 3 2" xfId="21531"/>
    <cellStyle name="_Power Cost Value Copy 11.30.05 gas 1.09.06 AURORA at 1.10.06_04 07E Wild Horse Wind Expansion (C) (2)_TENASKA REGULATORY ASSET 4" xfId="4905"/>
    <cellStyle name="_Power Cost Value Copy 11.30.05 gas 1.09.06 AURORA at 1.10.06_04 07E Wild Horse Wind Expansion (C) (2)_TENASKA REGULATORY ASSET 5" xfId="21532"/>
    <cellStyle name="_Power Cost Value Copy 11.30.05 gas 1.09.06 AURORA at 1.10.06_04 07E Wild Horse Wind Expansion (C) (2)_TENASKA REGULATORY ASSET 6" xfId="21533"/>
    <cellStyle name="_Power Cost Value Copy 11.30.05 gas 1.09.06 AURORA at 1.10.06_16.37E Wild Horse Expansion DeferralRevwrkingfile SF" xfId="4906"/>
    <cellStyle name="_Power Cost Value Copy 11.30.05 gas 1.09.06 AURORA at 1.10.06_16.37E Wild Horse Expansion DeferralRevwrkingfile SF 2" xfId="4907"/>
    <cellStyle name="_Power Cost Value Copy 11.30.05 gas 1.09.06 AURORA at 1.10.06_16.37E Wild Horse Expansion DeferralRevwrkingfile SF 2 2" xfId="4908"/>
    <cellStyle name="_Power Cost Value Copy 11.30.05 gas 1.09.06 AURORA at 1.10.06_16.37E Wild Horse Expansion DeferralRevwrkingfile SF 2 2 2" xfId="21534"/>
    <cellStyle name="_Power Cost Value Copy 11.30.05 gas 1.09.06 AURORA at 1.10.06_16.37E Wild Horse Expansion DeferralRevwrkingfile SF 2 2 2 2" xfId="21535"/>
    <cellStyle name="_Power Cost Value Copy 11.30.05 gas 1.09.06 AURORA at 1.10.06_16.37E Wild Horse Expansion DeferralRevwrkingfile SF 2 2 3" xfId="21536"/>
    <cellStyle name="_Power Cost Value Copy 11.30.05 gas 1.09.06 AURORA at 1.10.06_16.37E Wild Horse Expansion DeferralRevwrkingfile SF 2 3" xfId="4909"/>
    <cellStyle name="_Power Cost Value Copy 11.30.05 gas 1.09.06 AURORA at 1.10.06_16.37E Wild Horse Expansion DeferralRevwrkingfile SF 2 3 2" xfId="21537"/>
    <cellStyle name="_Power Cost Value Copy 11.30.05 gas 1.09.06 AURORA at 1.10.06_16.37E Wild Horse Expansion DeferralRevwrkingfile SF 2 4" xfId="21538"/>
    <cellStyle name="_Power Cost Value Copy 11.30.05 gas 1.09.06 AURORA at 1.10.06_16.37E Wild Horse Expansion DeferralRevwrkingfile SF 3" xfId="4910"/>
    <cellStyle name="_Power Cost Value Copy 11.30.05 gas 1.09.06 AURORA at 1.10.06_16.37E Wild Horse Expansion DeferralRevwrkingfile SF 3 2" xfId="21539"/>
    <cellStyle name="_Power Cost Value Copy 11.30.05 gas 1.09.06 AURORA at 1.10.06_16.37E Wild Horse Expansion DeferralRevwrkingfile SF 3 2 2" xfId="21540"/>
    <cellStyle name="_Power Cost Value Copy 11.30.05 gas 1.09.06 AURORA at 1.10.06_16.37E Wild Horse Expansion DeferralRevwrkingfile SF 3 3" xfId="21541"/>
    <cellStyle name="_Power Cost Value Copy 11.30.05 gas 1.09.06 AURORA at 1.10.06_16.37E Wild Horse Expansion DeferralRevwrkingfile SF 3 4" xfId="21542"/>
    <cellStyle name="_Power Cost Value Copy 11.30.05 gas 1.09.06 AURORA at 1.10.06_16.37E Wild Horse Expansion DeferralRevwrkingfile SF 4" xfId="4911"/>
    <cellStyle name="_Power Cost Value Copy 11.30.05 gas 1.09.06 AURORA at 1.10.06_16.37E Wild Horse Expansion DeferralRevwrkingfile SF 4 2" xfId="21543"/>
    <cellStyle name="_Power Cost Value Copy 11.30.05 gas 1.09.06 AURORA at 1.10.06_16.37E Wild Horse Expansion DeferralRevwrkingfile SF 5" xfId="21544"/>
    <cellStyle name="_Power Cost Value Copy 11.30.05 gas 1.09.06 AURORA at 1.10.06_16.37E Wild Horse Expansion DeferralRevwrkingfile SF_DEM-WP(C) ENERG10C--ctn Mid-C_042010 2010GRC" xfId="11983"/>
    <cellStyle name="_Power Cost Value Copy 11.30.05 gas 1.09.06 AURORA at 1.10.06_16.37E Wild Horse Expansion DeferralRevwrkingfile SF_DEM-WP(C) ENERG10C--ctn Mid-C_042010 2010GRC 2" xfId="21545"/>
    <cellStyle name="_Power Cost Value Copy 11.30.05 gas 1.09.06 AURORA at 1.10.06_2009 Compliance Filing PCA Exhibits for GRC" xfId="4912"/>
    <cellStyle name="_Power Cost Value Copy 11.30.05 gas 1.09.06 AURORA at 1.10.06_2009 Compliance Filing PCA Exhibits for GRC 2" xfId="4913"/>
    <cellStyle name="_Power Cost Value Copy 11.30.05 gas 1.09.06 AURORA at 1.10.06_2009 Compliance Filing PCA Exhibits for GRC 2 2" xfId="21546"/>
    <cellStyle name="_Power Cost Value Copy 11.30.05 gas 1.09.06 AURORA at 1.10.06_2009 Compliance Filing PCA Exhibits for GRC 3" xfId="21547"/>
    <cellStyle name="_Power Cost Value Copy 11.30.05 gas 1.09.06 AURORA at 1.10.06_2009 GRC Compl Filing - Exhibit D" xfId="4914"/>
    <cellStyle name="_Power Cost Value Copy 11.30.05 gas 1.09.06 AURORA at 1.10.06_2009 GRC Compl Filing - Exhibit D 2" xfId="4915"/>
    <cellStyle name="_Power Cost Value Copy 11.30.05 gas 1.09.06 AURORA at 1.10.06_2009 GRC Compl Filing - Exhibit D 2 2" xfId="21548"/>
    <cellStyle name="_Power Cost Value Copy 11.30.05 gas 1.09.06 AURORA at 1.10.06_2009 GRC Compl Filing - Exhibit D 2 2 2" xfId="21549"/>
    <cellStyle name="_Power Cost Value Copy 11.30.05 gas 1.09.06 AURORA at 1.10.06_2009 GRC Compl Filing - Exhibit D 2 2 2 2" xfId="21550"/>
    <cellStyle name="_Power Cost Value Copy 11.30.05 gas 1.09.06 AURORA at 1.10.06_2009 GRC Compl Filing - Exhibit D 2 2 3" xfId="21551"/>
    <cellStyle name="_Power Cost Value Copy 11.30.05 gas 1.09.06 AURORA at 1.10.06_2009 GRC Compl Filing - Exhibit D 2 3" xfId="21552"/>
    <cellStyle name="_Power Cost Value Copy 11.30.05 gas 1.09.06 AURORA at 1.10.06_2009 GRC Compl Filing - Exhibit D 2 3 2" xfId="21553"/>
    <cellStyle name="_Power Cost Value Copy 11.30.05 gas 1.09.06 AURORA at 1.10.06_2009 GRC Compl Filing - Exhibit D 2 4" xfId="21554"/>
    <cellStyle name="_Power Cost Value Copy 11.30.05 gas 1.09.06 AURORA at 1.10.06_2009 GRC Compl Filing - Exhibit D 3" xfId="21555"/>
    <cellStyle name="_Power Cost Value Copy 11.30.05 gas 1.09.06 AURORA at 1.10.06_2009 GRC Compl Filing - Exhibit D 3 2" xfId="21556"/>
    <cellStyle name="_Power Cost Value Copy 11.30.05 gas 1.09.06 AURORA at 1.10.06_2009 GRC Compl Filing - Exhibit D 3 2 2" xfId="21557"/>
    <cellStyle name="_Power Cost Value Copy 11.30.05 gas 1.09.06 AURORA at 1.10.06_2009 GRC Compl Filing - Exhibit D 3 3" xfId="21558"/>
    <cellStyle name="_Power Cost Value Copy 11.30.05 gas 1.09.06 AURORA at 1.10.06_2009 GRC Compl Filing - Exhibit D 3 4" xfId="21559"/>
    <cellStyle name="_Power Cost Value Copy 11.30.05 gas 1.09.06 AURORA at 1.10.06_2009 GRC Compl Filing - Exhibit D 4" xfId="21560"/>
    <cellStyle name="_Power Cost Value Copy 11.30.05 gas 1.09.06 AURORA at 1.10.06_2009 GRC Compl Filing - Exhibit D 4 2" xfId="21561"/>
    <cellStyle name="_Power Cost Value Copy 11.30.05 gas 1.09.06 AURORA at 1.10.06_2009 GRC Compl Filing - Exhibit D 5" xfId="21562"/>
    <cellStyle name="_Power Cost Value Copy 11.30.05 gas 1.09.06 AURORA at 1.10.06_2009 GRC Compl Filing - Exhibit D_DEM-WP(C) ENERG10C--ctn Mid-C_042010 2010GRC" xfId="11984"/>
    <cellStyle name="_Power Cost Value Copy 11.30.05 gas 1.09.06 AURORA at 1.10.06_2009 GRC Compl Filing - Exhibit D_DEM-WP(C) ENERG10C--ctn Mid-C_042010 2010GRC 2" xfId="21563"/>
    <cellStyle name="_Power Cost Value Copy 11.30.05 gas 1.09.06 AURORA at 1.10.06_2010 PTC's July1_Dec31 2010 " xfId="176"/>
    <cellStyle name="_Power Cost Value Copy 11.30.05 gas 1.09.06 AURORA at 1.10.06_2010 PTC's Sept10_Aug11 (Version 4)" xfId="177"/>
    <cellStyle name="_Power Cost Value Copy 11.30.05 gas 1.09.06 AURORA at 1.10.06_3.01 Income Statement" xfId="4916"/>
    <cellStyle name="_Power Cost Value Copy 11.30.05 gas 1.09.06 AURORA at 1.10.06_4 31 Regulatory Assets and Liabilities  7 06- Exhibit D" xfId="4917"/>
    <cellStyle name="_Power Cost Value Copy 11.30.05 gas 1.09.06 AURORA at 1.10.06_4 31 Regulatory Assets and Liabilities  7 06- Exhibit D 2" xfId="4918"/>
    <cellStyle name="_Power Cost Value Copy 11.30.05 gas 1.09.06 AURORA at 1.10.06_4 31 Regulatory Assets and Liabilities  7 06- Exhibit D 2 2" xfId="4919"/>
    <cellStyle name="_Power Cost Value Copy 11.30.05 gas 1.09.06 AURORA at 1.10.06_4 31 Regulatory Assets and Liabilities  7 06- Exhibit D 2 2 2" xfId="21564"/>
    <cellStyle name="_Power Cost Value Copy 11.30.05 gas 1.09.06 AURORA at 1.10.06_4 31 Regulatory Assets and Liabilities  7 06- Exhibit D 2 2 2 2" xfId="21565"/>
    <cellStyle name="_Power Cost Value Copy 11.30.05 gas 1.09.06 AURORA at 1.10.06_4 31 Regulatory Assets and Liabilities  7 06- Exhibit D 2 2 3" xfId="21566"/>
    <cellStyle name="_Power Cost Value Copy 11.30.05 gas 1.09.06 AURORA at 1.10.06_4 31 Regulatory Assets and Liabilities  7 06- Exhibit D 2 3" xfId="4920"/>
    <cellStyle name="_Power Cost Value Copy 11.30.05 gas 1.09.06 AURORA at 1.10.06_4 31 Regulatory Assets and Liabilities  7 06- Exhibit D 2 3 2" xfId="21567"/>
    <cellStyle name="_Power Cost Value Copy 11.30.05 gas 1.09.06 AURORA at 1.10.06_4 31 Regulatory Assets and Liabilities  7 06- Exhibit D 2 4" xfId="21568"/>
    <cellStyle name="_Power Cost Value Copy 11.30.05 gas 1.09.06 AURORA at 1.10.06_4 31 Regulatory Assets and Liabilities  7 06- Exhibit D 3" xfId="4921"/>
    <cellStyle name="_Power Cost Value Copy 11.30.05 gas 1.09.06 AURORA at 1.10.06_4 31 Regulatory Assets and Liabilities  7 06- Exhibit D 3 2" xfId="21569"/>
    <cellStyle name="_Power Cost Value Copy 11.30.05 gas 1.09.06 AURORA at 1.10.06_4 31 Regulatory Assets and Liabilities  7 06- Exhibit D 3 2 2" xfId="21570"/>
    <cellStyle name="_Power Cost Value Copy 11.30.05 gas 1.09.06 AURORA at 1.10.06_4 31 Regulatory Assets and Liabilities  7 06- Exhibit D 3 3" xfId="21571"/>
    <cellStyle name="_Power Cost Value Copy 11.30.05 gas 1.09.06 AURORA at 1.10.06_4 31 Regulatory Assets and Liabilities  7 06- Exhibit D 3 4" xfId="21572"/>
    <cellStyle name="_Power Cost Value Copy 11.30.05 gas 1.09.06 AURORA at 1.10.06_4 31 Regulatory Assets and Liabilities  7 06- Exhibit D 4" xfId="4922"/>
    <cellStyle name="_Power Cost Value Copy 11.30.05 gas 1.09.06 AURORA at 1.10.06_4 31 Regulatory Assets and Liabilities  7 06- Exhibit D 4 2" xfId="21573"/>
    <cellStyle name="_Power Cost Value Copy 11.30.05 gas 1.09.06 AURORA at 1.10.06_4 31 Regulatory Assets and Liabilities  7 06- Exhibit D 5" xfId="21574"/>
    <cellStyle name="_Power Cost Value Copy 11.30.05 gas 1.09.06 AURORA at 1.10.06_4 31 Regulatory Assets and Liabilities  7 06- Exhibit D_DEM-WP(C) ENERG10C--ctn Mid-C_042010 2010GRC" xfId="11985"/>
    <cellStyle name="_Power Cost Value Copy 11.30.05 gas 1.09.06 AURORA at 1.10.06_4 31 Regulatory Assets and Liabilities  7 06- Exhibit D_DEM-WP(C) ENERG10C--ctn Mid-C_042010 2010GRC 2" xfId="21575"/>
    <cellStyle name="_Power Cost Value Copy 11.30.05 gas 1.09.06 AURORA at 1.10.06_4 31 Regulatory Assets and Liabilities  7 06- Exhibit D_NIM Summary" xfId="4923"/>
    <cellStyle name="_Power Cost Value Copy 11.30.05 gas 1.09.06 AURORA at 1.10.06_4 31 Regulatory Assets and Liabilities  7 06- Exhibit D_NIM Summary 2" xfId="4924"/>
    <cellStyle name="_Power Cost Value Copy 11.30.05 gas 1.09.06 AURORA at 1.10.06_4 31 Regulatory Assets and Liabilities  7 06- Exhibit D_NIM Summary 2 2" xfId="21576"/>
    <cellStyle name="_Power Cost Value Copy 11.30.05 gas 1.09.06 AURORA at 1.10.06_4 31 Regulatory Assets and Liabilities  7 06- Exhibit D_NIM Summary 2 2 2" xfId="21577"/>
    <cellStyle name="_Power Cost Value Copy 11.30.05 gas 1.09.06 AURORA at 1.10.06_4 31 Regulatory Assets and Liabilities  7 06- Exhibit D_NIM Summary 2 2 2 2" xfId="21578"/>
    <cellStyle name="_Power Cost Value Copy 11.30.05 gas 1.09.06 AURORA at 1.10.06_4 31 Regulatory Assets and Liabilities  7 06- Exhibit D_NIM Summary 2 2 3" xfId="21579"/>
    <cellStyle name="_Power Cost Value Copy 11.30.05 gas 1.09.06 AURORA at 1.10.06_4 31 Regulatory Assets and Liabilities  7 06- Exhibit D_NIM Summary 2 3" xfId="21580"/>
    <cellStyle name="_Power Cost Value Copy 11.30.05 gas 1.09.06 AURORA at 1.10.06_4 31 Regulatory Assets and Liabilities  7 06- Exhibit D_NIM Summary 2 3 2" xfId="21581"/>
    <cellStyle name="_Power Cost Value Copy 11.30.05 gas 1.09.06 AURORA at 1.10.06_4 31 Regulatory Assets and Liabilities  7 06- Exhibit D_NIM Summary 2 4" xfId="21582"/>
    <cellStyle name="_Power Cost Value Copy 11.30.05 gas 1.09.06 AURORA at 1.10.06_4 31 Regulatory Assets and Liabilities  7 06- Exhibit D_NIM Summary 3" xfId="21583"/>
    <cellStyle name="_Power Cost Value Copy 11.30.05 gas 1.09.06 AURORA at 1.10.06_4 31 Regulatory Assets and Liabilities  7 06- Exhibit D_NIM Summary 3 2" xfId="21584"/>
    <cellStyle name="_Power Cost Value Copy 11.30.05 gas 1.09.06 AURORA at 1.10.06_4 31 Regulatory Assets and Liabilities  7 06- Exhibit D_NIM Summary 3 2 2" xfId="21585"/>
    <cellStyle name="_Power Cost Value Copy 11.30.05 gas 1.09.06 AURORA at 1.10.06_4 31 Regulatory Assets and Liabilities  7 06- Exhibit D_NIM Summary 3 3" xfId="21586"/>
    <cellStyle name="_Power Cost Value Copy 11.30.05 gas 1.09.06 AURORA at 1.10.06_4 31 Regulatory Assets and Liabilities  7 06- Exhibit D_NIM Summary 3 4" xfId="21587"/>
    <cellStyle name="_Power Cost Value Copy 11.30.05 gas 1.09.06 AURORA at 1.10.06_4 31 Regulatory Assets and Liabilities  7 06- Exhibit D_NIM Summary 4" xfId="21588"/>
    <cellStyle name="_Power Cost Value Copy 11.30.05 gas 1.09.06 AURORA at 1.10.06_4 31 Regulatory Assets and Liabilities  7 06- Exhibit D_NIM Summary 4 2" xfId="21589"/>
    <cellStyle name="_Power Cost Value Copy 11.30.05 gas 1.09.06 AURORA at 1.10.06_4 31 Regulatory Assets and Liabilities  7 06- Exhibit D_NIM Summary 5" xfId="21590"/>
    <cellStyle name="_Power Cost Value Copy 11.30.05 gas 1.09.06 AURORA at 1.10.06_4 31 Regulatory Assets and Liabilities  7 06- Exhibit D_NIM Summary_DEM-WP(C) ENERG10C--ctn Mid-C_042010 2010GRC" xfId="11986"/>
    <cellStyle name="_Power Cost Value Copy 11.30.05 gas 1.09.06 AURORA at 1.10.06_4 31 Regulatory Assets and Liabilities  7 06- Exhibit D_NIM Summary_DEM-WP(C) ENERG10C--ctn Mid-C_042010 2010GRC 2" xfId="21591"/>
    <cellStyle name="_Power Cost Value Copy 11.30.05 gas 1.09.06 AURORA at 1.10.06_4 31E Reg Asset  Liab and EXH D" xfId="11987"/>
    <cellStyle name="_Power Cost Value Copy 11.30.05 gas 1.09.06 AURORA at 1.10.06_4 31E Reg Asset  Liab and EXH D _ Aug 10 Filing (2)" xfId="11988"/>
    <cellStyle name="_Power Cost Value Copy 11.30.05 gas 1.09.06 AURORA at 1.10.06_4 31E Reg Asset  Liab and EXH D _ Aug 10 Filing (2) 2" xfId="21592"/>
    <cellStyle name="_Power Cost Value Copy 11.30.05 gas 1.09.06 AURORA at 1.10.06_4 31E Reg Asset  Liab and EXH D _ Aug 10 Filing (2) 2 2" xfId="21593"/>
    <cellStyle name="_Power Cost Value Copy 11.30.05 gas 1.09.06 AURORA at 1.10.06_4 31E Reg Asset  Liab and EXH D _ Aug 10 Filing (2) 2 2 2" xfId="21594"/>
    <cellStyle name="_Power Cost Value Copy 11.30.05 gas 1.09.06 AURORA at 1.10.06_4 31E Reg Asset  Liab and EXH D _ Aug 10 Filing (2) 2 3" xfId="21595"/>
    <cellStyle name="_Power Cost Value Copy 11.30.05 gas 1.09.06 AURORA at 1.10.06_4 31E Reg Asset  Liab and EXH D _ Aug 10 Filing (2) 2 4" xfId="21596"/>
    <cellStyle name="_Power Cost Value Copy 11.30.05 gas 1.09.06 AURORA at 1.10.06_4 31E Reg Asset  Liab and EXH D _ Aug 10 Filing (2) 3" xfId="21597"/>
    <cellStyle name="_Power Cost Value Copy 11.30.05 gas 1.09.06 AURORA at 1.10.06_4 31E Reg Asset  Liab and EXH D _ Aug 10 Filing (2) 3 2" xfId="21598"/>
    <cellStyle name="_Power Cost Value Copy 11.30.05 gas 1.09.06 AURORA at 1.10.06_4 31E Reg Asset  Liab and EXH D _ Aug 10 Filing (2) 4" xfId="21599"/>
    <cellStyle name="_Power Cost Value Copy 11.30.05 gas 1.09.06 AURORA at 1.10.06_4 31E Reg Asset  Liab and EXH D 10" xfId="21600"/>
    <cellStyle name="_Power Cost Value Copy 11.30.05 gas 1.09.06 AURORA at 1.10.06_4 31E Reg Asset  Liab and EXH D 10 2" xfId="21601"/>
    <cellStyle name="_Power Cost Value Copy 11.30.05 gas 1.09.06 AURORA at 1.10.06_4 31E Reg Asset  Liab and EXH D 10 2 2" xfId="21602"/>
    <cellStyle name="_Power Cost Value Copy 11.30.05 gas 1.09.06 AURORA at 1.10.06_4 31E Reg Asset  Liab and EXH D 10 3" xfId="21603"/>
    <cellStyle name="_Power Cost Value Copy 11.30.05 gas 1.09.06 AURORA at 1.10.06_4 31E Reg Asset  Liab and EXH D 11" xfId="21604"/>
    <cellStyle name="_Power Cost Value Copy 11.30.05 gas 1.09.06 AURORA at 1.10.06_4 31E Reg Asset  Liab and EXH D 11 2" xfId="21605"/>
    <cellStyle name="_Power Cost Value Copy 11.30.05 gas 1.09.06 AURORA at 1.10.06_4 31E Reg Asset  Liab and EXH D 11 2 2" xfId="21606"/>
    <cellStyle name="_Power Cost Value Copy 11.30.05 gas 1.09.06 AURORA at 1.10.06_4 31E Reg Asset  Liab and EXH D 11 3" xfId="21607"/>
    <cellStyle name="_Power Cost Value Copy 11.30.05 gas 1.09.06 AURORA at 1.10.06_4 31E Reg Asset  Liab and EXH D 12" xfId="21608"/>
    <cellStyle name="_Power Cost Value Copy 11.30.05 gas 1.09.06 AURORA at 1.10.06_4 31E Reg Asset  Liab and EXH D 12 2" xfId="21609"/>
    <cellStyle name="_Power Cost Value Copy 11.30.05 gas 1.09.06 AURORA at 1.10.06_4 31E Reg Asset  Liab and EXH D 12 2 2" xfId="21610"/>
    <cellStyle name="_Power Cost Value Copy 11.30.05 gas 1.09.06 AURORA at 1.10.06_4 31E Reg Asset  Liab and EXH D 12 3" xfId="21611"/>
    <cellStyle name="_Power Cost Value Copy 11.30.05 gas 1.09.06 AURORA at 1.10.06_4 31E Reg Asset  Liab and EXH D 13" xfId="21612"/>
    <cellStyle name="_Power Cost Value Copy 11.30.05 gas 1.09.06 AURORA at 1.10.06_4 31E Reg Asset  Liab and EXH D 13 2" xfId="21613"/>
    <cellStyle name="_Power Cost Value Copy 11.30.05 gas 1.09.06 AURORA at 1.10.06_4 31E Reg Asset  Liab and EXH D 13 2 2" xfId="21614"/>
    <cellStyle name="_Power Cost Value Copy 11.30.05 gas 1.09.06 AURORA at 1.10.06_4 31E Reg Asset  Liab and EXH D 13 3" xfId="21615"/>
    <cellStyle name="_Power Cost Value Copy 11.30.05 gas 1.09.06 AURORA at 1.10.06_4 31E Reg Asset  Liab and EXH D 14" xfId="21616"/>
    <cellStyle name="_Power Cost Value Copy 11.30.05 gas 1.09.06 AURORA at 1.10.06_4 31E Reg Asset  Liab and EXH D 14 2" xfId="21617"/>
    <cellStyle name="_Power Cost Value Copy 11.30.05 gas 1.09.06 AURORA at 1.10.06_4 31E Reg Asset  Liab and EXH D 14 2 2" xfId="21618"/>
    <cellStyle name="_Power Cost Value Copy 11.30.05 gas 1.09.06 AURORA at 1.10.06_4 31E Reg Asset  Liab and EXH D 14 3" xfId="21619"/>
    <cellStyle name="_Power Cost Value Copy 11.30.05 gas 1.09.06 AURORA at 1.10.06_4 31E Reg Asset  Liab and EXH D 15" xfId="21620"/>
    <cellStyle name="_Power Cost Value Copy 11.30.05 gas 1.09.06 AURORA at 1.10.06_4 31E Reg Asset  Liab and EXH D 15 2" xfId="21621"/>
    <cellStyle name="_Power Cost Value Copy 11.30.05 gas 1.09.06 AURORA at 1.10.06_4 31E Reg Asset  Liab and EXH D 15 2 2" xfId="21622"/>
    <cellStyle name="_Power Cost Value Copy 11.30.05 gas 1.09.06 AURORA at 1.10.06_4 31E Reg Asset  Liab and EXH D 15 3" xfId="21623"/>
    <cellStyle name="_Power Cost Value Copy 11.30.05 gas 1.09.06 AURORA at 1.10.06_4 31E Reg Asset  Liab and EXH D 16" xfId="21624"/>
    <cellStyle name="_Power Cost Value Copy 11.30.05 gas 1.09.06 AURORA at 1.10.06_4 31E Reg Asset  Liab and EXH D 16 2" xfId="21625"/>
    <cellStyle name="_Power Cost Value Copy 11.30.05 gas 1.09.06 AURORA at 1.10.06_4 31E Reg Asset  Liab and EXH D 16 2 2" xfId="21626"/>
    <cellStyle name="_Power Cost Value Copy 11.30.05 gas 1.09.06 AURORA at 1.10.06_4 31E Reg Asset  Liab and EXH D 16 3" xfId="21627"/>
    <cellStyle name="_Power Cost Value Copy 11.30.05 gas 1.09.06 AURORA at 1.10.06_4 31E Reg Asset  Liab and EXH D 17" xfId="21628"/>
    <cellStyle name="_Power Cost Value Copy 11.30.05 gas 1.09.06 AURORA at 1.10.06_4 31E Reg Asset  Liab and EXH D 17 2" xfId="21629"/>
    <cellStyle name="_Power Cost Value Copy 11.30.05 gas 1.09.06 AURORA at 1.10.06_4 31E Reg Asset  Liab and EXH D 17 2 2" xfId="21630"/>
    <cellStyle name="_Power Cost Value Copy 11.30.05 gas 1.09.06 AURORA at 1.10.06_4 31E Reg Asset  Liab and EXH D 17 3" xfId="21631"/>
    <cellStyle name="_Power Cost Value Copy 11.30.05 gas 1.09.06 AURORA at 1.10.06_4 31E Reg Asset  Liab and EXH D 18" xfId="21632"/>
    <cellStyle name="_Power Cost Value Copy 11.30.05 gas 1.09.06 AURORA at 1.10.06_4 31E Reg Asset  Liab and EXH D 18 2" xfId="21633"/>
    <cellStyle name="_Power Cost Value Copy 11.30.05 gas 1.09.06 AURORA at 1.10.06_4 31E Reg Asset  Liab and EXH D 18 2 2" xfId="21634"/>
    <cellStyle name="_Power Cost Value Copy 11.30.05 gas 1.09.06 AURORA at 1.10.06_4 31E Reg Asset  Liab and EXH D 18 3" xfId="21635"/>
    <cellStyle name="_Power Cost Value Copy 11.30.05 gas 1.09.06 AURORA at 1.10.06_4 31E Reg Asset  Liab and EXH D 19" xfId="21636"/>
    <cellStyle name="_Power Cost Value Copy 11.30.05 gas 1.09.06 AURORA at 1.10.06_4 31E Reg Asset  Liab and EXH D 19 2" xfId="21637"/>
    <cellStyle name="_Power Cost Value Copy 11.30.05 gas 1.09.06 AURORA at 1.10.06_4 31E Reg Asset  Liab and EXH D 2" xfId="21638"/>
    <cellStyle name="_Power Cost Value Copy 11.30.05 gas 1.09.06 AURORA at 1.10.06_4 31E Reg Asset  Liab and EXH D 2 2" xfId="21639"/>
    <cellStyle name="_Power Cost Value Copy 11.30.05 gas 1.09.06 AURORA at 1.10.06_4 31E Reg Asset  Liab and EXH D 2 2 2" xfId="21640"/>
    <cellStyle name="_Power Cost Value Copy 11.30.05 gas 1.09.06 AURORA at 1.10.06_4 31E Reg Asset  Liab and EXH D 2 3" xfId="21641"/>
    <cellStyle name="_Power Cost Value Copy 11.30.05 gas 1.09.06 AURORA at 1.10.06_4 31E Reg Asset  Liab and EXH D 2 4" xfId="21642"/>
    <cellStyle name="_Power Cost Value Copy 11.30.05 gas 1.09.06 AURORA at 1.10.06_4 31E Reg Asset  Liab and EXH D 20" xfId="21643"/>
    <cellStyle name="_Power Cost Value Copy 11.30.05 gas 1.09.06 AURORA at 1.10.06_4 31E Reg Asset  Liab and EXH D 20 2" xfId="21644"/>
    <cellStyle name="_Power Cost Value Copy 11.30.05 gas 1.09.06 AURORA at 1.10.06_4 31E Reg Asset  Liab and EXH D 21" xfId="21645"/>
    <cellStyle name="_Power Cost Value Copy 11.30.05 gas 1.09.06 AURORA at 1.10.06_4 31E Reg Asset  Liab and EXH D 21 2" xfId="21646"/>
    <cellStyle name="_Power Cost Value Copy 11.30.05 gas 1.09.06 AURORA at 1.10.06_4 31E Reg Asset  Liab and EXH D 22" xfId="21647"/>
    <cellStyle name="_Power Cost Value Copy 11.30.05 gas 1.09.06 AURORA at 1.10.06_4 31E Reg Asset  Liab and EXH D 22 2" xfId="21648"/>
    <cellStyle name="_Power Cost Value Copy 11.30.05 gas 1.09.06 AURORA at 1.10.06_4 31E Reg Asset  Liab and EXH D 23" xfId="21649"/>
    <cellStyle name="_Power Cost Value Copy 11.30.05 gas 1.09.06 AURORA at 1.10.06_4 31E Reg Asset  Liab and EXH D 23 2" xfId="21650"/>
    <cellStyle name="_Power Cost Value Copy 11.30.05 gas 1.09.06 AURORA at 1.10.06_4 31E Reg Asset  Liab and EXH D 24" xfId="21651"/>
    <cellStyle name="_Power Cost Value Copy 11.30.05 gas 1.09.06 AURORA at 1.10.06_4 31E Reg Asset  Liab and EXH D 24 2" xfId="21652"/>
    <cellStyle name="_Power Cost Value Copy 11.30.05 gas 1.09.06 AURORA at 1.10.06_4 31E Reg Asset  Liab and EXH D 25" xfId="21653"/>
    <cellStyle name="_Power Cost Value Copy 11.30.05 gas 1.09.06 AURORA at 1.10.06_4 31E Reg Asset  Liab and EXH D 25 2" xfId="21654"/>
    <cellStyle name="_Power Cost Value Copy 11.30.05 gas 1.09.06 AURORA at 1.10.06_4 31E Reg Asset  Liab and EXH D 26" xfId="21655"/>
    <cellStyle name="_Power Cost Value Copy 11.30.05 gas 1.09.06 AURORA at 1.10.06_4 31E Reg Asset  Liab and EXH D 26 2" xfId="21656"/>
    <cellStyle name="_Power Cost Value Copy 11.30.05 gas 1.09.06 AURORA at 1.10.06_4 31E Reg Asset  Liab and EXH D 27" xfId="21657"/>
    <cellStyle name="_Power Cost Value Copy 11.30.05 gas 1.09.06 AURORA at 1.10.06_4 31E Reg Asset  Liab and EXH D 27 2" xfId="21658"/>
    <cellStyle name="_Power Cost Value Copy 11.30.05 gas 1.09.06 AURORA at 1.10.06_4 31E Reg Asset  Liab and EXH D 28" xfId="21659"/>
    <cellStyle name="_Power Cost Value Copy 11.30.05 gas 1.09.06 AURORA at 1.10.06_4 31E Reg Asset  Liab and EXH D 28 2" xfId="21660"/>
    <cellStyle name="_Power Cost Value Copy 11.30.05 gas 1.09.06 AURORA at 1.10.06_4 31E Reg Asset  Liab and EXH D 29" xfId="21661"/>
    <cellStyle name="_Power Cost Value Copy 11.30.05 gas 1.09.06 AURORA at 1.10.06_4 31E Reg Asset  Liab and EXH D 29 2" xfId="21662"/>
    <cellStyle name="_Power Cost Value Copy 11.30.05 gas 1.09.06 AURORA at 1.10.06_4 31E Reg Asset  Liab and EXH D 3" xfId="21663"/>
    <cellStyle name="_Power Cost Value Copy 11.30.05 gas 1.09.06 AURORA at 1.10.06_4 31E Reg Asset  Liab and EXH D 3 2" xfId="21664"/>
    <cellStyle name="_Power Cost Value Copy 11.30.05 gas 1.09.06 AURORA at 1.10.06_4 31E Reg Asset  Liab and EXH D 3 2 2" xfId="21665"/>
    <cellStyle name="_Power Cost Value Copy 11.30.05 gas 1.09.06 AURORA at 1.10.06_4 31E Reg Asset  Liab and EXH D 3 3" xfId="21666"/>
    <cellStyle name="_Power Cost Value Copy 11.30.05 gas 1.09.06 AURORA at 1.10.06_4 31E Reg Asset  Liab and EXH D 3 4" xfId="21667"/>
    <cellStyle name="_Power Cost Value Copy 11.30.05 gas 1.09.06 AURORA at 1.10.06_4 31E Reg Asset  Liab and EXH D 30" xfId="21668"/>
    <cellStyle name="_Power Cost Value Copy 11.30.05 gas 1.09.06 AURORA at 1.10.06_4 31E Reg Asset  Liab and EXH D 30 2" xfId="21669"/>
    <cellStyle name="_Power Cost Value Copy 11.30.05 gas 1.09.06 AURORA at 1.10.06_4 31E Reg Asset  Liab and EXH D 31" xfId="21670"/>
    <cellStyle name="_Power Cost Value Copy 11.30.05 gas 1.09.06 AURORA at 1.10.06_4 31E Reg Asset  Liab and EXH D 32" xfId="21671"/>
    <cellStyle name="_Power Cost Value Copy 11.30.05 gas 1.09.06 AURORA at 1.10.06_4 31E Reg Asset  Liab and EXH D 33" xfId="21672"/>
    <cellStyle name="_Power Cost Value Copy 11.30.05 gas 1.09.06 AURORA at 1.10.06_4 31E Reg Asset  Liab and EXH D 34" xfId="21673"/>
    <cellStyle name="_Power Cost Value Copy 11.30.05 gas 1.09.06 AURORA at 1.10.06_4 31E Reg Asset  Liab and EXH D 35" xfId="21674"/>
    <cellStyle name="_Power Cost Value Copy 11.30.05 gas 1.09.06 AURORA at 1.10.06_4 31E Reg Asset  Liab and EXH D 36" xfId="21675"/>
    <cellStyle name="_Power Cost Value Copy 11.30.05 gas 1.09.06 AURORA at 1.10.06_4 31E Reg Asset  Liab and EXH D 4" xfId="21676"/>
    <cellStyle name="_Power Cost Value Copy 11.30.05 gas 1.09.06 AURORA at 1.10.06_4 31E Reg Asset  Liab and EXH D 4 2" xfId="21677"/>
    <cellStyle name="_Power Cost Value Copy 11.30.05 gas 1.09.06 AURORA at 1.10.06_4 31E Reg Asset  Liab and EXH D 4 2 2" xfId="21678"/>
    <cellStyle name="_Power Cost Value Copy 11.30.05 gas 1.09.06 AURORA at 1.10.06_4 31E Reg Asset  Liab and EXH D 4 3" xfId="21679"/>
    <cellStyle name="_Power Cost Value Copy 11.30.05 gas 1.09.06 AURORA at 1.10.06_4 31E Reg Asset  Liab and EXH D 5" xfId="21680"/>
    <cellStyle name="_Power Cost Value Copy 11.30.05 gas 1.09.06 AURORA at 1.10.06_4 31E Reg Asset  Liab and EXH D 5 2" xfId="21681"/>
    <cellStyle name="_Power Cost Value Copy 11.30.05 gas 1.09.06 AURORA at 1.10.06_4 31E Reg Asset  Liab and EXH D 5 2 2" xfId="21682"/>
    <cellStyle name="_Power Cost Value Copy 11.30.05 gas 1.09.06 AURORA at 1.10.06_4 31E Reg Asset  Liab and EXH D 5 3" xfId="21683"/>
    <cellStyle name="_Power Cost Value Copy 11.30.05 gas 1.09.06 AURORA at 1.10.06_4 31E Reg Asset  Liab and EXH D 6" xfId="21684"/>
    <cellStyle name="_Power Cost Value Copy 11.30.05 gas 1.09.06 AURORA at 1.10.06_4 31E Reg Asset  Liab and EXH D 6 2" xfId="21685"/>
    <cellStyle name="_Power Cost Value Copy 11.30.05 gas 1.09.06 AURORA at 1.10.06_4 31E Reg Asset  Liab and EXH D 6 2 2" xfId="21686"/>
    <cellStyle name="_Power Cost Value Copy 11.30.05 gas 1.09.06 AURORA at 1.10.06_4 31E Reg Asset  Liab and EXH D 6 3" xfId="21687"/>
    <cellStyle name="_Power Cost Value Copy 11.30.05 gas 1.09.06 AURORA at 1.10.06_4 31E Reg Asset  Liab and EXH D 7" xfId="21688"/>
    <cellStyle name="_Power Cost Value Copy 11.30.05 gas 1.09.06 AURORA at 1.10.06_4 31E Reg Asset  Liab and EXH D 7 2" xfId="21689"/>
    <cellStyle name="_Power Cost Value Copy 11.30.05 gas 1.09.06 AURORA at 1.10.06_4 31E Reg Asset  Liab and EXH D 7 2 2" xfId="21690"/>
    <cellStyle name="_Power Cost Value Copy 11.30.05 gas 1.09.06 AURORA at 1.10.06_4 31E Reg Asset  Liab and EXH D 7 3" xfId="21691"/>
    <cellStyle name="_Power Cost Value Copy 11.30.05 gas 1.09.06 AURORA at 1.10.06_4 31E Reg Asset  Liab and EXH D 8" xfId="21692"/>
    <cellStyle name="_Power Cost Value Copy 11.30.05 gas 1.09.06 AURORA at 1.10.06_4 31E Reg Asset  Liab and EXH D 8 2" xfId="21693"/>
    <cellStyle name="_Power Cost Value Copy 11.30.05 gas 1.09.06 AURORA at 1.10.06_4 31E Reg Asset  Liab and EXH D 8 2 2" xfId="21694"/>
    <cellStyle name="_Power Cost Value Copy 11.30.05 gas 1.09.06 AURORA at 1.10.06_4 31E Reg Asset  Liab and EXH D 8 3" xfId="21695"/>
    <cellStyle name="_Power Cost Value Copy 11.30.05 gas 1.09.06 AURORA at 1.10.06_4 31E Reg Asset  Liab and EXH D 9" xfId="21696"/>
    <cellStyle name="_Power Cost Value Copy 11.30.05 gas 1.09.06 AURORA at 1.10.06_4 31E Reg Asset  Liab and EXH D 9 2" xfId="21697"/>
    <cellStyle name="_Power Cost Value Copy 11.30.05 gas 1.09.06 AURORA at 1.10.06_4 31E Reg Asset  Liab and EXH D 9 2 2" xfId="21698"/>
    <cellStyle name="_Power Cost Value Copy 11.30.05 gas 1.09.06 AURORA at 1.10.06_4 31E Reg Asset  Liab and EXH D 9 3" xfId="21699"/>
    <cellStyle name="_Power Cost Value Copy 11.30.05 gas 1.09.06 AURORA at 1.10.06_4 32 Regulatory Assets and Liabilities  7 06- Exhibit D" xfId="4925"/>
    <cellStyle name="_Power Cost Value Copy 11.30.05 gas 1.09.06 AURORA at 1.10.06_4 32 Regulatory Assets and Liabilities  7 06- Exhibit D 2" xfId="4926"/>
    <cellStyle name="_Power Cost Value Copy 11.30.05 gas 1.09.06 AURORA at 1.10.06_4 32 Regulatory Assets and Liabilities  7 06- Exhibit D 2 2" xfId="4927"/>
    <cellStyle name="_Power Cost Value Copy 11.30.05 gas 1.09.06 AURORA at 1.10.06_4 32 Regulatory Assets and Liabilities  7 06- Exhibit D 2 2 2" xfId="21700"/>
    <cellStyle name="_Power Cost Value Copy 11.30.05 gas 1.09.06 AURORA at 1.10.06_4 32 Regulatory Assets and Liabilities  7 06- Exhibit D 2 2 2 2" xfId="21701"/>
    <cellStyle name="_Power Cost Value Copy 11.30.05 gas 1.09.06 AURORA at 1.10.06_4 32 Regulatory Assets and Liabilities  7 06- Exhibit D 2 2 3" xfId="21702"/>
    <cellStyle name="_Power Cost Value Copy 11.30.05 gas 1.09.06 AURORA at 1.10.06_4 32 Regulatory Assets and Liabilities  7 06- Exhibit D 2 3" xfId="4928"/>
    <cellStyle name="_Power Cost Value Copy 11.30.05 gas 1.09.06 AURORA at 1.10.06_4 32 Regulatory Assets and Liabilities  7 06- Exhibit D 2 3 2" xfId="21703"/>
    <cellStyle name="_Power Cost Value Copy 11.30.05 gas 1.09.06 AURORA at 1.10.06_4 32 Regulatory Assets and Liabilities  7 06- Exhibit D 2 4" xfId="21704"/>
    <cellStyle name="_Power Cost Value Copy 11.30.05 gas 1.09.06 AURORA at 1.10.06_4 32 Regulatory Assets and Liabilities  7 06- Exhibit D 3" xfId="4929"/>
    <cellStyle name="_Power Cost Value Copy 11.30.05 gas 1.09.06 AURORA at 1.10.06_4 32 Regulatory Assets and Liabilities  7 06- Exhibit D 3 2" xfId="21705"/>
    <cellStyle name="_Power Cost Value Copy 11.30.05 gas 1.09.06 AURORA at 1.10.06_4 32 Regulatory Assets and Liabilities  7 06- Exhibit D 3 2 2" xfId="21706"/>
    <cellStyle name="_Power Cost Value Copy 11.30.05 gas 1.09.06 AURORA at 1.10.06_4 32 Regulatory Assets and Liabilities  7 06- Exhibit D 3 3" xfId="21707"/>
    <cellStyle name="_Power Cost Value Copy 11.30.05 gas 1.09.06 AURORA at 1.10.06_4 32 Regulatory Assets and Liabilities  7 06- Exhibit D 3 4" xfId="21708"/>
    <cellStyle name="_Power Cost Value Copy 11.30.05 gas 1.09.06 AURORA at 1.10.06_4 32 Regulatory Assets and Liabilities  7 06- Exhibit D 4" xfId="4930"/>
    <cellStyle name="_Power Cost Value Copy 11.30.05 gas 1.09.06 AURORA at 1.10.06_4 32 Regulatory Assets and Liabilities  7 06- Exhibit D 4 2" xfId="21709"/>
    <cellStyle name="_Power Cost Value Copy 11.30.05 gas 1.09.06 AURORA at 1.10.06_4 32 Regulatory Assets and Liabilities  7 06- Exhibit D 5" xfId="21710"/>
    <cellStyle name="_Power Cost Value Copy 11.30.05 gas 1.09.06 AURORA at 1.10.06_4 32 Regulatory Assets and Liabilities  7 06- Exhibit D_DEM-WP(C) ENERG10C--ctn Mid-C_042010 2010GRC" xfId="11989"/>
    <cellStyle name="_Power Cost Value Copy 11.30.05 gas 1.09.06 AURORA at 1.10.06_4 32 Regulatory Assets and Liabilities  7 06- Exhibit D_DEM-WP(C) ENERG10C--ctn Mid-C_042010 2010GRC 2" xfId="21711"/>
    <cellStyle name="_Power Cost Value Copy 11.30.05 gas 1.09.06 AURORA at 1.10.06_4 32 Regulatory Assets and Liabilities  7 06- Exhibit D_NIM Summary" xfId="4931"/>
    <cellStyle name="_Power Cost Value Copy 11.30.05 gas 1.09.06 AURORA at 1.10.06_4 32 Regulatory Assets and Liabilities  7 06- Exhibit D_NIM Summary 2" xfId="4932"/>
    <cellStyle name="_Power Cost Value Copy 11.30.05 gas 1.09.06 AURORA at 1.10.06_4 32 Regulatory Assets and Liabilities  7 06- Exhibit D_NIM Summary 2 2" xfId="21712"/>
    <cellStyle name="_Power Cost Value Copy 11.30.05 gas 1.09.06 AURORA at 1.10.06_4 32 Regulatory Assets and Liabilities  7 06- Exhibit D_NIM Summary 2 2 2" xfId="21713"/>
    <cellStyle name="_Power Cost Value Copy 11.30.05 gas 1.09.06 AURORA at 1.10.06_4 32 Regulatory Assets and Liabilities  7 06- Exhibit D_NIM Summary 2 2 2 2" xfId="21714"/>
    <cellStyle name="_Power Cost Value Copy 11.30.05 gas 1.09.06 AURORA at 1.10.06_4 32 Regulatory Assets and Liabilities  7 06- Exhibit D_NIM Summary 2 2 3" xfId="21715"/>
    <cellStyle name="_Power Cost Value Copy 11.30.05 gas 1.09.06 AURORA at 1.10.06_4 32 Regulatory Assets and Liabilities  7 06- Exhibit D_NIM Summary 2 3" xfId="21716"/>
    <cellStyle name="_Power Cost Value Copy 11.30.05 gas 1.09.06 AURORA at 1.10.06_4 32 Regulatory Assets and Liabilities  7 06- Exhibit D_NIM Summary 2 3 2" xfId="21717"/>
    <cellStyle name="_Power Cost Value Copy 11.30.05 gas 1.09.06 AURORA at 1.10.06_4 32 Regulatory Assets and Liabilities  7 06- Exhibit D_NIM Summary 2 4" xfId="21718"/>
    <cellStyle name="_Power Cost Value Copy 11.30.05 gas 1.09.06 AURORA at 1.10.06_4 32 Regulatory Assets and Liabilities  7 06- Exhibit D_NIM Summary 3" xfId="21719"/>
    <cellStyle name="_Power Cost Value Copy 11.30.05 gas 1.09.06 AURORA at 1.10.06_4 32 Regulatory Assets and Liabilities  7 06- Exhibit D_NIM Summary 3 2" xfId="21720"/>
    <cellStyle name="_Power Cost Value Copy 11.30.05 gas 1.09.06 AURORA at 1.10.06_4 32 Regulatory Assets and Liabilities  7 06- Exhibit D_NIM Summary 3 2 2" xfId="21721"/>
    <cellStyle name="_Power Cost Value Copy 11.30.05 gas 1.09.06 AURORA at 1.10.06_4 32 Regulatory Assets and Liabilities  7 06- Exhibit D_NIM Summary 3 3" xfId="21722"/>
    <cellStyle name="_Power Cost Value Copy 11.30.05 gas 1.09.06 AURORA at 1.10.06_4 32 Regulatory Assets and Liabilities  7 06- Exhibit D_NIM Summary 3 4" xfId="21723"/>
    <cellStyle name="_Power Cost Value Copy 11.30.05 gas 1.09.06 AURORA at 1.10.06_4 32 Regulatory Assets and Liabilities  7 06- Exhibit D_NIM Summary 4" xfId="21724"/>
    <cellStyle name="_Power Cost Value Copy 11.30.05 gas 1.09.06 AURORA at 1.10.06_4 32 Regulatory Assets and Liabilities  7 06- Exhibit D_NIM Summary 4 2" xfId="21725"/>
    <cellStyle name="_Power Cost Value Copy 11.30.05 gas 1.09.06 AURORA at 1.10.06_4 32 Regulatory Assets and Liabilities  7 06- Exhibit D_NIM Summary 5" xfId="21726"/>
    <cellStyle name="_Power Cost Value Copy 11.30.05 gas 1.09.06 AURORA at 1.10.06_4 32 Regulatory Assets and Liabilities  7 06- Exhibit D_NIM Summary_DEM-WP(C) ENERG10C--ctn Mid-C_042010 2010GRC" xfId="11990"/>
    <cellStyle name="_Power Cost Value Copy 11.30.05 gas 1.09.06 AURORA at 1.10.06_4 32 Regulatory Assets and Liabilities  7 06- Exhibit D_NIM Summary_DEM-WP(C) ENERG10C--ctn Mid-C_042010 2010GRC 2" xfId="21727"/>
    <cellStyle name="_Power Cost Value Copy 11.30.05 gas 1.09.06 AURORA at 1.10.06_6.06E Operating Expenses" xfId="11991"/>
    <cellStyle name="_Power Cost Value Copy 11.30.05 gas 1.09.06 AURORA at 1.10.06_ACCOUNTS" xfId="4933"/>
    <cellStyle name="_Power Cost Value Copy 11.30.05 gas 1.09.06 AURORA at 1.10.06_Att B to RECs proceeds proposal" xfId="178"/>
    <cellStyle name="_Power Cost Value Copy 11.30.05 gas 1.09.06 AURORA at 1.10.06_AURORA Total New" xfId="4934"/>
    <cellStyle name="_Power Cost Value Copy 11.30.05 gas 1.09.06 AURORA at 1.10.06_AURORA Total New 2" xfId="4935"/>
    <cellStyle name="_Power Cost Value Copy 11.30.05 gas 1.09.06 AURORA at 1.10.06_AURORA Total New 2 2" xfId="21728"/>
    <cellStyle name="_Power Cost Value Copy 11.30.05 gas 1.09.06 AURORA at 1.10.06_AURORA Total New 2 2 2" xfId="21729"/>
    <cellStyle name="_Power Cost Value Copy 11.30.05 gas 1.09.06 AURORA at 1.10.06_AURORA Total New 2 2 2 2" xfId="21730"/>
    <cellStyle name="_Power Cost Value Copy 11.30.05 gas 1.09.06 AURORA at 1.10.06_AURORA Total New 2 2 3" xfId="21731"/>
    <cellStyle name="_Power Cost Value Copy 11.30.05 gas 1.09.06 AURORA at 1.10.06_AURORA Total New 2 3" xfId="21732"/>
    <cellStyle name="_Power Cost Value Copy 11.30.05 gas 1.09.06 AURORA at 1.10.06_AURORA Total New 2 3 2" xfId="21733"/>
    <cellStyle name="_Power Cost Value Copy 11.30.05 gas 1.09.06 AURORA at 1.10.06_AURORA Total New 2 4" xfId="21734"/>
    <cellStyle name="_Power Cost Value Copy 11.30.05 gas 1.09.06 AURORA at 1.10.06_AURORA Total New 3" xfId="21735"/>
    <cellStyle name="_Power Cost Value Copy 11.30.05 gas 1.09.06 AURORA at 1.10.06_AURORA Total New 3 2" xfId="21736"/>
    <cellStyle name="_Power Cost Value Copy 11.30.05 gas 1.09.06 AURORA at 1.10.06_AURORA Total New 3 2 2" xfId="21737"/>
    <cellStyle name="_Power Cost Value Copy 11.30.05 gas 1.09.06 AURORA at 1.10.06_AURORA Total New 3 3" xfId="21738"/>
    <cellStyle name="_Power Cost Value Copy 11.30.05 gas 1.09.06 AURORA at 1.10.06_AURORA Total New 4" xfId="21739"/>
    <cellStyle name="_Power Cost Value Copy 11.30.05 gas 1.09.06 AURORA at 1.10.06_AURORA Total New 4 2" xfId="21740"/>
    <cellStyle name="_Power Cost Value Copy 11.30.05 gas 1.09.06 AURORA at 1.10.06_AURORA Total New 5" xfId="21741"/>
    <cellStyle name="_Power Cost Value Copy 11.30.05 gas 1.09.06 AURORA at 1.10.06_Backup for Attachment B 2010-09-09" xfId="179"/>
    <cellStyle name="_Power Cost Value Copy 11.30.05 gas 1.09.06 AURORA at 1.10.06_Bench Request - Attachment B" xfId="180"/>
    <cellStyle name="_Power Cost Value Copy 11.30.05 gas 1.09.06 AURORA at 1.10.06_Book2" xfId="4936"/>
    <cellStyle name="_Power Cost Value Copy 11.30.05 gas 1.09.06 AURORA at 1.10.06_Book2 2" xfId="4937"/>
    <cellStyle name="_Power Cost Value Copy 11.30.05 gas 1.09.06 AURORA at 1.10.06_Book2 2 2" xfId="4938"/>
    <cellStyle name="_Power Cost Value Copy 11.30.05 gas 1.09.06 AURORA at 1.10.06_Book2 2 2 2" xfId="21742"/>
    <cellStyle name="_Power Cost Value Copy 11.30.05 gas 1.09.06 AURORA at 1.10.06_Book2 2 2 2 2" xfId="21743"/>
    <cellStyle name="_Power Cost Value Copy 11.30.05 gas 1.09.06 AURORA at 1.10.06_Book2 2 2 3" xfId="21744"/>
    <cellStyle name="_Power Cost Value Copy 11.30.05 gas 1.09.06 AURORA at 1.10.06_Book2 2 3" xfId="4939"/>
    <cellStyle name="_Power Cost Value Copy 11.30.05 gas 1.09.06 AURORA at 1.10.06_Book2 2 3 2" xfId="21745"/>
    <cellStyle name="_Power Cost Value Copy 11.30.05 gas 1.09.06 AURORA at 1.10.06_Book2 2 4" xfId="21746"/>
    <cellStyle name="_Power Cost Value Copy 11.30.05 gas 1.09.06 AURORA at 1.10.06_Book2 3" xfId="4940"/>
    <cellStyle name="_Power Cost Value Copy 11.30.05 gas 1.09.06 AURORA at 1.10.06_Book2 3 2" xfId="21747"/>
    <cellStyle name="_Power Cost Value Copy 11.30.05 gas 1.09.06 AURORA at 1.10.06_Book2 3 2 2" xfId="21748"/>
    <cellStyle name="_Power Cost Value Copy 11.30.05 gas 1.09.06 AURORA at 1.10.06_Book2 3 3" xfId="21749"/>
    <cellStyle name="_Power Cost Value Copy 11.30.05 gas 1.09.06 AURORA at 1.10.06_Book2 3 4" xfId="21750"/>
    <cellStyle name="_Power Cost Value Copy 11.30.05 gas 1.09.06 AURORA at 1.10.06_Book2 4" xfId="4941"/>
    <cellStyle name="_Power Cost Value Copy 11.30.05 gas 1.09.06 AURORA at 1.10.06_Book2 4 2" xfId="21751"/>
    <cellStyle name="_Power Cost Value Copy 11.30.05 gas 1.09.06 AURORA at 1.10.06_Book2 5" xfId="21752"/>
    <cellStyle name="_Power Cost Value Copy 11.30.05 gas 1.09.06 AURORA at 1.10.06_Book2_Adj Bench DR 3 for Initial Briefs (Electric)" xfId="4942"/>
    <cellStyle name="_Power Cost Value Copy 11.30.05 gas 1.09.06 AURORA at 1.10.06_Book2_Adj Bench DR 3 for Initial Briefs (Electric) 2" xfId="4943"/>
    <cellStyle name="_Power Cost Value Copy 11.30.05 gas 1.09.06 AURORA at 1.10.06_Book2_Adj Bench DR 3 for Initial Briefs (Electric) 2 2" xfId="4944"/>
    <cellStyle name="_Power Cost Value Copy 11.30.05 gas 1.09.06 AURORA at 1.10.06_Book2_Adj Bench DR 3 for Initial Briefs (Electric) 2 2 2" xfId="21753"/>
    <cellStyle name="_Power Cost Value Copy 11.30.05 gas 1.09.06 AURORA at 1.10.06_Book2_Adj Bench DR 3 for Initial Briefs (Electric) 2 2 2 2" xfId="21754"/>
    <cellStyle name="_Power Cost Value Copy 11.30.05 gas 1.09.06 AURORA at 1.10.06_Book2_Adj Bench DR 3 for Initial Briefs (Electric) 2 2 3" xfId="21755"/>
    <cellStyle name="_Power Cost Value Copy 11.30.05 gas 1.09.06 AURORA at 1.10.06_Book2_Adj Bench DR 3 for Initial Briefs (Electric) 2 3" xfId="4945"/>
    <cellStyle name="_Power Cost Value Copy 11.30.05 gas 1.09.06 AURORA at 1.10.06_Book2_Adj Bench DR 3 for Initial Briefs (Electric) 2 3 2" xfId="21756"/>
    <cellStyle name="_Power Cost Value Copy 11.30.05 gas 1.09.06 AURORA at 1.10.06_Book2_Adj Bench DR 3 for Initial Briefs (Electric) 2 4" xfId="21757"/>
    <cellStyle name="_Power Cost Value Copy 11.30.05 gas 1.09.06 AURORA at 1.10.06_Book2_Adj Bench DR 3 for Initial Briefs (Electric) 3" xfId="4946"/>
    <cellStyle name="_Power Cost Value Copy 11.30.05 gas 1.09.06 AURORA at 1.10.06_Book2_Adj Bench DR 3 for Initial Briefs (Electric) 3 2" xfId="21758"/>
    <cellStyle name="_Power Cost Value Copy 11.30.05 gas 1.09.06 AURORA at 1.10.06_Book2_Adj Bench DR 3 for Initial Briefs (Electric) 3 2 2" xfId="21759"/>
    <cellStyle name="_Power Cost Value Copy 11.30.05 gas 1.09.06 AURORA at 1.10.06_Book2_Adj Bench DR 3 for Initial Briefs (Electric) 3 3" xfId="21760"/>
    <cellStyle name="_Power Cost Value Copy 11.30.05 gas 1.09.06 AURORA at 1.10.06_Book2_Adj Bench DR 3 for Initial Briefs (Electric) 3 4" xfId="21761"/>
    <cellStyle name="_Power Cost Value Copy 11.30.05 gas 1.09.06 AURORA at 1.10.06_Book2_Adj Bench DR 3 for Initial Briefs (Electric) 4" xfId="4947"/>
    <cellStyle name="_Power Cost Value Copy 11.30.05 gas 1.09.06 AURORA at 1.10.06_Book2_Adj Bench DR 3 for Initial Briefs (Electric) 4 2" xfId="21762"/>
    <cellStyle name="_Power Cost Value Copy 11.30.05 gas 1.09.06 AURORA at 1.10.06_Book2_Adj Bench DR 3 for Initial Briefs (Electric) 5" xfId="21763"/>
    <cellStyle name="_Power Cost Value Copy 11.30.05 gas 1.09.06 AURORA at 1.10.06_Book2_Adj Bench DR 3 for Initial Briefs (Electric)_DEM-WP(C) ENERG10C--ctn Mid-C_042010 2010GRC" xfId="11992"/>
    <cellStyle name="_Power Cost Value Copy 11.30.05 gas 1.09.06 AURORA at 1.10.06_Book2_Adj Bench DR 3 for Initial Briefs (Electric)_DEM-WP(C) ENERG10C--ctn Mid-C_042010 2010GRC 2" xfId="21764"/>
    <cellStyle name="_Power Cost Value Copy 11.30.05 gas 1.09.06 AURORA at 1.10.06_Book2_DEM-WP(C) ENERG10C--ctn Mid-C_042010 2010GRC" xfId="11993"/>
    <cellStyle name="_Power Cost Value Copy 11.30.05 gas 1.09.06 AURORA at 1.10.06_Book2_DEM-WP(C) ENERG10C--ctn Mid-C_042010 2010GRC 2" xfId="21765"/>
    <cellStyle name="_Power Cost Value Copy 11.30.05 gas 1.09.06 AURORA at 1.10.06_Book2_Electric Rev Req Model (2009 GRC) Rebuttal" xfId="4948"/>
    <cellStyle name="_Power Cost Value Copy 11.30.05 gas 1.09.06 AURORA at 1.10.06_Book2_Electric Rev Req Model (2009 GRC) Rebuttal 2" xfId="4949"/>
    <cellStyle name="_Power Cost Value Copy 11.30.05 gas 1.09.06 AURORA at 1.10.06_Book2_Electric Rev Req Model (2009 GRC) Rebuttal 2 2" xfId="4950"/>
    <cellStyle name="_Power Cost Value Copy 11.30.05 gas 1.09.06 AURORA at 1.10.06_Book2_Electric Rev Req Model (2009 GRC) Rebuttal 2 2 2" xfId="21766"/>
    <cellStyle name="_Power Cost Value Copy 11.30.05 gas 1.09.06 AURORA at 1.10.06_Book2_Electric Rev Req Model (2009 GRC) Rebuttal 2 3" xfId="4951"/>
    <cellStyle name="_Power Cost Value Copy 11.30.05 gas 1.09.06 AURORA at 1.10.06_Book2_Electric Rev Req Model (2009 GRC) Rebuttal 3" xfId="4952"/>
    <cellStyle name="_Power Cost Value Copy 11.30.05 gas 1.09.06 AURORA at 1.10.06_Book2_Electric Rev Req Model (2009 GRC) Rebuttal 3 2" xfId="21767"/>
    <cellStyle name="_Power Cost Value Copy 11.30.05 gas 1.09.06 AURORA at 1.10.06_Book2_Electric Rev Req Model (2009 GRC) Rebuttal 4" xfId="4953"/>
    <cellStyle name="_Power Cost Value Copy 11.30.05 gas 1.09.06 AURORA at 1.10.06_Book2_Electric Rev Req Model (2009 GRC) Rebuttal REmoval of New  WH Solar AdjustMI" xfId="4954"/>
    <cellStyle name="_Power Cost Value Copy 11.30.05 gas 1.09.06 AURORA at 1.10.06_Book2_Electric Rev Req Model (2009 GRC) Rebuttal REmoval of New  WH Solar AdjustMI 2" xfId="4955"/>
    <cellStyle name="_Power Cost Value Copy 11.30.05 gas 1.09.06 AURORA at 1.10.06_Book2_Electric Rev Req Model (2009 GRC) Rebuttal REmoval of New  WH Solar AdjustMI 2 2" xfId="4956"/>
    <cellStyle name="_Power Cost Value Copy 11.30.05 gas 1.09.06 AURORA at 1.10.06_Book2_Electric Rev Req Model (2009 GRC) Rebuttal REmoval of New  WH Solar AdjustMI 2 2 2" xfId="21768"/>
    <cellStyle name="_Power Cost Value Copy 11.30.05 gas 1.09.06 AURORA at 1.10.06_Book2_Electric Rev Req Model (2009 GRC) Rebuttal REmoval of New  WH Solar AdjustMI 2 2 2 2" xfId="21769"/>
    <cellStyle name="_Power Cost Value Copy 11.30.05 gas 1.09.06 AURORA at 1.10.06_Book2_Electric Rev Req Model (2009 GRC) Rebuttal REmoval of New  WH Solar AdjustMI 2 2 3" xfId="21770"/>
    <cellStyle name="_Power Cost Value Copy 11.30.05 gas 1.09.06 AURORA at 1.10.06_Book2_Electric Rev Req Model (2009 GRC) Rebuttal REmoval of New  WH Solar AdjustMI 2 3" xfId="4957"/>
    <cellStyle name="_Power Cost Value Copy 11.30.05 gas 1.09.06 AURORA at 1.10.06_Book2_Electric Rev Req Model (2009 GRC) Rebuttal REmoval of New  WH Solar AdjustMI 2 3 2" xfId="21771"/>
    <cellStyle name="_Power Cost Value Copy 11.30.05 gas 1.09.06 AURORA at 1.10.06_Book2_Electric Rev Req Model (2009 GRC) Rebuttal REmoval of New  WH Solar AdjustMI 2 4" xfId="21772"/>
    <cellStyle name="_Power Cost Value Copy 11.30.05 gas 1.09.06 AURORA at 1.10.06_Book2_Electric Rev Req Model (2009 GRC) Rebuttal REmoval of New  WH Solar AdjustMI 3" xfId="4958"/>
    <cellStyle name="_Power Cost Value Copy 11.30.05 gas 1.09.06 AURORA at 1.10.06_Book2_Electric Rev Req Model (2009 GRC) Rebuttal REmoval of New  WH Solar AdjustMI 3 2" xfId="21773"/>
    <cellStyle name="_Power Cost Value Copy 11.30.05 gas 1.09.06 AURORA at 1.10.06_Book2_Electric Rev Req Model (2009 GRC) Rebuttal REmoval of New  WH Solar AdjustMI 3 2 2" xfId="21774"/>
    <cellStyle name="_Power Cost Value Copy 11.30.05 gas 1.09.06 AURORA at 1.10.06_Book2_Electric Rev Req Model (2009 GRC) Rebuttal REmoval of New  WH Solar AdjustMI 3 3" xfId="21775"/>
    <cellStyle name="_Power Cost Value Copy 11.30.05 gas 1.09.06 AURORA at 1.10.06_Book2_Electric Rev Req Model (2009 GRC) Rebuttal REmoval of New  WH Solar AdjustMI 3 4" xfId="21776"/>
    <cellStyle name="_Power Cost Value Copy 11.30.05 gas 1.09.06 AURORA at 1.10.06_Book2_Electric Rev Req Model (2009 GRC) Rebuttal REmoval of New  WH Solar AdjustMI 4" xfId="4959"/>
    <cellStyle name="_Power Cost Value Copy 11.30.05 gas 1.09.06 AURORA at 1.10.06_Book2_Electric Rev Req Model (2009 GRC) Rebuttal REmoval of New  WH Solar AdjustMI 4 2" xfId="21777"/>
    <cellStyle name="_Power Cost Value Copy 11.30.05 gas 1.09.06 AURORA at 1.10.06_Book2_Electric Rev Req Model (2009 GRC) Rebuttal REmoval of New  WH Solar AdjustMI 5" xfId="21778"/>
    <cellStyle name="_Power Cost Value Copy 11.30.05 gas 1.09.06 AURORA at 1.10.06_Book2_Electric Rev Req Model (2009 GRC) Rebuttal REmoval of New  WH Solar AdjustMI_DEM-WP(C) ENERG10C--ctn Mid-C_042010 2010GRC" xfId="11994"/>
    <cellStyle name="_Power Cost Value Copy 11.30.05 gas 1.09.06 AURORA at 1.10.06_Book2_Electric Rev Req Model (2009 GRC) Rebuttal REmoval of New  WH Solar AdjustMI_DEM-WP(C) ENERG10C--ctn Mid-C_042010 2010GRC 2" xfId="21779"/>
    <cellStyle name="_Power Cost Value Copy 11.30.05 gas 1.09.06 AURORA at 1.10.06_Book2_Electric Rev Req Model (2009 GRC) Revised 01-18-2010" xfId="4960"/>
    <cellStyle name="_Power Cost Value Copy 11.30.05 gas 1.09.06 AURORA at 1.10.06_Book2_Electric Rev Req Model (2009 GRC) Revised 01-18-2010 2" xfId="4961"/>
    <cellStyle name="_Power Cost Value Copy 11.30.05 gas 1.09.06 AURORA at 1.10.06_Book2_Electric Rev Req Model (2009 GRC) Revised 01-18-2010 2 2" xfId="4962"/>
    <cellStyle name="_Power Cost Value Copy 11.30.05 gas 1.09.06 AURORA at 1.10.06_Book2_Electric Rev Req Model (2009 GRC) Revised 01-18-2010 2 2 2" xfId="21780"/>
    <cellStyle name="_Power Cost Value Copy 11.30.05 gas 1.09.06 AURORA at 1.10.06_Book2_Electric Rev Req Model (2009 GRC) Revised 01-18-2010 2 2 2 2" xfId="21781"/>
    <cellStyle name="_Power Cost Value Copy 11.30.05 gas 1.09.06 AURORA at 1.10.06_Book2_Electric Rev Req Model (2009 GRC) Revised 01-18-2010 2 2 3" xfId="21782"/>
    <cellStyle name="_Power Cost Value Copy 11.30.05 gas 1.09.06 AURORA at 1.10.06_Book2_Electric Rev Req Model (2009 GRC) Revised 01-18-2010 2 3" xfId="4963"/>
    <cellStyle name="_Power Cost Value Copy 11.30.05 gas 1.09.06 AURORA at 1.10.06_Book2_Electric Rev Req Model (2009 GRC) Revised 01-18-2010 2 3 2" xfId="21783"/>
    <cellStyle name="_Power Cost Value Copy 11.30.05 gas 1.09.06 AURORA at 1.10.06_Book2_Electric Rev Req Model (2009 GRC) Revised 01-18-2010 2 4" xfId="21784"/>
    <cellStyle name="_Power Cost Value Copy 11.30.05 gas 1.09.06 AURORA at 1.10.06_Book2_Electric Rev Req Model (2009 GRC) Revised 01-18-2010 3" xfId="4964"/>
    <cellStyle name="_Power Cost Value Copy 11.30.05 gas 1.09.06 AURORA at 1.10.06_Book2_Electric Rev Req Model (2009 GRC) Revised 01-18-2010 3 2" xfId="21785"/>
    <cellStyle name="_Power Cost Value Copy 11.30.05 gas 1.09.06 AURORA at 1.10.06_Book2_Electric Rev Req Model (2009 GRC) Revised 01-18-2010 3 2 2" xfId="21786"/>
    <cellStyle name="_Power Cost Value Copy 11.30.05 gas 1.09.06 AURORA at 1.10.06_Book2_Electric Rev Req Model (2009 GRC) Revised 01-18-2010 3 3" xfId="21787"/>
    <cellStyle name="_Power Cost Value Copy 11.30.05 gas 1.09.06 AURORA at 1.10.06_Book2_Electric Rev Req Model (2009 GRC) Revised 01-18-2010 3 4" xfId="21788"/>
    <cellStyle name="_Power Cost Value Copy 11.30.05 gas 1.09.06 AURORA at 1.10.06_Book2_Electric Rev Req Model (2009 GRC) Revised 01-18-2010 4" xfId="4965"/>
    <cellStyle name="_Power Cost Value Copy 11.30.05 gas 1.09.06 AURORA at 1.10.06_Book2_Electric Rev Req Model (2009 GRC) Revised 01-18-2010 4 2" xfId="21789"/>
    <cellStyle name="_Power Cost Value Copy 11.30.05 gas 1.09.06 AURORA at 1.10.06_Book2_Electric Rev Req Model (2009 GRC) Revised 01-18-2010 5" xfId="21790"/>
    <cellStyle name="_Power Cost Value Copy 11.30.05 gas 1.09.06 AURORA at 1.10.06_Book2_Electric Rev Req Model (2009 GRC) Revised 01-18-2010_DEM-WP(C) ENERG10C--ctn Mid-C_042010 2010GRC" xfId="11995"/>
    <cellStyle name="_Power Cost Value Copy 11.30.05 gas 1.09.06 AURORA at 1.10.06_Book2_Electric Rev Req Model (2009 GRC) Revised 01-18-2010_DEM-WP(C) ENERG10C--ctn Mid-C_042010 2010GRC 2" xfId="21791"/>
    <cellStyle name="_Power Cost Value Copy 11.30.05 gas 1.09.06 AURORA at 1.10.06_Book2_Final Order Electric EXHIBIT A-1" xfId="4966"/>
    <cellStyle name="_Power Cost Value Copy 11.30.05 gas 1.09.06 AURORA at 1.10.06_Book2_Final Order Electric EXHIBIT A-1 2" xfId="4967"/>
    <cellStyle name="_Power Cost Value Copy 11.30.05 gas 1.09.06 AURORA at 1.10.06_Book2_Final Order Electric EXHIBIT A-1 2 2" xfId="4968"/>
    <cellStyle name="_Power Cost Value Copy 11.30.05 gas 1.09.06 AURORA at 1.10.06_Book2_Final Order Electric EXHIBIT A-1 2 2 2" xfId="21792"/>
    <cellStyle name="_Power Cost Value Copy 11.30.05 gas 1.09.06 AURORA at 1.10.06_Book2_Final Order Electric EXHIBIT A-1 2 3" xfId="4969"/>
    <cellStyle name="_Power Cost Value Copy 11.30.05 gas 1.09.06 AURORA at 1.10.06_Book2_Final Order Electric EXHIBIT A-1 2 4" xfId="21793"/>
    <cellStyle name="_Power Cost Value Copy 11.30.05 gas 1.09.06 AURORA at 1.10.06_Book2_Final Order Electric EXHIBIT A-1 3" xfId="4970"/>
    <cellStyle name="_Power Cost Value Copy 11.30.05 gas 1.09.06 AURORA at 1.10.06_Book2_Final Order Electric EXHIBIT A-1 3 2" xfId="21794"/>
    <cellStyle name="_Power Cost Value Copy 11.30.05 gas 1.09.06 AURORA at 1.10.06_Book2_Final Order Electric EXHIBIT A-1 4" xfId="4971"/>
    <cellStyle name="_Power Cost Value Copy 11.30.05 gas 1.09.06 AURORA at 1.10.06_Book2_Final Order Electric EXHIBIT A-1 5" xfId="21795"/>
    <cellStyle name="_Power Cost Value Copy 11.30.05 gas 1.09.06 AURORA at 1.10.06_Book2_Final Order Electric EXHIBIT A-1 6" xfId="21796"/>
    <cellStyle name="_Power Cost Value Copy 11.30.05 gas 1.09.06 AURORA at 1.10.06_Book4" xfId="4972"/>
    <cellStyle name="_Power Cost Value Copy 11.30.05 gas 1.09.06 AURORA at 1.10.06_Book4 2" xfId="4973"/>
    <cellStyle name="_Power Cost Value Copy 11.30.05 gas 1.09.06 AURORA at 1.10.06_Book4 2 2" xfId="4974"/>
    <cellStyle name="_Power Cost Value Copy 11.30.05 gas 1.09.06 AURORA at 1.10.06_Book4 2 2 2" xfId="21797"/>
    <cellStyle name="_Power Cost Value Copy 11.30.05 gas 1.09.06 AURORA at 1.10.06_Book4 2 2 2 2" xfId="21798"/>
    <cellStyle name="_Power Cost Value Copy 11.30.05 gas 1.09.06 AURORA at 1.10.06_Book4 2 2 3" xfId="21799"/>
    <cellStyle name="_Power Cost Value Copy 11.30.05 gas 1.09.06 AURORA at 1.10.06_Book4 2 3" xfId="4975"/>
    <cellStyle name="_Power Cost Value Copy 11.30.05 gas 1.09.06 AURORA at 1.10.06_Book4 2 3 2" xfId="21800"/>
    <cellStyle name="_Power Cost Value Copy 11.30.05 gas 1.09.06 AURORA at 1.10.06_Book4 2 4" xfId="21801"/>
    <cellStyle name="_Power Cost Value Copy 11.30.05 gas 1.09.06 AURORA at 1.10.06_Book4 3" xfId="4976"/>
    <cellStyle name="_Power Cost Value Copy 11.30.05 gas 1.09.06 AURORA at 1.10.06_Book4 3 2" xfId="21802"/>
    <cellStyle name="_Power Cost Value Copy 11.30.05 gas 1.09.06 AURORA at 1.10.06_Book4 3 2 2" xfId="21803"/>
    <cellStyle name="_Power Cost Value Copy 11.30.05 gas 1.09.06 AURORA at 1.10.06_Book4 3 3" xfId="21804"/>
    <cellStyle name="_Power Cost Value Copy 11.30.05 gas 1.09.06 AURORA at 1.10.06_Book4 3 4" xfId="21805"/>
    <cellStyle name="_Power Cost Value Copy 11.30.05 gas 1.09.06 AURORA at 1.10.06_Book4 4" xfId="4977"/>
    <cellStyle name="_Power Cost Value Copy 11.30.05 gas 1.09.06 AURORA at 1.10.06_Book4 4 2" xfId="21806"/>
    <cellStyle name="_Power Cost Value Copy 11.30.05 gas 1.09.06 AURORA at 1.10.06_Book4 5" xfId="21807"/>
    <cellStyle name="_Power Cost Value Copy 11.30.05 gas 1.09.06 AURORA at 1.10.06_Book4_DEM-WP(C) ENERG10C--ctn Mid-C_042010 2010GRC" xfId="11996"/>
    <cellStyle name="_Power Cost Value Copy 11.30.05 gas 1.09.06 AURORA at 1.10.06_Book4_DEM-WP(C) ENERG10C--ctn Mid-C_042010 2010GRC 2" xfId="21808"/>
    <cellStyle name="_Power Cost Value Copy 11.30.05 gas 1.09.06 AURORA at 1.10.06_Book9" xfId="4978"/>
    <cellStyle name="_Power Cost Value Copy 11.30.05 gas 1.09.06 AURORA at 1.10.06_Book9 2" xfId="4979"/>
    <cellStyle name="_Power Cost Value Copy 11.30.05 gas 1.09.06 AURORA at 1.10.06_Book9 2 2" xfId="4980"/>
    <cellStyle name="_Power Cost Value Copy 11.30.05 gas 1.09.06 AURORA at 1.10.06_Book9 2 2 2" xfId="21809"/>
    <cellStyle name="_Power Cost Value Copy 11.30.05 gas 1.09.06 AURORA at 1.10.06_Book9 2 2 2 2" xfId="21810"/>
    <cellStyle name="_Power Cost Value Copy 11.30.05 gas 1.09.06 AURORA at 1.10.06_Book9 2 2 3" xfId="21811"/>
    <cellStyle name="_Power Cost Value Copy 11.30.05 gas 1.09.06 AURORA at 1.10.06_Book9 2 3" xfId="4981"/>
    <cellStyle name="_Power Cost Value Copy 11.30.05 gas 1.09.06 AURORA at 1.10.06_Book9 2 3 2" xfId="21812"/>
    <cellStyle name="_Power Cost Value Copy 11.30.05 gas 1.09.06 AURORA at 1.10.06_Book9 2 4" xfId="21813"/>
    <cellStyle name="_Power Cost Value Copy 11.30.05 gas 1.09.06 AURORA at 1.10.06_Book9 3" xfId="4982"/>
    <cellStyle name="_Power Cost Value Copy 11.30.05 gas 1.09.06 AURORA at 1.10.06_Book9 3 2" xfId="21814"/>
    <cellStyle name="_Power Cost Value Copy 11.30.05 gas 1.09.06 AURORA at 1.10.06_Book9 3 2 2" xfId="21815"/>
    <cellStyle name="_Power Cost Value Copy 11.30.05 gas 1.09.06 AURORA at 1.10.06_Book9 3 3" xfId="21816"/>
    <cellStyle name="_Power Cost Value Copy 11.30.05 gas 1.09.06 AURORA at 1.10.06_Book9 3 4" xfId="21817"/>
    <cellStyle name="_Power Cost Value Copy 11.30.05 gas 1.09.06 AURORA at 1.10.06_Book9 4" xfId="4983"/>
    <cellStyle name="_Power Cost Value Copy 11.30.05 gas 1.09.06 AURORA at 1.10.06_Book9 4 2" xfId="21818"/>
    <cellStyle name="_Power Cost Value Copy 11.30.05 gas 1.09.06 AURORA at 1.10.06_Book9 5" xfId="21819"/>
    <cellStyle name="_Power Cost Value Copy 11.30.05 gas 1.09.06 AURORA at 1.10.06_Book9_DEM-WP(C) ENERG10C--ctn Mid-C_042010 2010GRC" xfId="11997"/>
    <cellStyle name="_Power Cost Value Copy 11.30.05 gas 1.09.06 AURORA at 1.10.06_Book9_DEM-WP(C) ENERG10C--ctn Mid-C_042010 2010GRC 2" xfId="21820"/>
    <cellStyle name="_Power Cost Value Copy 11.30.05 gas 1.09.06 AURORA at 1.10.06_Check the Interest Calculation" xfId="181"/>
    <cellStyle name="_Power Cost Value Copy 11.30.05 gas 1.09.06 AURORA at 1.10.06_Check the Interest Calculation 2" xfId="21821"/>
    <cellStyle name="_Power Cost Value Copy 11.30.05 gas 1.09.06 AURORA at 1.10.06_Check the Interest Calculation_Scenario 1 REC vs PTC Offset" xfId="182"/>
    <cellStyle name="_Power Cost Value Copy 11.30.05 gas 1.09.06 AURORA at 1.10.06_Check the Interest Calculation_Scenario 1 REC vs PTC Offset 2" xfId="21822"/>
    <cellStyle name="_Power Cost Value Copy 11.30.05 gas 1.09.06 AURORA at 1.10.06_Check the Interest Calculation_Scenario 3" xfId="183"/>
    <cellStyle name="_Power Cost Value Copy 11.30.05 gas 1.09.06 AURORA at 1.10.06_Check the Interest Calculation_Scenario 3 2" xfId="21823"/>
    <cellStyle name="_Power Cost Value Copy 11.30.05 gas 1.09.06 AURORA at 1.10.06_Chelan PUD Power Costs (8-10)" xfId="4984"/>
    <cellStyle name="_Power Cost Value Copy 11.30.05 gas 1.09.06 AURORA at 1.10.06_Chelan PUD Power Costs (8-10) 2" xfId="21824"/>
    <cellStyle name="_Power Cost Value Copy 11.30.05 gas 1.09.06 AURORA at 1.10.06_DEM-WP(C) Chelan Power Costs" xfId="11998"/>
    <cellStyle name="_Power Cost Value Copy 11.30.05 gas 1.09.06 AURORA at 1.10.06_DEM-WP(C) Chelan Power Costs 2" xfId="21825"/>
    <cellStyle name="_Power Cost Value Copy 11.30.05 gas 1.09.06 AURORA at 1.10.06_DEM-WP(C) Chelan Power Costs 2 2" xfId="21826"/>
    <cellStyle name="_Power Cost Value Copy 11.30.05 gas 1.09.06 AURORA at 1.10.06_DEM-WP(C) Chelan Power Costs 2 2 2" xfId="21827"/>
    <cellStyle name="_Power Cost Value Copy 11.30.05 gas 1.09.06 AURORA at 1.10.06_DEM-WP(C) Chelan Power Costs 2 3" xfId="21828"/>
    <cellStyle name="_Power Cost Value Copy 11.30.05 gas 1.09.06 AURORA at 1.10.06_DEM-WP(C) Chelan Power Costs 2 4" xfId="21829"/>
    <cellStyle name="_Power Cost Value Copy 11.30.05 gas 1.09.06 AURORA at 1.10.06_DEM-WP(C) Chelan Power Costs 3" xfId="21830"/>
    <cellStyle name="_Power Cost Value Copy 11.30.05 gas 1.09.06 AURORA at 1.10.06_DEM-WP(C) Chelan Power Costs 3 2" xfId="21831"/>
    <cellStyle name="_Power Cost Value Copy 11.30.05 gas 1.09.06 AURORA at 1.10.06_DEM-WP(C) Chelan Power Costs 4" xfId="21832"/>
    <cellStyle name="_Power Cost Value Copy 11.30.05 gas 1.09.06 AURORA at 1.10.06_DEM-WP(C) ENERG10C--ctn Mid-C_042010 2010GRC" xfId="11999"/>
    <cellStyle name="_Power Cost Value Copy 11.30.05 gas 1.09.06 AURORA at 1.10.06_DEM-WP(C) ENERG10C--ctn Mid-C_042010 2010GRC 2" xfId="21833"/>
    <cellStyle name="_Power Cost Value Copy 11.30.05 gas 1.09.06 AURORA at 1.10.06_DEM-WP(C) Gas Transport 2010GRC" xfId="12000"/>
    <cellStyle name="_Power Cost Value Copy 11.30.05 gas 1.09.06 AURORA at 1.10.06_DEM-WP(C) Gas Transport 2010GRC 2" xfId="21834"/>
    <cellStyle name="_Power Cost Value Copy 11.30.05 gas 1.09.06 AURORA at 1.10.06_DEM-WP(C) Gas Transport 2010GRC 2 2" xfId="21835"/>
    <cellStyle name="_Power Cost Value Copy 11.30.05 gas 1.09.06 AURORA at 1.10.06_DEM-WP(C) Gas Transport 2010GRC 2 2 2" xfId="21836"/>
    <cellStyle name="_Power Cost Value Copy 11.30.05 gas 1.09.06 AURORA at 1.10.06_DEM-WP(C) Gas Transport 2010GRC 2 3" xfId="21837"/>
    <cellStyle name="_Power Cost Value Copy 11.30.05 gas 1.09.06 AURORA at 1.10.06_DEM-WP(C) Gas Transport 2010GRC 2 4" xfId="21838"/>
    <cellStyle name="_Power Cost Value Copy 11.30.05 gas 1.09.06 AURORA at 1.10.06_DEM-WP(C) Gas Transport 2010GRC 3" xfId="21839"/>
    <cellStyle name="_Power Cost Value Copy 11.30.05 gas 1.09.06 AURORA at 1.10.06_DEM-WP(C) Gas Transport 2010GRC 3 2" xfId="21840"/>
    <cellStyle name="_Power Cost Value Copy 11.30.05 gas 1.09.06 AURORA at 1.10.06_DEM-WP(C) Gas Transport 2010GRC 4" xfId="21841"/>
    <cellStyle name="_Power Cost Value Copy 11.30.05 gas 1.09.06 AURORA at 1.10.06_Direct Assignment Distribution Plant 2008" xfId="184"/>
    <cellStyle name="_Power Cost Value Copy 11.30.05 gas 1.09.06 AURORA at 1.10.06_Direct Assignment Distribution Plant 2008 2" xfId="4985"/>
    <cellStyle name="_Power Cost Value Copy 11.30.05 gas 1.09.06 AURORA at 1.10.06_Direct Assignment Distribution Plant 2008 2 2" xfId="4986"/>
    <cellStyle name="_Power Cost Value Copy 11.30.05 gas 1.09.06 AURORA at 1.10.06_Direct Assignment Distribution Plant 2008 2 2 2" xfId="4987"/>
    <cellStyle name="_Power Cost Value Copy 11.30.05 gas 1.09.06 AURORA at 1.10.06_Direct Assignment Distribution Plant 2008 2 2 2 2" xfId="21842"/>
    <cellStyle name="_Power Cost Value Copy 11.30.05 gas 1.09.06 AURORA at 1.10.06_Direct Assignment Distribution Plant 2008 2 2 3" xfId="4988"/>
    <cellStyle name="_Power Cost Value Copy 11.30.05 gas 1.09.06 AURORA at 1.10.06_Direct Assignment Distribution Plant 2008 2 3" xfId="4989"/>
    <cellStyle name="_Power Cost Value Copy 11.30.05 gas 1.09.06 AURORA at 1.10.06_Direct Assignment Distribution Plant 2008 2 3 2" xfId="4990"/>
    <cellStyle name="_Power Cost Value Copy 11.30.05 gas 1.09.06 AURORA at 1.10.06_Direct Assignment Distribution Plant 2008 2 3 2 2" xfId="21843"/>
    <cellStyle name="_Power Cost Value Copy 11.30.05 gas 1.09.06 AURORA at 1.10.06_Direct Assignment Distribution Plant 2008 2 3 3" xfId="4991"/>
    <cellStyle name="_Power Cost Value Copy 11.30.05 gas 1.09.06 AURORA at 1.10.06_Direct Assignment Distribution Plant 2008 2 4" xfId="4992"/>
    <cellStyle name="_Power Cost Value Copy 11.30.05 gas 1.09.06 AURORA at 1.10.06_Direct Assignment Distribution Plant 2008 2 4 2" xfId="4993"/>
    <cellStyle name="_Power Cost Value Copy 11.30.05 gas 1.09.06 AURORA at 1.10.06_Direct Assignment Distribution Plant 2008 2 4 2 2" xfId="21844"/>
    <cellStyle name="_Power Cost Value Copy 11.30.05 gas 1.09.06 AURORA at 1.10.06_Direct Assignment Distribution Plant 2008 2 4 3" xfId="4994"/>
    <cellStyle name="_Power Cost Value Copy 11.30.05 gas 1.09.06 AURORA at 1.10.06_Direct Assignment Distribution Plant 2008 2 5" xfId="21845"/>
    <cellStyle name="_Power Cost Value Copy 11.30.05 gas 1.09.06 AURORA at 1.10.06_Direct Assignment Distribution Plant 2008 3" xfId="4995"/>
    <cellStyle name="_Power Cost Value Copy 11.30.05 gas 1.09.06 AURORA at 1.10.06_Direct Assignment Distribution Plant 2008 3 2" xfId="4996"/>
    <cellStyle name="_Power Cost Value Copy 11.30.05 gas 1.09.06 AURORA at 1.10.06_Direct Assignment Distribution Plant 2008 3 2 2" xfId="21846"/>
    <cellStyle name="_Power Cost Value Copy 11.30.05 gas 1.09.06 AURORA at 1.10.06_Direct Assignment Distribution Plant 2008 3 3" xfId="4997"/>
    <cellStyle name="_Power Cost Value Copy 11.30.05 gas 1.09.06 AURORA at 1.10.06_Direct Assignment Distribution Plant 2008 4" xfId="4998"/>
    <cellStyle name="_Power Cost Value Copy 11.30.05 gas 1.09.06 AURORA at 1.10.06_Direct Assignment Distribution Plant 2008 4 2" xfId="4999"/>
    <cellStyle name="_Power Cost Value Copy 11.30.05 gas 1.09.06 AURORA at 1.10.06_Direct Assignment Distribution Plant 2008 4 2 2" xfId="21847"/>
    <cellStyle name="_Power Cost Value Copy 11.30.05 gas 1.09.06 AURORA at 1.10.06_Direct Assignment Distribution Plant 2008 4 3" xfId="5000"/>
    <cellStyle name="_Power Cost Value Copy 11.30.05 gas 1.09.06 AURORA at 1.10.06_Direct Assignment Distribution Plant 2008 5" xfId="5001"/>
    <cellStyle name="_Power Cost Value Copy 11.30.05 gas 1.09.06 AURORA at 1.10.06_Direct Assignment Distribution Plant 2008 5 2" xfId="21848"/>
    <cellStyle name="_Power Cost Value Copy 11.30.05 gas 1.09.06 AURORA at 1.10.06_Direct Assignment Distribution Plant 2008 6" xfId="5002"/>
    <cellStyle name="_Power Cost Value Copy 11.30.05 gas 1.09.06 AURORA at 1.10.06_Direct Assignment Distribution Plant 2008_Low Income 2010 RevRequirement" xfId="5003"/>
    <cellStyle name="_Power Cost Value Copy 11.30.05 gas 1.09.06 AURORA at 1.10.06_Direct Assignment Distribution Plant 2008_Low Income 2010 RevRequirement (2)" xfId="5004"/>
    <cellStyle name="_Power Cost Value Copy 11.30.05 gas 1.09.06 AURORA at 1.10.06_Direct Assignment Distribution Plant 2008_Oct2010toSep2011LwIncLead" xfId="5005"/>
    <cellStyle name="_Power Cost Value Copy 11.30.05 gas 1.09.06 AURORA at 1.10.06_DWH-08 (Rate Spread &amp; Design Workpapers)" xfId="21849"/>
    <cellStyle name="_Power Cost Value Copy 11.30.05 gas 1.09.06 AURORA at 1.10.06_Electric COS Inputs" xfId="185"/>
    <cellStyle name="_Power Cost Value Copy 11.30.05 gas 1.09.06 AURORA at 1.10.06_Electric COS Inputs 2" xfId="5006"/>
    <cellStyle name="_Power Cost Value Copy 11.30.05 gas 1.09.06 AURORA at 1.10.06_Electric COS Inputs 2 2" xfId="5007"/>
    <cellStyle name="_Power Cost Value Copy 11.30.05 gas 1.09.06 AURORA at 1.10.06_Electric COS Inputs 2 2 2" xfId="5008"/>
    <cellStyle name="_Power Cost Value Copy 11.30.05 gas 1.09.06 AURORA at 1.10.06_Electric COS Inputs 2 2 2 2" xfId="21850"/>
    <cellStyle name="_Power Cost Value Copy 11.30.05 gas 1.09.06 AURORA at 1.10.06_Electric COS Inputs 2 2 3" xfId="5009"/>
    <cellStyle name="_Power Cost Value Copy 11.30.05 gas 1.09.06 AURORA at 1.10.06_Electric COS Inputs 2 3" xfId="5010"/>
    <cellStyle name="_Power Cost Value Copy 11.30.05 gas 1.09.06 AURORA at 1.10.06_Electric COS Inputs 2 3 2" xfId="5011"/>
    <cellStyle name="_Power Cost Value Copy 11.30.05 gas 1.09.06 AURORA at 1.10.06_Electric COS Inputs 2 3 2 2" xfId="21851"/>
    <cellStyle name="_Power Cost Value Copy 11.30.05 gas 1.09.06 AURORA at 1.10.06_Electric COS Inputs 2 3 3" xfId="5012"/>
    <cellStyle name="_Power Cost Value Copy 11.30.05 gas 1.09.06 AURORA at 1.10.06_Electric COS Inputs 2 4" xfId="5013"/>
    <cellStyle name="_Power Cost Value Copy 11.30.05 gas 1.09.06 AURORA at 1.10.06_Electric COS Inputs 2 4 2" xfId="5014"/>
    <cellStyle name="_Power Cost Value Copy 11.30.05 gas 1.09.06 AURORA at 1.10.06_Electric COS Inputs 2 4 2 2" xfId="21852"/>
    <cellStyle name="_Power Cost Value Copy 11.30.05 gas 1.09.06 AURORA at 1.10.06_Electric COS Inputs 2 4 3" xfId="5015"/>
    <cellStyle name="_Power Cost Value Copy 11.30.05 gas 1.09.06 AURORA at 1.10.06_Electric COS Inputs 2 5" xfId="21853"/>
    <cellStyle name="_Power Cost Value Copy 11.30.05 gas 1.09.06 AURORA at 1.10.06_Electric COS Inputs 3" xfId="5016"/>
    <cellStyle name="_Power Cost Value Copy 11.30.05 gas 1.09.06 AURORA at 1.10.06_Electric COS Inputs 3 2" xfId="5017"/>
    <cellStyle name="_Power Cost Value Copy 11.30.05 gas 1.09.06 AURORA at 1.10.06_Electric COS Inputs 3 2 2" xfId="21854"/>
    <cellStyle name="_Power Cost Value Copy 11.30.05 gas 1.09.06 AURORA at 1.10.06_Electric COS Inputs 3 3" xfId="5018"/>
    <cellStyle name="_Power Cost Value Copy 11.30.05 gas 1.09.06 AURORA at 1.10.06_Electric COS Inputs 4" xfId="5019"/>
    <cellStyle name="_Power Cost Value Copy 11.30.05 gas 1.09.06 AURORA at 1.10.06_Electric COS Inputs 4 2" xfId="5020"/>
    <cellStyle name="_Power Cost Value Copy 11.30.05 gas 1.09.06 AURORA at 1.10.06_Electric COS Inputs 4 2 2" xfId="21855"/>
    <cellStyle name="_Power Cost Value Copy 11.30.05 gas 1.09.06 AURORA at 1.10.06_Electric COS Inputs 4 3" xfId="5021"/>
    <cellStyle name="_Power Cost Value Copy 11.30.05 gas 1.09.06 AURORA at 1.10.06_Electric COS Inputs 5" xfId="5022"/>
    <cellStyle name="_Power Cost Value Copy 11.30.05 gas 1.09.06 AURORA at 1.10.06_Electric COS Inputs 5 2" xfId="21856"/>
    <cellStyle name="_Power Cost Value Copy 11.30.05 gas 1.09.06 AURORA at 1.10.06_Electric COS Inputs 6" xfId="5023"/>
    <cellStyle name="_Power Cost Value Copy 11.30.05 gas 1.09.06 AURORA at 1.10.06_Electric COS Inputs_Low Income 2010 RevRequirement" xfId="5024"/>
    <cellStyle name="_Power Cost Value Copy 11.30.05 gas 1.09.06 AURORA at 1.10.06_Electric COS Inputs_Low Income 2010 RevRequirement (2)" xfId="5025"/>
    <cellStyle name="_Power Cost Value Copy 11.30.05 gas 1.09.06 AURORA at 1.10.06_Electric COS Inputs_Oct2010toSep2011LwIncLead" xfId="5026"/>
    <cellStyle name="_Power Cost Value Copy 11.30.05 gas 1.09.06 AURORA at 1.10.06_Electric Rate Spread and Rate Design 3.23.09" xfId="186"/>
    <cellStyle name="_Power Cost Value Copy 11.30.05 gas 1.09.06 AURORA at 1.10.06_Electric Rate Spread and Rate Design 3.23.09 2" xfId="5027"/>
    <cellStyle name="_Power Cost Value Copy 11.30.05 gas 1.09.06 AURORA at 1.10.06_Electric Rate Spread and Rate Design 3.23.09 2 2" xfId="5028"/>
    <cellStyle name="_Power Cost Value Copy 11.30.05 gas 1.09.06 AURORA at 1.10.06_Electric Rate Spread and Rate Design 3.23.09 2 2 2" xfId="5029"/>
    <cellStyle name="_Power Cost Value Copy 11.30.05 gas 1.09.06 AURORA at 1.10.06_Electric Rate Spread and Rate Design 3.23.09 2 2 2 2" xfId="21857"/>
    <cellStyle name="_Power Cost Value Copy 11.30.05 gas 1.09.06 AURORA at 1.10.06_Electric Rate Spread and Rate Design 3.23.09 2 2 3" xfId="5030"/>
    <cellStyle name="_Power Cost Value Copy 11.30.05 gas 1.09.06 AURORA at 1.10.06_Electric Rate Spread and Rate Design 3.23.09 2 3" xfId="5031"/>
    <cellStyle name="_Power Cost Value Copy 11.30.05 gas 1.09.06 AURORA at 1.10.06_Electric Rate Spread and Rate Design 3.23.09 2 3 2" xfId="5032"/>
    <cellStyle name="_Power Cost Value Copy 11.30.05 gas 1.09.06 AURORA at 1.10.06_Electric Rate Spread and Rate Design 3.23.09 2 3 2 2" xfId="21858"/>
    <cellStyle name="_Power Cost Value Copy 11.30.05 gas 1.09.06 AURORA at 1.10.06_Electric Rate Spread and Rate Design 3.23.09 2 3 3" xfId="5033"/>
    <cellStyle name="_Power Cost Value Copy 11.30.05 gas 1.09.06 AURORA at 1.10.06_Electric Rate Spread and Rate Design 3.23.09 2 4" xfId="5034"/>
    <cellStyle name="_Power Cost Value Copy 11.30.05 gas 1.09.06 AURORA at 1.10.06_Electric Rate Spread and Rate Design 3.23.09 2 4 2" xfId="5035"/>
    <cellStyle name="_Power Cost Value Copy 11.30.05 gas 1.09.06 AURORA at 1.10.06_Electric Rate Spread and Rate Design 3.23.09 2 4 2 2" xfId="21859"/>
    <cellStyle name="_Power Cost Value Copy 11.30.05 gas 1.09.06 AURORA at 1.10.06_Electric Rate Spread and Rate Design 3.23.09 2 4 3" xfId="5036"/>
    <cellStyle name="_Power Cost Value Copy 11.30.05 gas 1.09.06 AURORA at 1.10.06_Electric Rate Spread and Rate Design 3.23.09 2 5" xfId="21860"/>
    <cellStyle name="_Power Cost Value Copy 11.30.05 gas 1.09.06 AURORA at 1.10.06_Electric Rate Spread and Rate Design 3.23.09 3" xfId="5037"/>
    <cellStyle name="_Power Cost Value Copy 11.30.05 gas 1.09.06 AURORA at 1.10.06_Electric Rate Spread and Rate Design 3.23.09 3 2" xfId="5038"/>
    <cellStyle name="_Power Cost Value Copy 11.30.05 gas 1.09.06 AURORA at 1.10.06_Electric Rate Spread and Rate Design 3.23.09 3 2 2" xfId="21861"/>
    <cellStyle name="_Power Cost Value Copy 11.30.05 gas 1.09.06 AURORA at 1.10.06_Electric Rate Spread and Rate Design 3.23.09 3 3" xfId="5039"/>
    <cellStyle name="_Power Cost Value Copy 11.30.05 gas 1.09.06 AURORA at 1.10.06_Electric Rate Spread and Rate Design 3.23.09 4" xfId="5040"/>
    <cellStyle name="_Power Cost Value Copy 11.30.05 gas 1.09.06 AURORA at 1.10.06_Electric Rate Spread and Rate Design 3.23.09 4 2" xfId="5041"/>
    <cellStyle name="_Power Cost Value Copy 11.30.05 gas 1.09.06 AURORA at 1.10.06_Electric Rate Spread and Rate Design 3.23.09 4 2 2" xfId="21862"/>
    <cellStyle name="_Power Cost Value Copy 11.30.05 gas 1.09.06 AURORA at 1.10.06_Electric Rate Spread and Rate Design 3.23.09 4 3" xfId="5042"/>
    <cellStyle name="_Power Cost Value Copy 11.30.05 gas 1.09.06 AURORA at 1.10.06_Electric Rate Spread and Rate Design 3.23.09 5" xfId="5043"/>
    <cellStyle name="_Power Cost Value Copy 11.30.05 gas 1.09.06 AURORA at 1.10.06_Electric Rate Spread and Rate Design 3.23.09 5 2" xfId="21863"/>
    <cellStyle name="_Power Cost Value Copy 11.30.05 gas 1.09.06 AURORA at 1.10.06_Electric Rate Spread and Rate Design 3.23.09 6" xfId="5044"/>
    <cellStyle name="_Power Cost Value Copy 11.30.05 gas 1.09.06 AURORA at 1.10.06_Electric Rate Spread and Rate Design 3.23.09_Low Income 2010 RevRequirement" xfId="5045"/>
    <cellStyle name="_Power Cost Value Copy 11.30.05 gas 1.09.06 AURORA at 1.10.06_Electric Rate Spread and Rate Design 3.23.09_Low Income 2010 RevRequirement (2)" xfId="5046"/>
    <cellStyle name="_Power Cost Value Copy 11.30.05 gas 1.09.06 AURORA at 1.10.06_Electric Rate Spread and Rate Design 3.23.09_Oct2010toSep2011LwIncLead" xfId="5047"/>
    <cellStyle name="_Power Cost Value Copy 11.30.05 gas 1.09.06 AURORA at 1.10.06_Exh A-1 resulting from UE-112050 effective Jan 1 2012" xfId="21864"/>
    <cellStyle name="_Power Cost Value Copy 11.30.05 gas 1.09.06 AURORA at 1.10.06_Exh A-1 resulting from UE-112050 effective Jan 1 2012 2" xfId="21865"/>
    <cellStyle name="_Power Cost Value Copy 11.30.05 gas 1.09.06 AURORA at 1.10.06_Exh G - Klamath Peaker PPA fr C Locke 2-12" xfId="21866"/>
    <cellStyle name="_Power Cost Value Copy 11.30.05 gas 1.09.06 AURORA at 1.10.06_Exh G - Klamath Peaker PPA fr C Locke 2-12 2" xfId="21867"/>
    <cellStyle name="_Power Cost Value Copy 11.30.05 gas 1.09.06 AURORA at 1.10.06_Exhibit A-1 effective 4-1-11 fr S Free 12-11" xfId="21868"/>
    <cellStyle name="_Power Cost Value Copy 11.30.05 gas 1.09.06 AURORA at 1.10.06_Exhibit A-1 effective 4-1-11 fr S Free 12-11 2" xfId="21869"/>
    <cellStyle name="_Power Cost Value Copy 11.30.05 gas 1.09.06 AURORA at 1.10.06_Exhibit D fr R Gho 12-31-08" xfId="5048"/>
    <cellStyle name="_Power Cost Value Copy 11.30.05 gas 1.09.06 AURORA at 1.10.06_Exhibit D fr R Gho 12-31-08 2" xfId="5049"/>
    <cellStyle name="_Power Cost Value Copy 11.30.05 gas 1.09.06 AURORA at 1.10.06_Exhibit D fr R Gho 12-31-08 2 2" xfId="21870"/>
    <cellStyle name="_Power Cost Value Copy 11.30.05 gas 1.09.06 AURORA at 1.10.06_Exhibit D fr R Gho 12-31-08 2 2 2" xfId="21871"/>
    <cellStyle name="_Power Cost Value Copy 11.30.05 gas 1.09.06 AURORA at 1.10.06_Exhibit D fr R Gho 12-31-08 2 2 2 2" xfId="21872"/>
    <cellStyle name="_Power Cost Value Copy 11.30.05 gas 1.09.06 AURORA at 1.10.06_Exhibit D fr R Gho 12-31-08 2 2 3" xfId="21873"/>
    <cellStyle name="_Power Cost Value Copy 11.30.05 gas 1.09.06 AURORA at 1.10.06_Exhibit D fr R Gho 12-31-08 2 3" xfId="21874"/>
    <cellStyle name="_Power Cost Value Copy 11.30.05 gas 1.09.06 AURORA at 1.10.06_Exhibit D fr R Gho 12-31-08 2 3 2" xfId="21875"/>
    <cellStyle name="_Power Cost Value Copy 11.30.05 gas 1.09.06 AURORA at 1.10.06_Exhibit D fr R Gho 12-31-08 2 4" xfId="21876"/>
    <cellStyle name="_Power Cost Value Copy 11.30.05 gas 1.09.06 AURORA at 1.10.06_Exhibit D fr R Gho 12-31-08 3" xfId="5050"/>
    <cellStyle name="_Power Cost Value Copy 11.30.05 gas 1.09.06 AURORA at 1.10.06_Exhibit D fr R Gho 12-31-08 3 2" xfId="21877"/>
    <cellStyle name="_Power Cost Value Copy 11.30.05 gas 1.09.06 AURORA at 1.10.06_Exhibit D fr R Gho 12-31-08 3 2 2" xfId="21878"/>
    <cellStyle name="_Power Cost Value Copy 11.30.05 gas 1.09.06 AURORA at 1.10.06_Exhibit D fr R Gho 12-31-08 3 3" xfId="21879"/>
    <cellStyle name="_Power Cost Value Copy 11.30.05 gas 1.09.06 AURORA at 1.10.06_Exhibit D fr R Gho 12-31-08 3 4" xfId="21880"/>
    <cellStyle name="_Power Cost Value Copy 11.30.05 gas 1.09.06 AURORA at 1.10.06_Exhibit D fr R Gho 12-31-08 4" xfId="21881"/>
    <cellStyle name="_Power Cost Value Copy 11.30.05 gas 1.09.06 AURORA at 1.10.06_Exhibit D fr R Gho 12-31-08 4 2" xfId="21882"/>
    <cellStyle name="_Power Cost Value Copy 11.30.05 gas 1.09.06 AURORA at 1.10.06_Exhibit D fr R Gho 12-31-08 5" xfId="21883"/>
    <cellStyle name="_Power Cost Value Copy 11.30.05 gas 1.09.06 AURORA at 1.10.06_Exhibit D fr R Gho 12-31-08 v2" xfId="5051"/>
    <cellStyle name="_Power Cost Value Copy 11.30.05 gas 1.09.06 AURORA at 1.10.06_Exhibit D fr R Gho 12-31-08 v2 2" xfId="5052"/>
    <cellStyle name="_Power Cost Value Copy 11.30.05 gas 1.09.06 AURORA at 1.10.06_Exhibit D fr R Gho 12-31-08 v2 2 2" xfId="21884"/>
    <cellStyle name="_Power Cost Value Copy 11.30.05 gas 1.09.06 AURORA at 1.10.06_Exhibit D fr R Gho 12-31-08 v2 2 2 2" xfId="21885"/>
    <cellStyle name="_Power Cost Value Copy 11.30.05 gas 1.09.06 AURORA at 1.10.06_Exhibit D fr R Gho 12-31-08 v2 2 2 2 2" xfId="21886"/>
    <cellStyle name="_Power Cost Value Copy 11.30.05 gas 1.09.06 AURORA at 1.10.06_Exhibit D fr R Gho 12-31-08 v2 2 2 3" xfId="21887"/>
    <cellStyle name="_Power Cost Value Copy 11.30.05 gas 1.09.06 AURORA at 1.10.06_Exhibit D fr R Gho 12-31-08 v2 2 3" xfId="21888"/>
    <cellStyle name="_Power Cost Value Copy 11.30.05 gas 1.09.06 AURORA at 1.10.06_Exhibit D fr R Gho 12-31-08 v2 2 3 2" xfId="21889"/>
    <cellStyle name="_Power Cost Value Copy 11.30.05 gas 1.09.06 AURORA at 1.10.06_Exhibit D fr R Gho 12-31-08 v2 2 4" xfId="21890"/>
    <cellStyle name="_Power Cost Value Copy 11.30.05 gas 1.09.06 AURORA at 1.10.06_Exhibit D fr R Gho 12-31-08 v2 3" xfId="5053"/>
    <cellStyle name="_Power Cost Value Copy 11.30.05 gas 1.09.06 AURORA at 1.10.06_Exhibit D fr R Gho 12-31-08 v2 3 2" xfId="21891"/>
    <cellStyle name="_Power Cost Value Copy 11.30.05 gas 1.09.06 AURORA at 1.10.06_Exhibit D fr R Gho 12-31-08 v2 3 2 2" xfId="21892"/>
    <cellStyle name="_Power Cost Value Copy 11.30.05 gas 1.09.06 AURORA at 1.10.06_Exhibit D fr R Gho 12-31-08 v2 3 3" xfId="21893"/>
    <cellStyle name="_Power Cost Value Copy 11.30.05 gas 1.09.06 AURORA at 1.10.06_Exhibit D fr R Gho 12-31-08 v2 3 4" xfId="21894"/>
    <cellStyle name="_Power Cost Value Copy 11.30.05 gas 1.09.06 AURORA at 1.10.06_Exhibit D fr R Gho 12-31-08 v2 4" xfId="21895"/>
    <cellStyle name="_Power Cost Value Copy 11.30.05 gas 1.09.06 AURORA at 1.10.06_Exhibit D fr R Gho 12-31-08 v2 4 2" xfId="21896"/>
    <cellStyle name="_Power Cost Value Copy 11.30.05 gas 1.09.06 AURORA at 1.10.06_Exhibit D fr R Gho 12-31-08 v2 5" xfId="21897"/>
    <cellStyle name="_Power Cost Value Copy 11.30.05 gas 1.09.06 AURORA at 1.10.06_Exhibit D fr R Gho 12-31-08 v2_DEM-WP(C) ENERG10C--ctn Mid-C_042010 2010GRC" xfId="12001"/>
    <cellStyle name="_Power Cost Value Copy 11.30.05 gas 1.09.06 AURORA at 1.10.06_Exhibit D fr R Gho 12-31-08 v2_DEM-WP(C) ENERG10C--ctn Mid-C_042010 2010GRC 2" xfId="21898"/>
    <cellStyle name="_Power Cost Value Copy 11.30.05 gas 1.09.06 AURORA at 1.10.06_Exhibit D fr R Gho 12-31-08 v2_NIM Summary" xfId="5054"/>
    <cellStyle name="_Power Cost Value Copy 11.30.05 gas 1.09.06 AURORA at 1.10.06_Exhibit D fr R Gho 12-31-08 v2_NIM Summary 2" xfId="5055"/>
    <cellStyle name="_Power Cost Value Copy 11.30.05 gas 1.09.06 AURORA at 1.10.06_Exhibit D fr R Gho 12-31-08 v2_NIM Summary 2 2" xfId="21899"/>
    <cellStyle name="_Power Cost Value Copy 11.30.05 gas 1.09.06 AURORA at 1.10.06_Exhibit D fr R Gho 12-31-08 v2_NIM Summary 2 2 2" xfId="21900"/>
    <cellStyle name="_Power Cost Value Copy 11.30.05 gas 1.09.06 AURORA at 1.10.06_Exhibit D fr R Gho 12-31-08 v2_NIM Summary 2 2 2 2" xfId="21901"/>
    <cellStyle name="_Power Cost Value Copy 11.30.05 gas 1.09.06 AURORA at 1.10.06_Exhibit D fr R Gho 12-31-08 v2_NIM Summary 2 2 3" xfId="21902"/>
    <cellStyle name="_Power Cost Value Copy 11.30.05 gas 1.09.06 AURORA at 1.10.06_Exhibit D fr R Gho 12-31-08 v2_NIM Summary 2 3" xfId="21903"/>
    <cellStyle name="_Power Cost Value Copy 11.30.05 gas 1.09.06 AURORA at 1.10.06_Exhibit D fr R Gho 12-31-08 v2_NIM Summary 2 3 2" xfId="21904"/>
    <cellStyle name="_Power Cost Value Copy 11.30.05 gas 1.09.06 AURORA at 1.10.06_Exhibit D fr R Gho 12-31-08 v2_NIM Summary 2 4" xfId="21905"/>
    <cellStyle name="_Power Cost Value Copy 11.30.05 gas 1.09.06 AURORA at 1.10.06_Exhibit D fr R Gho 12-31-08 v2_NIM Summary 3" xfId="21906"/>
    <cellStyle name="_Power Cost Value Copy 11.30.05 gas 1.09.06 AURORA at 1.10.06_Exhibit D fr R Gho 12-31-08 v2_NIM Summary 3 2" xfId="21907"/>
    <cellStyle name="_Power Cost Value Copy 11.30.05 gas 1.09.06 AURORA at 1.10.06_Exhibit D fr R Gho 12-31-08 v2_NIM Summary 3 2 2" xfId="21908"/>
    <cellStyle name="_Power Cost Value Copy 11.30.05 gas 1.09.06 AURORA at 1.10.06_Exhibit D fr R Gho 12-31-08 v2_NIM Summary 3 3" xfId="21909"/>
    <cellStyle name="_Power Cost Value Copy 11.30.05 gas 1.09.06 AURORA at 1.10.06_Exhibit D fr R Gho 12-31-08 v2_NIM Summary 3 4" xfId="21910"/>
    <cellStyle name="_Power Cost Value Copy 11.30.05 gas 1.09.06 AURORA at 1.10.06_Exhibit D fr R Gho 12-31-08 v2_NIM Summary 4" xfId="21911"/>
    <cellStyle name="_Power Cost Value Copy 11.30.05 gas 1.09.06 AURORA at 1.10.06_Exhibit D fr R Gho 12-31-08 v2_NIM Summary 4 2" xfId="21912"/>
    <cellStyle name="_Power Cost Value Copy 11.30.05 gas 1.09.06 AURORA at 1.10.06_Exhibit D fr R Gho 12-31-08 v2_NIM Summary 5" xfId="21913"/>
    <cellStyle name="_Power Cost Value Copy 11.30.05 gas 1.09.06 AURORA at 1.10.06_Exhibit D fr R Gho 12-31-08 v2_NIM Summary_DEM-WP(C) ENERG10C--ctn Mid-C_042010 2010GRC" xfId="12002"/>
    <cellStyle name="_Power Cost Value Copy 11.30.05 gas 1.09.06 AURORA at 1.10.06_Exhibit D fr R Gho 12-31-08 v2_NIM Summary_DEM-WP(C) ENERG10C--ctn Mid-C_042010 2010GRC 2" xfId="21914"/>
    <cellStyle name="_Power Cost Value Copy 11.30.05 gas 1.09.06 AURORA at 1.10.06_Exhibit D fr R Gho 12-31-08_DEM-WP(C) ENERG10C--ctn Mid-C_042010 2010GRC" xfId="12003"/>
    <cellStyle name="_Power Cost Value Copy 11.30.05 gas 1.09.06 AURORA at 1.10.06_Exhibit D fr R Gho 12-31-08_DEM-WP(C) ENERG10C--ctn Mid-C_042010 2010GRC 2" xfId="21915"/>
    <cellStyle name="_Power Cost Value Copy 11.30.05 gas 1.09.06 AURORA at 1.10.06_Exhibit D fr R Gho 12-31-08_NIM Summary" xfId="5056"/>
    <cellStyle name="_Power Cost Value Copy 11.30.05 gas 1.09.06 AURORA at 1.10.06_Exhibit D fr R Gho 12-31-08_NIM Summary 2" xfId="5057"/>
    <cellStyle name="_Power Cost Value Copy 11.30.05 gas 1.09.06 AURORA at 1.10.06_Exhibit D fr R Gho 12-31-08_NIM Summary 2 2" xfId="21916"/>
    <cellStyle name="_Power Cost Value Copy 11.30.05 gas 1.09.06 AURORA at 1.10.06_Exhibit D fr R Gho 12-31-08_NIM Summary 2 2 2" xfId="21917"/>
    <cellStyle name="_Power Cost Value Copy 11.30.05 gas 1.09.06 AURORA at 1.10.06_Exhibit D fr R Gho 12-31-08_NIM Summary 2 2 2 2" xfId="21918"/>
    <cellStyle name="_Power Cost Value Copy 11.30.05 gas 1.09.06 AURORA at 1.10.06_Exhibit D fr R Gho 12-31-08_NIM Summary 2 2 3" xfId="21919"/>
    <cellStyle name="_Power Cost Value Copy 11.30.05 gas 1.09.06 AURORA at 1.10.06_Exhibit D fr R Gho 12-31-08_NIM Summary 2 3" xfId="21920"/>
    <cellStyle name="_Power Cost Value Copy 11.30.05 gas 1.09.06 AURORA at 1.10.06_Exhibit D fr R Gho 12-31-08_NIM Summary 2 3 2" xfId="21921"/>
    <cellStyle name="_Power Cost Value Copy 11.30.05 gas 1.09.06 AURORA at 1.10.06_Exhibit D fr R Gho 12-31-08_NIM Summary 2 4" xfId="21922"/>
    <cellStyle name="_Power Cost Value Copy 11.30.05 gas 1.09.06 AURORA at 1.10.06_Exhibit D fr R Gho 12-31-08_NIM Summary 3" xfId="21923"/>
    <cellStyle name="_Power Cost Value Copy 11.30.05 gas 1.09.06 AURORA at 1.10.06_Exhibit D fr R Gho 12-31-08_NIM Summary 3 2" xfId="21924"/>
    <cellStyle name="_Power Cost Value Copy 11.30.05 gas 1.09.06 AURORA at 1.10.06_Exhibit D fr R Gho 12-31-08_NIM Summary 3 2 2" xfId="21925"/>
    <cellStyle name="_Power Cost Value Copy 11.30.05 gas 1.09.06 AURORA at 1.10.06_Exhibit D fr R Gho 12-31-08_NIM Summary 3 3" xfId="21926"/>
    <cellStyle name="_Power Cost Value Copy 11.30.05 gas 1.09.06 AURORA at 1.10.06_Exhibit D fr R Gho 12-31-08_NIM Summary 3 4" xfId="21927"/>
    <cellStyle name="_Power Cost Value Copy 11.30.05 gas 1.09.06 AURORA at 1.10.06_Exhibit D fr R Gho 12-31-08_NIM Summary 4" xfId="21928"/>
    <cellStyle name="_Power Cost Value Copy 11.30.05 gas 1.09.06 AURORA at 1.10.06_Exhibit D fr R Gho 12-31-08_NIM Summary 4 2" xfId="21929"/>
    <cellStyle name="_Power Cost Value Copy 11.30.05 gas 1.09.06 AURORA at 1.10.06_Exhibit D fr R Gho 12-31-08_NIM Summary 5" xfId="21930"/>
    <cellStyle name="_Power Cost Value Copy 11.30.05 gas 1.09.06 AURORA at 1.10.06_Exhibit D fr R Gho 12-31-08_NIM Summary_DEM-WP(C) ENERG10C--ctn Mid-C_042010 2010GRC" xfId="12004"/>
    <cellStyle name="_Power Cost Value Copy 11.30.05 gas 1.09.06 AURORA at 1.10.06_Exhibit D fr R Gho 12-31-08_NIM Summary_DEM-WP(C) ENERG10C--ctn Mid-C_042010 2010GRC 2" xfId="21931"/>
    <cellStyle name="_Power Cost Value Copy 11.30.05 gas 1.09.06 AURORA at 1.10.06_Final 2008 PTC Rate Design Workpapers 10.27.08" xfId="21932"/>
    <cellStyle name="_Power Cost Value Copy 11.30.05 gas 1.09.06 AURORA at 1.10.06_Final 2009 Electric Low Income Workpapers" xfId="21933"/>
    <cellStyle name="_Power Cost Value Copy 11.30.05 gas 1.09.06 AURORA at 1.10.06_Gas Rev Req Model (2010 GRC)" xfId="5058"/>
    <cellStyle name="_Power Cost Value Copy 11.30.05 gas 1.09.06 AURORA at 1.10.06_Hopkins Ridge Prepaid Tran - Interest Earned RY 12ME Feb  '11" xfId="5059"/>
    <cellStyle name="_Power Cost Value Copy 11.30.05 gas 1.09.06 AURORA at 1.10.06_Hopkins Ridge Prepaid Tran - Interest Earned RY 12ME Feb  '11 2" xfId="5060"/>
    <cellStyle name="_Power Cost Value Copy 11.30.05 gas 1.09.06 AURORA at 1.10.06_Hopkins Ridge Prepaid Tran - Interest Earned RY 12ME Feb  '11 2 2" xfId="21934"/>
    <cellStyle name="_Power Cost Value Copy 11.30.05 gas 1.09.06 AURORA at 1.10.06_Hopkins Ridge Prepaid Tran - Interest Earned RY 12ME Feb  '11 2 2 2" xfId="21935"/>
    <cellStyle name="_Power Cost Value Copy 11.30.05 gas 1.09.06 AURORA at 1.10.06_Hopkins Ridge Prepaid Tran - Interest Earned RY 12ME Feb  '11 2 2 2 2" xfId="21936"/>
    <cellStyle name="_Power Cost Value Copy 11.30.05 gas 1.09.06 AURORA at 1.10.06_Hopkins Ridge Prepaid Tran - Interest Earned RY 12ME Feb  '11 2 2 3" xfId="21937"/>
    <cellStyle name="_Power Cost Value Copy 11.30.05 gas 1.09.06 AURORA at 1.10.06_Hopkins Ridge Prepaid Tran - Interest Earned RY 12ME Feb  '11 2 3" xfId="21938"/>
    <cellStyle name="_Power Cost Value Copy 11.30.05 gas 1.09.06 AURORA at 1.10.06_Hopkins Ridge Prepaid Tran - Interest Earned RY 12ME Feb  '11 2 3 2" xfId="21939"/>
    <cellStyle name="_Power Cost Value Copy 11.30.05 gas 1.09.06 AURORA at 1.10.06_Hopkins Ridge Prepaid Tran - Interest Earned RY 12ME Feb  '11 2 4" xfId="21940"/>
    <cellStyle name="_Power Cost Value Copy 11.30.05 gas 1.09.06 AURORA at 1.10.06_Hopkins Ridge Prepaid Tran - Interest Earned RY 12ME Feb  '11 3" xfId="21941"/>
    <cellStyle name="_Power Cost Value Copy 11.30.05 gas 1.09.06 AURORA at 1.10.06_Hopkins Ridge Prepaid Tran - Interest Earned RY 12ME Feb  '11 3 2" xfId="21942"/>
    <cellStyle name="_Power Cost Value Copy 11.30.05 gas 1.09.06 AURORA at 1.10.06_Hopkins Ridge Prepaid Tran - Interest Earned RY 12ME Feb  '11 3 2 2" xfId="21943"/>
    <cellStyle name="_Power Cost Value Copy 11.30.05 gas 1.09.06 AURORA at 1.10.06_Hopkins Ridge Prepaid Tran - Interest Earned RY 12ME Feb  '11 3 3" xfId="21944"/>
    <cellStyle name="_Power Cost Value Copy 11.30.05 gas 1.09.06 AURORA at 1.10.06_Hopkins Ridge Prepaid Tran - Interest Earned RY 12ME Feb  '11 3 4" xfId="21945"/>
    <cellStyle name="_Power Cost Value Copy 11.30.05 gas 1.09.06 AURORA at 1.10.06_Hopkins Ridge Prepaid Tran - Interest Earned RY 12ME Feb  '11 4" xfId="21946"/>
    <cellStyle name="_Power Cost Value Copy 11.30.05 gas 1.09.06 AURORA at 1.10.06_Hopkins Ridge Prepaid Tran - Interest Earned RY 12ME Feb  '11 4 2" xfId="21947"/>
    <cellStyle name="_Power Cost Value Copy 11.30.05 gas 1.09.06 AURORA at 1.10.06_Hopkins Ridge Prepaid Tran - Interest Earned RY 12ME Feb  '11 5" xfId="21948"/>
    <cellStyle name="_Power Cost Value Copy 11.30.05 gas 1.09.06 AURORA at 1.10.06_Hopkins Ridge Prepaid Tran - Interest Earned RY 12ME Feb  '11_DEM-WP(C) ENERG10C--ctn Mid-C_042010 2010GRC" xfId="12005"/>
    <cellStyle name="_Power Cost Value Copy 11.30.05 gas 1.09.06 AURORA at 1.10.06_Hopkins Ridge Prepaid Tran - Interest Earned RY 12ME Feb  '11_DEM-WP(C) ENERG10C--ctn Mid-C_042010 2010GRC 2" xfId="21949"/>
    <cellStyle name="_Power Cost Value Copy 11.30.05 gas 1.09.06 AURORA at 1.10.06_Hopkins Ridge Prepaid Tran - Interest Earned RY 12ME Feb  '11_NIM Summary" xfId="5061"/>
    <cellStyle name="_Power Cost Value Copy 11.30.05 gas 1.09.06 AURORA at 1.10.06_Hopkins Ridge Prepaid Tran - Interest Earned RY 12ME Feb  '11_NIM Summary 2" xfId="5062"/>
    <cellStyle name="_Power Cost Value Copy 11.30.05 gas 1.09.06 AURORA at 1.10.06_Hopkins Ridge Prepaid Tran - Interest Earned RY 12ME Feb  '11_NIM Summary 2 2" xfId="21950"/>
    <cellStyle name="_Power Cost Value Copy 11.30.05 gas 1.09.06 AURORA at 1.10.06_Hopkins Ridge Prepaid Tran - Interest Earned RY 12ME Feb  '11_NIM Summary 2 2 2" xfId="21951"/>
    <cellStyle name="_Power Cost Value Copy 11.30.05 gas 1.09.06 AURORA at 1.10.06_Hopkins Ridge Prepaid Tran - Interest Earned RY 12ME Feb  '11_NIM Summary 2 2 2 2" xfId="21952"/>
    <cellStyle name="_Power Cost Value Copy 11.30.05 gas 1.09.06 AURORA at 1.10.06_Hopkins Ridge Prepaid Tran - Interest Earned RY 12ME Feb  '11_NIM Summary 2 2 3" xfId="21953"/>
    <cellStyle name="_Power Cost Value Copy 11.30.05 gas 1.09.06 AURORA at 1.10.06_Hopkins Ridge Prepaid Tran - Interest Earned RY 12ME Feb  '11_NIM Summary 2 3" xfId="21954"/>
    <cellStyle name="_Power Cost Value Copy 11.30.05 gas 1.09.06 AURORA at 1.10.06_Hopkins Ridge Prepaid Tran - Interest Earned RY 12ME Feb  '11_NIM Summary 2 3 2" xfId="21955"/>
    <cellStyle name="_Power Cost Value Copy 11.30.05 gas 1.09.06 AURORA at 1.10.06_Hopkins Ridge Prepaid Tran - Interest Earned RY 12ME Feb  '11_NIM Summary 2 4" xfId="21956"/>
    <cellStyle name="_Power Cost Value Copy 11.30.05 gas 1.09.06 AURORA at 1.10.06_Hopkins Ridge Prepaid Tran - Interest Earned RY 12ME Feb  '11_NIM Summary 3" xfId="21957"/>
    <cellStyle name="_Power Cost Value Copy 11.30.05 gas 1.09.06 AURORA at 1.10.06_Hopkins Ridge Prepaid Tran - Interest Earned RY 12ME Feb  '11_NIM Summary 3 2" xfId="21958"/>
    <cellStyle name="_Power Cost Value Copy 11.30.05 gas 1.09.06 AURORA at 1.10.06_Hopkins Ridge Prepaid Tran - Interest Earned RY 12ME Feb  '11_NIM Summary 3 2 2" xfId="21959"/>
    <cellStyle name="_Power Cost Value Copy 11.30.05 gas 1.09.06 AURORA at 1.10.06_Hopkins Ridge Prepaid Tran - Interest Earned RY 12ME Feb  '11_NIM Summary 3 3" xfId="21960"/>
    <cellStyle name="_Power Cost Value Copy 11.30.05 gas 1.09.06 AURORA at 1.10.06_Hopkins Ridge Prepaid Tran - Interest Earned RY 12ME Feb  '11_NIM Summary 3 4" xfId="21961"/>
    <cellStyle name="_Power Cost Value Copy 11.30.05 gas 1.09.06 AURORA at 1.10.06_Hopkins Ridge Prepaid Tran - Interest Earned RY 12ME Feb  '11_NIM Summary 4" xfId="21962"/>
    <cellStyle name="_Power Cost Value Copy 11.30.05 gas 1.09.06 AURORA at 1.10.06_Hopkins Ridge Prepaid Tran - Interest Earned RY 12ME Feb  '11_NIM Summary 4 2" xfId="21963"/>
    <cellStyle name="_Power Cost Value Copy 11.30.05 gas 1.09.06 AURORA at 1.10.06_Hopkins Ridge Prepaid Tran - Interest Earned RY 12ME Feb  '11_NIM Summary 5" xfId="21964"/>
    <cellStyle name="_Power Cost Value Copy 11.30.05 gas 1.09.06 AURORA at 1.10.06_Hopkins Ridge Prepaid Tran - Interest Earned RY 12ME Feb  '11_NIM Summary_DEM-WP(C) ENERG10C--ctn Mid-C_042010 2010GRC" xfId="12006"/>
    <cellStyle name="_Power Cost Value Copy 11.30.05 gas 1.09.06 AURORA at 1.10.06_Hopkins Ridge Prepaid Tran - Interest Earned RY 12ME Feb  '11_NIM Summary_DEM-WP(C) ENERG10C--ctn Mid-C_042010 2010GRC 2" xfId="21965"/>
    <cellStyle name="_Power Cost Value Copy 11.30.05 gas 1.09.06 AURORA at 1.10.06_Hopkins Ridge Prepaid Tran - Interest Earned RY 12ME Feb  '11_Transmission Workbook for May BOD" xfId="5063"/>
    <cellStyle name="_Power Cost Value Copy 11.30.05 gas 1.09.06 AURORA at 1.10.06_Hopkins Ridge Prepaid Tran - Interest Earned RY 12ME Feb  '11_Transmission Workbook for May BOD 2" xfId="5064"/>
    <cellStyle name="_Power Cost Value Copy 11.30.05 gas 1.09.06 AURORA at 1.10.06_Hopkins Ridge Prepaid Tran - Interest Earned RY 12ME Feb  '11_Transmission Workbook for May BOD 2 2" xfId="21966"/>
    <cellStyle name="_Power Cost Value Copy 11.30.05 gas 1.09.06 AURORA at 1.10.06_Hopkins Ridge Prepaid Tran - Interest Earned RY 12ME Feb  '11_Transmission Workbook for May BOD 2 2 2" xfId="21967"/>
    <cellStyle name="_Power Cost Value Copy 11.30.05 gas 1.09.06 AURORA at 1.10.06_Hopkins Ridge Prepaid Tran - Interest Earned RY 12ME Feb  '11_Transmission Workbook for May BOD 2 2 2 2" xfId="21968"/>
    <cellStyle name="_Power Cost Value Copy 11.30.05 gas 1.09.06 AURORA at 1.10.06_Hopkins Ridge Prepaid Tran - Interest Earned RY 12ME Feb  '11_Transmission Workbook for May BOD 2 2 3" xfId="21969"/>
    <cellStyle name="_Power Cost Value Copy 11.30.05 gas 1.09.06 AURORA at 1.10.06_Hopkins Ridge Prepaid Tran - Interest Earned RY 12ME Feb  '11_Transmission Workbook for May BOD 2 3" xfId="21970"/>
    <cellStyle name="_Power Cost Value Copy 11.30.05 gas 1.09.06 AURORA at 1.10.06_Hopkins Ridge Prepaid Tran - Interest Earned RY 12ME Feb  '11_Transmission Workbook for May BOD 2 3 2" xfId="21971"/>
    <cellStyle name="_Power Cost Value Copy 11.30.05 gas 1.09.06 AURORA at 1.10.06_Hopkins Ridge Prepaid Tran - Interest Earned RY 12ME Feb  '11_Transmission Workbook for May BOD 2 4" xfId="21972"/>
    <cellStyle name="_Power Cost Value Copy 11.30.05 gas 1.09.06 AURORA at 1.10.06_Hopkins Ridge Prepaid Tran - Interest Earned RY 12ME Feb  '11_Transmission Workbook for May BOD 3" xfId="21973"/>
    <cellStyle name="_Power Cost Value Copy 11.30.05 gas 1.09.06 AURORA at 1.10.06_Hopkins Ridge Prepaid Tran - Interest Earned RY 12ME Feb  '11_Transmission Workbook for May BOD 3 2" xfId="21974"/>
    <cellStyle name="_Power Cost Value Copy 11.30.05 gas 1.09.06 AURORA at 1.10.06_Hopkins Ridge Prepaid Tran - Interest Earned RY 12ME Feb  '11_Transmission Workbook for May BOD 3 2 2" xfId="21975"/>
    <cellStyle name="_Power Cost Value Copy 11.30.05 gas 1.09.06 AURORA at 1.10.06_Hopkins Ridge Prepaid Tran - Interest Earned RY 12ME Feb  '11_Transmission Workbook for May BOD 3 3" xfId="21976"/>
    <cellStyle name="_Power Cost Value Copy 11.30.05 gas 1.09.06 AURORA at 1.10.06_Hopkins Ridge Prepaid Tran - Interest Earned RY 12ME Feb  '11_Transmission Workbook for May BOD 3 4" xfId="21977"/>
    <cellStyle name="_Power Cost Value Copy 11.30.05 gas 1.09.06 AURORA at 1.10.06_Hopkins Ridge Prepaid Tran - Interest Earned RY 12ME Feb  '11_Transmission Workbook for May BOD 4" xfId="21978"/>
    <cellStyle name="_Power Cost Value Copy 11.30.05 gas 1.09.06 AURORA at 1.10.06_Hopkins Ridge Prepaid Tran - Interest Earned RY 12ME Feb  '11_Transmission Workbook for May BOD 4 2" xfId="21979"/>
    <cellStyle name="_Power Cost Value Copy 11.30.05 gas 1.09.06 AURORA at 1.10.06_Hopkins Ridge Prepaid Tran - Interest Earned RY 12ME Feb  '11_Transmission Workbook for May BOD 5" xfId="21980"/>
    <cellStyle name="_Power Cost Value Copy 11.30.05 gas 1.09.06 AURORA at 1.10.06_Hopkins Ridge Prepaid Tran - Interest Earned RY 12ME Feb  '11_Transmission Workbook for May BOD_DEM-WP(C) ENERG10C--ctn Mid-C_042010 2010GRC" xfId="12007"/>
    <cellStyle name="_Power Cost Value Copy 11.30.05 gas 1.09.06 AURORA at 1.10.06_Hopkins Ridge Prepaid Tran - Interest Earned RY 12ME Feb  '11_Transmission Workbook for May BOD_DEM-WP(C) ENERG10C--ctn Mid-C_042010 2010GRC 2" xfId="21981"/>
    <cellStyle name="_Power Cost Value Copy 11.30.05 gas 1.09.06 AURORA at 1.10.06_INPUTS" xfId="187"/>
    <cellStyle name="_Power Cost Value Copy 11.30.05 gas 1.09.06 AURORA at 1.10.06_INPUTS 2" xfId="5065"/>
    <cellStyle name="_Power Cost Value Copy 11.30.05 gas 1.09.06 AURORA at 1.10.06_INPUTS 2 2" xfId="5066"/>
    <cellStyle name="_Power Cost Value Copy 11.30.05 gas 1.09.06 AURORA at 1.10.06_INPUTS 2 2 2" xfId="5067"/>
    <cellStyle name="_Power Cost Value Copy 11.30.05 gas 1.09.06 AURORA at 1.10.06_INPUTS 2 2 2 2" xfId="21982"/>
    <cellStyle name="_Power Cost Value Copy 11.30.05 gas 1.09.06 AURORA at 1.10.06_INPUTS 2 2 3" xfId="5068"/>
    <cellStyle name="_Power Cost Value Copy 11.30.05 gas 1.09.06 AURORA at 1.10.06_INPUTS 2 3" xfId="5069"/>
    <cellStyle name="_Power Cost Value Copy 11.30.05 gas 1.09.06 AURORA at 1.10.06_INPUTS 2 3 2" xfId="5070"/>
    <cellStyle name="_Power Cost Value Copy 11.30.05 gas 1.09.06 AURORA at 1.10.06_INPUTS 2 3 2 2" xfId="21983"/>
    <cellStyle name="_Power Cost Value Copy 11.30.05 gas 1.09.06 AURORA at 1.10.06_INPUTS 2 3 3" xfId="5071"/>
    <cellStyle name="_Power Cost Value Copy 11.30.05 gas 1.09.06 AURORA at 1.10.06_INPUTS 2 4" xfId="5072"/>
    <cellStyle name="_Power Cost Value Copy 11.30.05 gas 1.09.06 AURORA at 1.10.06_INPUTS 2 4 2" xfId="5073"/>
    <cellStyle name="_Power Cost Value Copy 11.30.05 gas 1.09.06 AURORA at 1.10.06_INPUTS 2 4 2 2" xfId="21984"/>
    <cellStyle name="_Power Cost Value Copy 11.30.05 gas 1.09.06 AURORA at 1.10.06_INPUTS 2 4 3" xfId="5074"/>
    <cellStyle name="_Power Cost Value Copy 11.30.05 gas 1.09.06 AURORA at 1.10.06_INPUTS 2 5" xfId="21985"/>
    <cellStyle name="_Power Cost Value Copy 11.30.05 gas 1.09.06 AURORA at 1.10.06_INPUTS 3" xfId="5075"/>
    <cellStyle name="_Power Cost Value Copy 11.30.05 gas 1.09.06 AURORA at 1.10.06_INPUTS 3 2" xfId="5076"/>
    <cellStyle name="_Power Cost Value Copy 11.30.05 gas 1.09.06 AURORA at 1.10.06_INPUTS 3 2 2" xfId="21986"/>
    <cellStyle name="_Power Cost Value Copy 11.30.05 gas 1.09.06 AURORA at 1.10.06_INPUTS 3 3" xfId="5077"/>
    <cellStyle name="_Power Cost Value Copy 11.30.05 gas 1.09.06 AURORA at 1.10.06_INPUTS 4" xfId="5078"/>
    <cellStyle name="_Power Cost Value Copy 11.30.05 gas 1.09.06 AURORA at 1.10.06_INPUTS 4 2" xfId="5079"/>
    <cellStyle name="_Power Cost Value Copy 11.30.05 gas 1.09.06 AURORA at 1.10.06_INPUTS 4 2 2" xfId="21987"/>
    <cellStyle name="_Power Cost Value Copy 11.30.05 gas 1.09.06 AURORA at 1.10.06_INPUTS 4 3" xfId="5080"/>
    <cellStyle name="_Power Cost Value Copy 11.30.05 gas 1.09.06 AURORA at 1.10.06_INPUTS 5" xfId="5081"/>
    <cellStyle name="_Power Cost Value Copy 11.30.05 gas 1.09.06 AURORA at 1.10.06_INPUTS 5 2" xfId="21988"/>
    <cellStyle name="_Power Cost Value Copy 11.30.05 gas 1.09.06 AURORA at 1.10.06_INPUTS 6" xfId="5082"/>
    <cellStyle name="_Power Cost Value Copy 11.30.05 gas 1.09.06 AURORA at 1.10.06_INPUTS_Low Income 2010 RevRequirement" xfId="5083"/>
    <cellStyle name="_Power Cost Value Copy 11.30.05 gas 1.09.06 AURORA at 1.10.06_INPUTS_Low Income 2010 RevRequirement (2)" xfId="5084"/>
    <cellStyle name="_Power Cost Value Copy 11.30.05 gas 1.09.06 AURORA at 1.10.06_INPUTS_Oct2010toSep2011LwIncLead" xfId="5085"/>
    <cellStyle name="_Power Cost Value Copy 11.30.05 gas 1.09.06 AURORA at 1.10.06_Leased Transformer &amp; Substation Plant &amp; Rev 12-2009" xfId="188"/>
    <cellStyle name="_Power Cost Value Copy 11.30.05 gas 1.09.06 AURORA at 1.10.06_Leased Transformer &amp; Substation Plant &amp; Rev 12-2009 2" xfId="5086"/>
    <cellStyle name="_Power Cost Value Copy 11.30.05 gas 1.09.06 AURORA at 1.10.06_Leased Transformer &amp; Substation Plant &amp; Rev 12-2009 2 2" xfId="5087"/>
    <cellStyle name="_Power Cost Value Copy 11.30.05 gas 1.09.06 AURORA at 1.10.06_Leased Transformer &amp; Substation Plant &amp; Rev 12-2009 2 2 2" xfId="5088"/>
    <cellStyle name="_Power Cost Value Copy 11.30.05 gas 1.09.06 AURORA at 1.10.06_Leased Transformer &amp; Substation Plant &amp; Rev 12-2009 2 2 2 2" xfId="21989"/>
    <cellStyle name="_Power Cost Value Copy 11.30.05 gas 1.09.06 AURORA at 1.10.06_Leased Transformer &amp; Substation Plant &amp; Rev 12-2009 2 2 3" xfId="5089"/>
    <cellStyle name="_Power Cost Value Copy 11.30.05 gas 1.09.06 AURORA at 1.10.06_Leased Transformer &amp; Substation Plant &amp; Rev 12-2009 2 3" xfId="5090"/>
    <cellStyle name="_Power Cost Value Copy 11.30.05 gas 1.09.06 AURORA at 1.10.06_Leased Transformer &amp; Substation Plant &amp; Rev 12-2009 2 3 2" xfId="5091"/>
    <cellStyle name="_Power Cost Value Copy 11.30.05 gas 1.09.06 AURORA at 1.10.06_Leased Transformer &amp; Substation Plant &amp; Rev 12-2009 2 3 2 2" xfId="21990"/>
    <cellStyle name="_Power Cost Value Copy 11.30.05 gas 1.09.06 AURORA at 1.10.06_Leased Transformer &amp; Substation Plant &amp; Rev 12-2009 2 3 3" xfId="5092"/>
    <cellStyle name="_Power Cost Value Copy 11.30.05 gas 1.09.06 AURORA at 1.10.06_Leased Transformer &amp; Substation Plant &amp; Rev 12-2009 2 4" xfId="5093"/>
    <cellStyle name="_Power Cost Value Copy 11.30.05 gas 1.09.06 AURORA at 1.10.06_Leased Transformer &amp; Substation Plant &amp; Rev 12-2009 2 4 2" xfId="5094"/>
    <cellStyle name="_Power Cost Value Copy 11.30.05 gas 1.09.06 AURORA at 1.10.06_Leased Transformer &amp; Substation Plant &amp; Rev 12-2009 2 4 2 2" xfId="21991"/>
    <cellStyle name="_Power Cost Value Copy 11.30.05 gas 1.09.06 AURORA at 1.10.06_Leased Transformer &amp; Substation Plant &amp; Rev 12-2009 2 4 3" xfId="5095"/>
    <cellStyle name="_Power Cost Value Copy 11.30.05 gas 1.09.06 AURORA at 1.10.06_Leased Transformer &amp; Substation Plant &amp; Rev 12-2009 2 5" xfId="21992"/>
    <cellStyle name="_Power Cost Value Copy 11.30.05 gas 1.09.06 AURORA at 1.10.06_Leased Transformer &amp; Substation Plant &amp; Rev 12-2009 3" xfId="5096"/>
    <cellStyle name="_Power Cost Value Copy 11.30.05 gas 1.09.06 AURORA at 1.10.06_Leased Transformer &amp; Substation Plant &amp; Rev 12-2009 3 2" xfId="5097"/>
    <cellStyle name="_Power Cost Value Copy 11.30.05 gas 1.09.06 AURORA at 1.10.06_Leased Transformer &amp; Substation Plant &amp; Rev 12-2009 3 2 2" xfId="21993"/>
    <cellStyle name="_Power Cost Value Copy 11.30.05 gas 1.09.06 AURORA at 1.10.06_Leased Transformer &amp; Substation Plant &amp; Rev 12-2009 3 3" xfId="5098"/>
    <cellStyle name="_Power Cost Value Copy 11.30.05 gas 1.09.06 AURORA at 1.10.06_Leased Transformer &amp; Substation Plant &amp; Rev 12-2009 4" xfId="5099"/>
    <cellStyle name="_Power Cost Value Copy 11.30.05 gas 1.09.06 AURORA at 1.10.06_Leased Transformer &amp; Substation Plant &amp; Rev 12-2009 4 2" xfId="5100"/>
    <cellStyle name="_Power Cost Value Copy 11.30.05 gas 1.09.06 AURORA at 1.10.06_Leased Transformer &amp; Substation Plant &amp; Rev 12-2009 4 2 2" xfId="21994"/>
    <cellStyle name="_Power Cost Value Copy 11.30.05 gas 1.09.06 AURORA at 1.10.06_Leased Transformer &amp; Substation Plant &amp; Rev 12-2009 4 3" xfId="5101"/>
    <cellStyle name="_Power Cost Value Copy 11.30.05 gas 1.09.06 AURORA at 1.10.06_Leased Transformer &amp; Substation Plant &amp; Rev 12-2009 5" xfId="5102"/>
    <cellStyle name="_Power Cost Value Copy 11.30.05 gas 1.09.06 AURORA at 1.10.06_Leased Transformer &amp; Substation Plant &amp; Rev 12-2009 5 2" xfId="21995"/>
    <cellStyle name="_Power Cost Value Copy 11.30.05 gas 1.09.06 AURORA at 1.10.06_Leased Transformer &amp; Substation Plant &amp; Rev 12-2009 6" xfId="5103"/>
    <cellStyle name="_Power Cost Value Copy 11.30.05 gas 1.09.06 AURORA at 1.10.06_Leased Transformer &amp; Substation Plant &amp; Rev 12-2009_Low Income 2010 RevRequirement" xfId="5104"/>
    <cellStyle name="_Power Cost Value Copy 11.30.05 gas 1.09.06 AURORA at 1.10.06_Leased Transformer &amp; Substation Plant &amp; Rev 12-2009_Low Income 2010 RevRequirement (2)" xfId="5105"/>
    <cellStyle name="_Power Cost Value Copy 11.30.05 gas 1.09.06 AURORA at 1.10.06_Leased Transformer &amp; Substation Plant &amp; Rev 12-2009_Oct2010toSep2011LwIncLead" xfId="5106"/>
    <cellStyle name="_Power Cost Value Copy 11.30.05 gas 1.09.06 AURORA at 1.10.06_Low Income 2010 RevRequirement" xfId="5107"/>
    <cellStyle name="_Power Cost Value Copy 11.30.05 gas 1.09.06 AURORA at 1.10.06_Low Income 2010 RevRequirement (2)" xfId="5108"/>
    <cellStyle name="_Power Cost Value Copy 11.30.05 gas 1.09.06 AURORA at 1.10.06_Mint Farm Generation BPA" xfId="21996"/>
    <cellStyle name="_Power Cost Value Copy 11.30.05 gas 1.09.06 AURORA at 1.10.06_NIM Summary" xfId="5109"/>
    <cellStyle name="_Power Cost Value Copy 11.30.05 gas 1.09.06 AURORA at 1.10.06_NIM Summary 09GRC" xfId="5110"/>
    <cellStyle name="_Power Cost Value Copy 11.30.05 gas 1.09.06 AURORA at 1.10.06_NIM Summary 09GRC 2" xfId="5111"/>
    <cellStyle name="_Power Cost Value Copy 11.30.05 gas 1.09.06 AURORA at 1.10.06_NIM Summary 09GRC 2 2" xfId="21997"/>
    <cellStyle name="_Power Cost Value Copy 11.30.05 gas 1.09.06 AURORA at 1.10.06_NIM Summary 09GRC 2 2 2" xfId="21998"/>
    <cellStyle name="_Power Cost Value Copy 11.30.05 gas 1.09.06 AURORA at 1.10.06_NIM Summary 09GRC 2 2 2 2" xfId="21999"/>
    <cellStyle name="_Power Cost Value Copy 11.30.05 gas 1.09.06 AURORA at 1.10.06_NIM Summary 09GRC 2 2 3" xfId="22000"/>
    <cellStyle name="_Power Cost Value Copy 11.30.05 gas 1.09.06 AURORA at 1.10.06_NIM Summary 09GRC 2 3" xfId="22001"/>
    <cellStyle name="_Power Cost Value Copy 11.30.05 gas 1.09.06 AURORA at 1.10.06_NIM Summary 09GRC 2 3 2" xfId="22002"/>
    <cellStyle name="_Power Cost Value Copy 11.30.05 gas 1.09.06 AURORA at 1.10.06_NIM Summary 09GRC 2 4" xfId="22003"/>
    <cellStyle name="_Power Cost Value Copy 11.30.05 gas 1.09.06 AURORA at 1.10.06_NIM Summary 09GRC 3" xfId="22004"/>
    <cellStyle name="_Power Cost Value Copy 11.30.05 gas 1.09.06 AURORA at 1.10.06_NIM Summary 09GRC 3 2" xfId="22005"/>
    <cellStyle name="_Power Cost Value Copy 11.30.05 gas 1.09.06 AURORA at 1.10.06_NIM Summary 09GRC 3 2 2" xfId="22006"/>
    <cellStyle name="_Power Cost Value Copy 11.30.05 gas 1.09.06 AURORA at 1.10.06_NIM Summary 09GRC 3 3" xfId="22007"/>
    <cellStyle name="_Power Cost Value Copy 11.30.05 gas 1.09.06 AURORA at 1.10.06_NIM Summary 09GRC 3 4" xfId="22008"/>
    <cellStyle name="_Power Cost Value Copy 11.30.05 gas 1.09.06 AURORA at 1.10.06_NIM Summary 09GRC 4" xfId="22009"/>
    <cellStyle name="_Power Cost Value Copy 11.30.05 gas 1.09.06 AURORA at 1.10.06_NIM Summary 09GRC 4 2" xfId="22010"/>
    <cellStyle name="_Power Cost Value Copy 11.30.05 gas 1.09.06 AURORA at 1.10.06_NIM Summary 09GRC 5" xfId="22011"/>
    <cellStyle name="_Power Cost Value Copy 11.30.05 gas 1.09.06 AURORA at 1.10.06_NIM Summary 09GRC_DEM-WP(C) ENERG10C--ctn Mid-C_042010 2010GRC" xfId="12008"/>
    <cellStyle name="_Power Cost Value Copy 11.30.05 gas 1.09.06 AURORA at 1.10.06_NIM Summary 09GRC_DEM-WP(C) ENERG10C--ctn Mid-C_042010 2010GRC 2" xfId="22012"/>
    <cellStyle name="_Power Cost Value Copy 11.30.05 gas 1.09.06 AURORA at 1.10.06_NIM Summary 10" xfId="22013"/>
    <cellStyle name="_Power Cost Value Copy 11.30.05 gas 1.09.06 AURORA at 1.10.06_NIM Summary 10 2" xfId="22014"/>
    <cellStyle name="_Power Cost Value Copy 11.30.05 gas 1.09.06 AURORA at 1.10.06_NIM Summary 10 2 2" xfId="22015"/>
    <cellStyle name="_Power Cost Value Copy 11.30.05 gas 1.09.06 AURORA at 1.10.06_NIM Summary 10 3" xfId="22016"/>
    <cellStyle name="_Power Cost Value Copy 11.30.05 gas 1.09.06 AURORA at 1.10.06_NIM Summary 10 4" xfId="22017"/>
    <cellStyle name="_Power Cost Value Copy 11.30.05 gas 1.09.06 AURORA at 1.10.06_NIM Summary 11" xfId="22018"/>
    <cellStyle name="_Power Cost Value Copy 11.30.05 gas 1.09.06 AURORA at 1.10.06_NIM Summary 11 2" xfId="22019"/>
    <cellStyle name="_Power Cost Value Copy 11.30.05 gas 1.09.06 AURORA at 1.10.06_NIM Summary 11 2 2" xfId="22020"/>
    <cellStyle name="_Power Cost Value Copy 11.30.05 gas 1.09.06 AURORA at 1.10.06_NIM Summary 11 3" xfId="22021"/>
    <cellStyle name="_Power Cost Value Copy 11.30.05 gas 1.09.06 AURORA at 1.10.06_NIM Summary 11 4" xfId="22022"/>
    <cellStyle name="_Power Cost Value Copy 11.30.05 gas 1.09.06 AURORA at 1.10.06_NIM Summary 12" xfId="22023"/>
    <cellStyle name="_Power Cost Value Copy 11.30.05 gas 1.09.06 AURORA at 1.10.06_NIM Summary 12 2" xfId="22024"/>
    <cellStyle name="_Power Cost Value Copy 11.30.05 gas 1.09.06 AURORA at 1.10.06_NIM Summary 12 2 2" xfId="22025"/>
    <cellStyle name="_Power Cost Value Copy 11.30.05 gas 1.09.06 AURORA at 1.10.06_NIM Summary 12 3" xfId="22026"/>
    <cellStyle name="_Power Cost Value Copy 11.30.05 gas 1.09.06 AURORA at 1.10.06_NIM Summary 12 4" xfId="22027"/>
    <cellStyle name="_Power Cost Value Copy 11.30.05 gas 1.09.06 AURORA at 1.10.06_NIM Summary 13" xfId="22028"/>
    <cellStyle name="_Power Cost Value Copy 11.30.05 gas 1.09.06 AURORA at 1.10.06_NIM Summary 13 2" xfId="22029"/>
    <cellStyle name="_Power Cost Value Copy 11.30.05 gas 1.09.06 AURORA at 1.10.06_NIM Summary 13 2 2" xfId="22030"/>
    <cellStyle name="_Power Cost Value Copy 11.30.05 gas 1.09.06 AURORA at 1.10.06_NIM Summary 13 3" xfId="22031"/>
    <cellStyle name="_Power Cost Value Copy 11.30.05 gas 1.09.06 AURORA at 1.10.06_NIM Summary 13 4" xfId="22032"/>
    <cellStyle name="_Power Cost Value Copy 11.30.05 gas 1.09.06 AURORA at 1.10.06_NIM Summary 14" xfId="22033"/>
    <cellStyle name="_Power Cost Value Copy 11.30.05 gas 1.09.06 AURORA at 1.10.06_NIM Summary 14 2" xfId="22034"/>
    <cellStyle name="_Power Cost Value Copy 11.30.05 gas 1.09.06 AURORA at 1.10.06_NIM Summary 14 2 2" xfId="22035"/>
    <cellStyle name="_Power Cost Value Copy 11.30.05 gas 1.09.06 AURORA at 1.10.06_NIM Summary 14 3" xfId="22036"/>
    <cellStyle name="_Power Cost Value Copy 11.30.05 gas 1.09.06 AURORA at 1.10.06_NIM Summary 14 4" xfId="22037"/>
    <cellStyle name="_Power Cost Value Copy 11.30.05 gas 1.09.06 AURORA at 1.10.06_NIM Summary 15" xfId="22038"/>
    <cellStyle name="_Power Cost Value Copy 11.30.05 gas 1.09.06 AURORA at 1.10.06_NIM Summary 15 2" xfId="22039"/>
    <cellStyle name="_Power Cost Value Copy 11.30.05 gas 1.09.06 AURORA at 1.10.06_NIM Summary 15 2 2" xfId="22040"/>
    <cellStyle name="_Power Cost Value Copy 11.30.05 gas 1.09.06 AURORA at 1.10.06_NIM Summary 15 3" xfId="22041"/>
    <cellStyle name="_Power Cost Value Copy 11.30.05 gas 1.09.06 AURORA at 1.10.06_NIM Summary 15 4" xfId="22042"/>
    <cellStyle name="_Power Cost Value Copy 11.30.05 gas 1.09.06 AURORA at 1.10.06_NIM Summary 16" xfId="22043"/>
    <cellStyle name="_Power Cost Value Copy 11.30.05 gas 1.09.06 AURORA at 1.10.06_NIM Summary 16 2" xfId="22044"/>
    <cellStyle name="_Power Cost Value Copy 11.30.05 gas 1.09.06 AURORA at 1.10.06_NIM Summary 16 2 2" xfId="22045"/>
    <cellStyle name="_Power Cost Value Copy 11.30.05 gas 1.09.06 AURORA at 1.10.06_NIM Summary 16 3" xfId="22046"/>
    <cellStyle name="_Power Cost Value Copy 11.30.05 gas 1.09.06 AURORA at 1.10.06_NIM Summary 16 4" xfId="22047"/>
    <cellStyle name="_Power Cost Value Copy 11.30.05 gas 1.09.06 AURORA at 1.10.06_NIM Summary 17" xfId="22048"/>
    <cellStyle name="_Power Cost Value Copy 11.30.05 gas 1.09.06 AURORA at 1.10.06_NIM Summary 17 2" xfId="22049"/>
    <cellStyle name="_Power Cost Value Copy 11.30.05 gas 1.09.06 AURORA at 1.10.06_NIM Summary 17 2 2" xfId="22050"/>
    <cellStyle name="_Power Cost Value Copy 11.30.05 gas 1.09.06 AURORA at 1.10.06_NIM Summary 17 3" xfId="22051"/>
    <cellStyle name="_Power Cost Value Copy 11.30.05 gas 1.09.06 AURORA at 1.10.06_NIM Summary 17 4" xfId="22052"/>
    <cellStyle name="_Power Cost Value Copy 11.30.05 gas 1.09.06 AURORA at 1.10.06_NIM Summary 18" xfId="22053"/>
    <cellStyle name="_Power Cost Value Copy 11.30.05 gas 1.09.06 AURORA at 1.10.06_NIM Summary 18 2" xfId="22054"/>
    <cellStyle name="_Power Cost Value Copy 11.30.05 gas 1.09.06 AURORA at 1.10.06_NIM Summary 18 2 2" xfId="22055"/>
    <cellStyle name="_Power Cost Value Copy 11.30.05 gas 1.09.06 AURORA at 1.10.06_NIM Summary 18 3" xfId="22056"/>
    <cellStyle name="_Power Cost Value Copy 11.30.05 gas 1.09.06 AURORA at 1.10.06_NIM Summary 18 4" xfId="22057"/>
    <cellStyle name="_Power Cost Value Copy 11.30.05 gas 1.09.06 AURORA at 1.10.06_NIM Summary 19" xfId="22058"/>
    <cellStyle name="_Power Cost Value Copy 11.30.05 gas 1.09.06 AURORA at 1.10.06_NIM Summary 19 2" xfId="22059"/>
    <cellStyle name="_Power Cost Value Copy 11.30.05 gas 1.09.06 AURORA at 1.10.06_NIM Summary 19 2 2" xfId="22060"/>
    <cellStyle name="_Power Cost Value Copy 11.30.05 gas 1.09.06 AURORA at 1.10.06_NIM Summary 19 3" xfId="22061"/>
    <cellStyle name="_Power Cost Value Copy 11.30.05 gas 1.09.06 AURORA at 1.10.06_NIM Summary 19 4" xfId="22062"/>
    <cellStyle name="_Power Cost Value Copy 11.30.05 gas 1.09.06 AURORA at 1.10.06_NIM Summary 2" xfId="5112"/>
    <cellStyle name="_Power Cost Value Copy 11.30.05 gas 1.09.06 AURORA at 1.10.06_NIM Summary 2 2" xfId="22063"/>
    <cellStyle name="_Power Cost Value Copy 11.30.05 gas 1.09.06 AURORA at 1.10.06_NIM Summary 2 2 2" xfId="22064"/>
    <cellStyle name="_Power Cost Value Copy 11.30.05 gas 1.09.06 AURORA at 1.10.06_NIM Summary 2 2 2 2" xfId="22065"/>
    <cellStyle name="_Power Cost Value Copy 11.30.05 gas 1.09.06 AURORA at 1.10.06_NIM Summary 2 2 3" xfId="22066"/>
    <cellStyle name="_Power Cost Value Copy 11.30.05 gas 1.09.06 AURORA at 1.10.06_NIM Summary 2 3" xfId="22067"/>
    <cellStyle name="_Power Cost Value Copy 11.30.05 gas 1.09.06 AURORA at 1.10.06_NIM Summary 2 3 2" xfId="22068"/>
    <cellStyle name="_Power Cost Value Copy 11.30.05 gas 1.09.06 AURORA at 1.10.06_NIM Summary 2 4" xfId="22069"/>
    <cellStyle name="_Power Cost Value Copy 11.30.05 gas 1.09.06 AURORA at 1.10.06_NIM Summary 20" xfId="22070"/>
    <cellStyle name="_Power Cost Value Copy 11.30.05 gas 1.09.06 AURORA at 1.10.06_NIM Summary 20 2" xfId="22071"/>
    <cellStyle name="_Power Cost Value Copy 11.30.05 gas 1.09.06 AURORA at 1.10.06_NIM Summary 20 3" xfId="22072"/>
    <cellStyle name="_Power Cost Value Copy 11.30.05 gas 1.09.06 AURORA at 1.10.06_NIM Summary 21" xfId="22073"/>
    <cellStyle name="_Power Cost Value Copy 11.30.05 gas 1.09.06 AURORA at 1.10.06_NIM Summary 21 2" xfId="22074"/>
    <cellStyle name="_Power Cost Value Copy 11.30.05 gas 1.09.06 AURORA at 1.10.06_NIM Summary 21 3" xfId="22075"/>
    <cellStyle name="_Power Cost Value Copy 11.30.05 gas 1.09.06 AURORA at 1.10.06_NIM Summary 22" xfId="22076"/>
    <cellStyle name="_Power Cost Value Copy 11.30.05 gas 1.09.06 AURORA at 1.10.06_NIM Summary 22 2" xfId="22077"/>
    <cellStyle name="_Power Cost Value Copy 11.30.05 gas 1.09.06 AURORA at 1.10.06_NIM Summary 22 3" xfId="22078"/>
    <cellStyle name="_Power Cost Value Copy 11.30.05 gas 1.09.06 AURORA at 1.10.06_NIM Summary 23" xfId="22079"/>
    <cellStyle name="_Power Cost Value Copy 11.30.05 gas 1.09.06 AURORA at 1.10.06_NIM Summary 23 2" xfId="22080"/>
    <cellStyle name="_Power Cost Value Copy 11.30.05 gas 1.09.06 AURORA at 1.10.06_NIM Summary 23 3" xfId="22081"/>
    <cellStyle name="_Power Cost Value Copy 11.30.05 gas 1.09.06 AURORA at 1.10.06_NIM Summary 24" xfId="22082"/>
    <cellStyle name="_Power Cost Value Copy 11.30.05 gas 1.09.06 AURORA at 1.10.06_NIM Summary 24 2" xfId="22083"/>
    <cellStyle name="_Power Cost Value Copy 11.30.05 gas 1.09.06 AURORA at 1.10.06_NIM Summary 24 3" xfId="22084"/>
    <cellStyle name="_Power Cost Value Copy 11.30.05 gas 1.09.06 AURORA at 1.10.06_NIM Summary 25" xfId="22085"/>
    <cellStyle name="_Power Cost Value Copy 11.30.05 gas 1.09.06 AURORA at 1.10.06_NIM Summary 25 2" xfId="22086"/>
    <cellStyle name="_Power Cost Value Copy 11.30.05 gas 1.09.06 AURORA at 1.10.06_NIM Summary 25 3" xfId="22087"/>
    <cellStyle name="_Power Cost Value Copy 11.30.05 gas 1.09.06 AURORA at 1.10.06_NIM Summary 26" xfId="22088"/>
    <cellStyle name="_Power Cost Value Copy 11.30.05 gas 1.09.06 AURORA at 1.10.06_NIM Summary 26 2" xfId="22089"/>
    <cellStyle name="_Power Cost Value Copy 11.30.05 gas 1.09.06 AURORA at 1.10.06_NIM Summary 26 3" xfId="22090"/>
    <cellStyle name="_Power Cost Value Copy 11.30.05 gas 1.09.06 AURORA at 1.10.06_NIM Summary 27" xfId="22091"/>
    <cellStyle name="_Power Cost Value Copy 11.30.05 gas 1.09.06 AURORA at 1.10.06_NIM Summary 27 2" xfId="22092"/>
    <cellStyle name="_Power Cost Value Copy 11.30.05 gas 1.09.06 AURORA at 1.10.06_NIM Summary 27 3" xfId="22093"/>
    <cellStyle name="_Power Cost Value Copy 11.30.05 gas 1.09.06 AURORA at 1.10.06_NIM Summary 28" xfId="22094"/>
    <cellStyle name="_Power Cost Value Copy 11.30.05 gas 1.09.06 AURORA at 1.10.06_NIM Summary 28 2" xfId="22095"/>
    <cellStyle name="_Power Cost Value Copy 11.30.05 gas 1.09.06 AURORA at 1.10.06_NIM Summary 28 3" xfId="22096"/>
    <cellStyle name="_Power Cost Value Copy 11.30.05 gas 1.09.06 AURORA at 1.10.06_NIM Summary 29" xfId="22097"/>
    <cellStyle name="_Power Cost Value Copy 11.30.05 gas 1.09.06 AURORA at 1.10.06_NIM Summary 29 2" xfId="22098"/>
    <cellStyle name="_Power Cost Value Copy 11.30.05 gas 1.09.06 AURORA at 1.10.06_NIM Summary 29 3" xfId="22099"/>
    <cellStyle name="_Power Cost Value Copy 11.30.05 gas 1.09.06 AURORA at 1.10.06_NIM Summary 3" xfId="5113"/>
    <cellStyle name="_Power Cost Value Copy 11.30.05 gas 1.09.06 AURORA at 1.10.06_NIM Summary 3 2" xfId="22100"/>
    <cellStyle name="_Power Cost Value Copy 11.30.05 gas 1.09.06 AURORA at 1.10.06_NIM Summary 3 2 2" xfId="22101"/>
    <cellStyle name="_Power Cost Value Copy 11.30.05 gas 1.09.06 AURORA at 1.10.06_NIM Summary 3 3" xfId="22102"/>
    <cellStyle name="_Power Cost Value Copy 11.30.05 gas 1.09.06 AURORA at 1.10.06_NIM Summary 3 4" xfId="22103"/>
    <cellStyle name="_Power Cost Value Copy 11.30.05 gas 1.09.06 AURORA at 1.10.06_NIM Summary 30" xfId="22104"/>
    <cellStyle name="_Power Cost Value Copy 11.30.05 gas 1.09.06 AURORA at 1.10.06_NIM Summary 30 2" xfId="22105"/>
    <cellStyle name="_Power Cost Value Copy 11.30.05 gas 1.09.06 AURORA at 1.10.06_NIM Summary 30 3" xfId="22106"/>
    <cellStyle name="_Power Cost Value Copy 11.30.05 gas 1.09.06 AURORA at 1.10.06_NIM Summary 31" xfId="22107"/>
    <cellStyle name="_Power Cost Value Copy 11.30.05 gas 1.09.06 AURORA at 1.10.06_NIM Summary 31 2" xfId="22108"/>
    <cellStyle name="_Power Cost Value Copy 11.30.05 gas 1.09.06 AURORA at 1.10.06_NIM Summary 31 3" xfId="22109"/>
    <cellStyle name="_Power Cost Value Copy 11.30.05 gas 1.09.06 AURORA at 1.10.06_NIM Summary 32" xfId="22110"/>
    <cellStyle name="_Power Cost Value Copy 11.30.05 gas 1.09.06 AURORA at 1.10.06_NIM Summary 32 2" xfId="22111"/>
    <cellStyle name="_Power Cost Value Copy 11.30.05 gas 1.09.06 AURORA at 1.10.06_NIM Summary 33" xfId="22112"/>
    <cellStyle name="_Power Cost Value Copy 11.30.05 gas 1.09.06 AURORA at 1.10.06_NIM Summary 33 2" xfId="22113"/>
    <cellStyle name="_Power Cost Value Copy 11.30.05 gas 1.09.06 AURORA at 1.10.06_NIM Summary 34" xfId="22114"/>
    <cellStyle name="_Power Cost Value Copy 11.30.05 gas 1.09.06 AURORA at 1.10.06_NIM Summary 34 2" xfId="22115"/>
    <cellStyle name="_Power Cost Value Copy 11.30.05 gas 1.09.06 AURORA at 1.10.06_NIM Summary 35" xfId="22116"/>
    <cellStyle name="_Power Cost Value Copy 11.30.05 gas 1.09.06 AURORA at 1.10.06_NIM Summary 35 2" xfId="22117"/>
    <cellStyle name="_Power Cost Value Copy 11.30.05 gas 1.09.06 AURORA at 1.10.06_NIM Summary 36" xfId="22118"/>
    <cellStyle name="_Power Cost Value Copy 11.30.05 gas 1.09.06 AURORA at 1.10.06_NIM Summary 36 2" xfId="22119"/>
    <cellStyle name="_Power Cost Value Copy 11.30.05 gas 1.09.06 AURORA at 1.10.06_NIM Summary 37" xfId="22120"/>
    <cellStyle name="_Power Cost Value Copy 11.30.05 gas 1.09.06 AURORA at 1.10.06_NIM Summary 37 2" xfId="22121"/>
    <cellStyle name="_Power Cost Value Copy 11.30.05 gas 1.09.06 AURORA at 1.10.06_NIM Summary 38" xfId="22122"/>
    <cellStyle name="_Power Cost Value Copy 11.30.05 gas 1.09.06 AURORA at 1.10.06_NIM Summary 38 2" xfId="22123"/>
    <cellStyle name="_Power Cost Value Copy 11.30.05 gas 1.09.06 AURORA at 1.10.06_NIM Summary 39" xfId="22124"/>
    <cellStyle name="_Power Cost Value Copy 11.30.05 gas 1.09.06 AURORA at 1.10.06_NIM Summary 39 2" xfId="22125"/>
    <cellStyle name="_Power Cost Value Copy 11.30.05 gas 1.09.06 AURORA at 1.10.06_NIM Summary 4" xfId="5114"/>
    <cellStyle name="_Power Cost Value Copy 11.30.05 gas 1.09.06 AURORA at 1.10.06_NIM Summary 4 2" xfId="22126"/>
    <cellStyle name="_Power Cost Value Copy 11.30.05 gas 1.09.06 AURORA at 1.10.06_NIM Summary 4 2 2" xfId="22127"/>
    <cellStyle name="_Power Cost Value Copy 11.30.05 gas 1.09.06 AURORA at 1.10.06_NIM Summary 4 3" xfId="22128"/>
    <cellStyle name="_Power Cost Value Copy 11.30.05 gas 1.09.06 AURORA at 1.10.06_NIM Summary 4 4" xfId="22129"/>
    <cellStyle name="_Power Cost Value Copy 11.30.05 gas 1.09.06 AURORA at 1.10.06_NIM Summary 40" xfId="22130"/>
    <cellStyle name="_Power Cost Value Copy 11.30.05 gas 1.09.06 AURORA at 1.10.06_NIM Summary 40 2" xfId="22131"/>
    <cellStyle name="_Power Cost Value Copy 11.30.05 gas 1.09.06 AURORA at 1.10.06_NIM Summary 41" xfId="22132"/>
    <cellStyle name="_Power Cost Value Copy 11.30.05 gas 1.09.06 AURORA at 1.10.06_NIM Summary 41 2" xfId="22133"/>
    <cellStyle name="_Power Cost Value Copy 11.30.05 gas 1.09.06 AURORA at 1.10.06_NIM Summary 42" xfId="22134"/>
    <cellStyle name="_Power Cost Value Copy 11.30.05 gas 1.09.06 AURORA at 1.10.06_NIM Summary 42 2" xfId="22135"/>
    <cellStyle name="_Power Cost Value Copy 11.30.05 gas 1.09.06 AURORA at 1.10.06_NIM Summary 43" xfId="22136"/>
    <cellStyle name="_Power Cost Value Copy 11.30.05 gas 1.09.06 AURORA at 1.10.06_NIM Summary 43 2" xfId="22137"/>
    <cellStyle name="_Power Cost Value Copy 11.30.05 gas 1.09.06 AURORA at 1.10.06_NIM Summary 44" xfId="22138"/>
    <cellStyle name="_Power Cost Value Copy 11.30.05 gas 1.09.06 AURORA at 1.10.06_NIM Summary 44 2" xfId="22139"/>
    <cellStyle name="_Power Cost Value Copy 11.30.05 gas 1.09.06 AURORA at 1.10.06_NIM Summary 45" xfId="22140"/>
    <cellStyle name="_Power Cost Value Copy 11.30.05 gas 1.09.06 AURORA at 1.10.06_NIM Summary 45 2" xfId="22141"/>
    <cellStyle name="_Power Cost Value Copy 11.30.05 gas 1.09.06 AURORA at 1.10.06_NIM Summary 46" xfId="22142"/>
    <cellStyle name="_Power Cost Value Copy 11.30.05 gas 1.09.06 AURORA at 1.10.06_NIM Summary 46 2" xfId="22143"/>
    <cellStyle name="_Power Cost Value Copy 11.30.05 gas 1.09.06 AURORA at 1.10.06_NIM Summary 47" xfId="22144"/>
    <cellStyle name="_Power Cost Value Copy 11.30.05 gas 1.09.06 AURORA at 1.10.06_NIM Summary 47 2" xfId="22145"/>
    <cellStyle name="_Power Cost Value Copy 11.30.05 gas 1.09.06 AURORA at 1.10.06_NIM Summary 48" xfId="22146"/>
    <cellStyle name="_Power Cost Value Copy 11.30.05 gas 1.09.06 AURORA at 1.10.06_NIM Summary 49" xfId="22147"/>
    <cellStyle name="_Power Cost Value Copy 11.30.05 gas 1.09.06 AURORA at 1.10.06_NIM Summary 5" xfId="5115"/>
    <cellStyle name="_Power Cost Value Copy 11.30.05 gas 1.09.06 AURORA at 1.10.06_NIM Summary 5 2" xfId="22148"/>
    <cellStyle name="_Power Cost Value Copy 11.30.05 gas 1.09.06 AURORA at 1.10.06_NIM Summary 5 2 2" xfId="22149"/>
    <cellStyle name="_Power Cost Value Copy 11.30.05 gas 1.09.06 AURORA at 1.10.06_NIM Summary 5 3" xfId="22150"/>
    <cellStyle name="_Power Cost Value Copy 11.30.05 gas 1.09.06 AURORA at 1.10.06_NIM Summary 5 4" xfId="22151"/>
    <cellStyle name="_Power Cost Value Copy 11.30.05 gas 1.09.06 AURORA at 1.10.06_NIM Summary 50" xfId="22152"/>
    <cellStyle name="_Power Cost Value Copy 11.30.05 gas 1.09.06 AURORA at 1.10.06_NIM Summary 51" xfId="22153"/>
    <cellStyle name="_Power Cost Value Copy 11.30.05 gas 1.09.06 AURORA at 1.10.06_NIM Summary 6" xfId="5116"/>
    <cellStyle name="_Power Cost Value Copy 11.30.05 gas 1.09.06 AURORA at 1.10.06_NIM Summary 6 2" xfId="22154"/>
    <cellStyle name="_Power Cost Value Copy 11.30.05 gas 1.09.06 AURORA at 1.10.06_NIM Summary 6 2 2" xfId="22155"/>
    <cellStyle name="_Power Cost Value Copy 11.30.05 gas 1.09.06 AURORA at 1.10.06_NIM Summary 6 3" xfId="22156"/>
    <cellStyle name="_Power Cost Value Copy 11.30.05 gas 1.09.06 AURORA at 1.10.06_NIM Summary 6 4" xfId="22157"/>
    <cellStyle name="_Power Cost Value Copy 11.30.05 gas 1.09.06 AURORA at 1.10.06_NIM Summary 7" xfId="5117"/>
    <cellStyle name="_Power Cost Value Copy 11.30.05 gas 1.09.06 AURORA at 1.10.06_NIM Summary 7 2" xfId="22158"/>
    <cellStyle name="_Power Cost Value Copy 11.30.05 gas 1.09.06 AURORA at 1.10.06_NIM Summary 7 2 2" xfId="22159"/>
    <cellStyle name="_Power Cost Value Copy 11.30.05 gas 1.09.06 AURORA at 1.10.06_NIM Summary 7 3" xfId="22160"/>
    <cellStyle name="_Power Cost Value Copy 11.30.05 gas 1.09.06 AURORA at 1.10.06_NIM Summary 7 4" xfId="22161"/>
    <cellStyle name="_Power Cost Value Copy 11.30.05 gas 1.09.06 AURORA at 1.10.06_NIM Summary 8" xfId="5118"/>
    <cellStyle name="_Power Cost Value Copy 11.30.05 gas 1.09.06 AURORA at 1.10.06_NIM Summary 8 2" xfId="22162"/>
    <cellStyle name="_Power Cost Value Copy 11.30.05 gas 1.09.06 AURORA at 1.10.06_NIM Summary 8 2 2" xfId="22163"/>
    <cellStyle name="_Power Cost Value Copy 11.30.05 gas 1.09.06 AURORA at 1.10.06_NIM Summary 8 3" xfId="22164"/>
    <cellStyle name="_Power Cost Value Copy 11.30.05 gas 1.09.06 AURORA at 1.10.06_NIM Summary 8 4" xfId="22165"/>
    <cellStyle name="_Power Cost Value Copy 11.30.05 gas 1.09.06 AURORA at 1.10.06_NIM Summary 9" xfId="5119"/>
    <cellStyle name="_Power Cost Value Copy 11.30.05 gas 1.09.06 AURORA at 1.10.06_NIM Summary 9 2" xfId="22166"/>
    <cellStyle name="_Power Cost Value Copy 11.30.05 gas 1.09.06 AURORA at 1.10.06_NIM Summary 9 2 2" xfId="22167"/>
    <cellStyle name="_Power Cost Value Copy 11.30.05 gas 1.09.06 AURORA at 1.10.06_NIM Summary 9 3" xfId="22168"/>
    <cellStyle name="_Power Cost Value Copy 11.30.05 gas 1.09.06 AURORA at 1.10.06_NIM Summary 9 4" xfId="22169"/>
    <cellStyle name="_Power Cost Value Copy 11.30.05 gas 1.09.06 AURORA at 1.10.06_NIM Summary_DEM-WP(C) ENERG10C--ctn Mid-C_042010 2010GRC" xfId="12009"/>
    <cellStyle name="_Power Cost Value Copy 11.30.05 gas 1.09.06 AURORA at 1.10.06_NIM Summary_DEM-WP(C) ENERG10C--ctn Mid-C_042010 2010GRC 2" xfId="22170"/>
    <cellStyle name="_Power Cost Value Copy 11.30.05 gas 1.09.06 AURORA at 1.10.06_Oct2010toSep2011LwIncLead" xfId="5120"/>
    <cellStyle name="_Power Cost Value Copy 11.30.05 gas 1.09.06 AURORA at 1.10.06_PCA 10 -  Exhibit D Dec 2011" xfId="22171"/>
    <cellStyle name="_Power Cost Value Copy 11.30.05 gas 1.09.06 AURORA at 1.10.06_PCA 10 -  Exhibit D Dec 2011 2" xfId="22172"/>
    <cellStyle name="_Power Cost Value Copy 11.30.05 gas 1.09.06 AURORA at 1.10.06_PCA 10 -  Exhibit D from A Kellogg Jan 2011" xfId="5121"/>
    <cellStyle name="_Power Cost Value Copy 11.30.05 gas 1.09.06 AURORA at 1.10.06_PCA 10 -  Exhibit D from A Kellogg Jan 2011 2" xfId="22173"/>
    <cellStyle name="_Power Cost Value Copy 11.30.05 gas 1.09.06 AURORA at 1.10.06_PCA 10 -  Exhibit D from A Kellogg July 2011" xfId="5122"/>
    <cellStyle name="_Power Cost Value Copy 11.30.05 gas 1.09.06 AURORA at 1.10.06_PCA 10 -  Exhibit D from A Kellogg July 2011 2" xfId="22174"/>
    <cellStyle name="_Power Cost Value Copy 11.30.05 gas 1.09.06 AURORA at 1.10.06_PCA 10 -  Exhibit D from S Free Rcv'd 12-11" xfId="5123"/>
    <cellStyle name="_Power Cost Value Copy 11.30.05 gas 1.09.06 AURORA at 1.10.06_PCA 10 -  Exhibit D from S Free Rcv'd 12-11 2" xfId="22175"/>
    <cellStyle name="_Power Cost Value Copy 11.30.05 gas 1.09.06 AURORA at 1.10.06_PCA 11 -  Exhibit D Jan 2012 fr A Kellogg" xfId="22176"/>
    <cellStyle name="_Power Cost Value Copy 11.30.05 gas 1.09.06 AURORA at 1.10.06_PCA 11 -  Exhibit D Jan 2012 fr A Kellogg 2" xfId="22177"/>
    <cellStyle name="_Power Cost Value Copy 11.30.05 gas 1.09.06 AURORA at 1.10.06_PCA 11 -  Exhibit D Jan 2012 WF" xfId="22178"/>
    <cellStyle name="_Power Cost Value Copy 11.30.05 gas 1.09.06 AURORA at 1.10.06_PCA 11 -  Exhibit D Jan 2012 WF 2" xfId="22179"/>
    <cellStyle name="_Power Cost Value Copy 11.30.05 gas 1.09.06 AURORA at 1.10.06_PCA 7 - Exhibit D update 11_30_08 (2)" xfId="5124"/>
    <cellStyle name="_Power Cost Value Copy 11.30.05 gas 1.09.06 AURORA at 1.10.06_PCA 7 - Exhibit D update 11_30_08 (2) 2" xfId="5125"/>
    <cellStyle name="_Power Cost Value Copy 11.30.05 gas 1.09.06 AURORA at 1.10.06_PCA 7 - Exhibit D update 11_30_08 (2) 2 2" xfId="5126"/>
    <cellStyle name="_Power Cost Value Copy 11.30.05 gas 1.09.06 AURORA at 1.10.06_PCA 7 - Exhibit D update 11_30_08 (2) 2 2 2" xfId="22180"/>
    <cellStyle name="_Power Cost Value Copy 11.30.05 gas 1.09.06 AURORA at 1.10.06_PCA 7 - Exhibit D update 11_30_08 (2) 2 2 2 2" xfId="22181"/>
    <cellStyle name="_Power Cost Value Copy 11.30.05 gas 1.09.06 AURORA at 1.10.06_PCA 7 - Exhibit D update 11_30_08 (2) 2 2 2 2 2" xfId="22182"/>
    <cellStyle name="_Power Cost Value Copy 11.30.05 gas 1.09.06 AURORA at 1.10.06_PCA 7 - Exhibit D update 11_30_08 (2) 2 2 2 3" xfId="22183"/>
    <cellStyle name="_Power Cost Value Copy 11.30.05 gas 1.09.06 AURORA at 1.10.06_PCA 7 - Exhibit D update 11_30_08 (2) 2 2 3" xfId="22184"/>
    <cellStyle name="_Power Cost Value Copy 11.30.05 gas 1.09.06 AURORA at 1.10.06_PCA 7 - Exhibit D update 11_30_08 (2) 2 2 3 2" xfId="22185"/>
    <cellStyle name="_Power Cost Value Copy 11.30.05 gas 1.09.06 AURORA at 1.10.06_PCA 7 - Exhibit D update 11_30_08 (2) 2 2 4" xfId="22186"/>
    <cellStyle name="_Power Cost Value Copy 11.30.05 gas 1.09.06 AURORA at 1.10.06_PCA 7 - Exhibit D update 11_30_08 (2) 2 3" xfId="22187"/>
    <cellStyle name="_Power Cost Value Copy 11.30.05 gas 1.09.06 AURORA at 1.10.06_PCA 7 - Exhibit D update 11_30_08 (2) 2 3 2" xfId="22188"/>
    <cellStyle name="_Power Cost Value Copy 11.30.05 gas 1.09.06 AURORA at 1.10.06_PCA 7 - Exhibit D update 11_30_08 (2) 2 3 2 2" xfId="22189"/>
    <cellStyle name="_Power Cost Value Copy 11.30.05 gas 1.09.06 AURORA at 1.10.06_PCA 7 - Exhibit D update 11_30_08 (2) 2 3 3" xfId="22190"/>
    <cellStyle name="_Power Cost Value Copy 11.30.05 gas 1.09.06 AURORA at 1.10.06_PCA 7 - Exhibit D update 11_30_08 (2) 2 4" xfId="22191"/>
    <cellStyle name="_Power Cost Value Copy 11.30.05 gas 1.09.06 AURORA at 1.10.06_PCA 7 - Exhibit D update 11_30_08 (2) 2 4 2" xfId="22192"/>
    <cellStyle name="_Power Cost Value Copy 11.30.05 gas 1.09.06 AURORA at 1.10.06_PCA 7 - Exhibit D update 11_30_08 (2) 2 5" xfId="22193"/>
    <cellStyle name="_Power Cost Value Copy 11.30.05 gas 1.09.06 AURORA at 1.10.06_PCA 7 - Exhibit D update 11_30_08 (2) 3" xfId="5127"/>
    <cellStyle name="_Power Cost Value Copy 11.30.05 gas 1.09.06 AURORA at 1.10.06_PCA 7 - Exhibit D update 11_30_08 (2) 3 2" xfId="22194"/>
    <cellStyle name="_Power Cost Value Copy 11.30.05 gas 1.09.06 AURORA at 1.10.06_PCA 7 - Exhibit D update 11_30_08 (2) 3 2 2" xfId="22195"/>
    <cellStyle name="_Power Cost Value Copy 11.30.05 gas 1.09.06 AURORA at 1.10.06_PCA 7 - Exhibit D update 11_30_08 (2) 3 2 2 2" xfId="22196"/>
    <cellStyle name="_Power Cost Value Copy 11.30.05 gas 1.09.06 AURORA at 1.10.06_PCA 7 - Exhibit D update 11_30_08 (2) 3 2 3" xfId="22197"/>
    <cellStyle name="_Power Cost Value Copy 11.30.05 gas 1.09.06 AURORA at 1.10.06_PCA 7 - Exhibit D update 11_30_08 (2) 3 3" xfId="22198"/>
    <cellStyle name="_Power Cost Value Copy 11.30.05 gas 1.09.06 AURORA at 1.10.06_PCA 7 - Exhibit D update 11_30_08 (2) 3 3 2" xfId="22199"/>
    <cellStyle name="_Power Cost Value Copy 11.30.05 gas 1.09.06 AURORA at 1.10.06_PCA 7 - Exhibit D update 11_30_08 (2) 3 4" xfId="22200"/>
    <cellStyle name="_Power Cost Value Copy 11.30.05 gas 1.09.06 AURORA at 1.10.06_PCA 7 - Exhibit D update 11_30_08 (2) 4" xfId="5128"/>
    <cellStyle name="_Power Cost Value Copy 11.30.05 gas 1.09.06 AURORA at 1.10.06_PCA 7 - Exhibit D update 11_30_08 (2) 4 2" xfId="22201"/>
    <cellStyle name="_Power Cost Value Copy 11.30.05 gas 1.09.06 AURORA at 1.10.06_PCA 7 - Exhibit D update 11_30_08 (2) 4 2 2" xfId="22202"/>
    <cellStyle name="_Power Cost Value Copy 11.30.05 gas 1.09.06 AURORA at 1.10.06_PCA 7 - Exhibit D update 11_30_08 (2) 4 3" xfId="22203"/>
    <cellStyle name="_Power Cost Value Copy 11.30.05 gas 1.09.06 AURORA at 1.10.06_PCA 7 - Exhibit D update 11_30_08 (2) 4 4" xfId="22204"/>
    <cellStyle name="_Power Cost Value Copy 11.30.05 gas 1.09.06 AURORA at 1.10.06_PCA 7 - Exhibit D update 11_30_08 (2) 5" xfId="22205"/>
    <cellStyle name="_Power Cost Value Copy 11.30.05 gas 1.09.06 AURORA at 1.10.06_PCA 7 - Exhibit D update 11_30_08 (2) 5 2" xfId="22206"/>
    <cellStyle name="_Power Cost Value Copy 11.30.05 gas 1.09.06 AURORA at 1.10.06_PCA 7 - Exhibit D update 11_30_08 (2) 6" xfId="22207"/>
    <cellStyle name="_Power Cost Value Copy 11.30.05 gas 1.09.06 AURORA at 1.10.06_PCA 7 - Exhibit D update 11_30_08 (2)_DEM-WP(C) ENERG10C--ctn Mid-C_042010 2010GRC" xfId="12010"/>
    <cellStyle name="_Power Cost Value Copy 11.30.05 gas 1.09.06 AURORA at 1.10.06_PCA 7 - Exhibit D update 11_30_08 (2)_DEM-WP(C) ENERG10C--ctn Mid-C_042010 2010GRC 2" xfId="22208"/>
    <cellStyle name="_Power Cost Value Copy 11.30.05 gas 1.09.06 AURORA at 1.10.06_PCA 7 - Exhibit D update 11_30_08 (2)_NIM Summary" xfId="5129"/>
    <cellStyle name="_Power Cost Value Copy 11.30.05 gas 1.09.06 AURORA at 1.10.06_PCA 7 - Exhibit D update 11_30_08 (2)_NIM Summary 2" xfId="5130"/>
    <cellStyle name="_Power Cost Value Copy 11.30.05 gas 1.09.06 AURORA at 1.10.06_PCA 7 - Exhibit D update 11_30_08 (2)_NIM Summary 2 2" xfId="22209"/>
    <cellStyle name="_Power Cost Value Copy 11.30.05 gas 1.09.06 AURORA at 1.10.06_PCA 7 - Exhibit D update 11_30_08 (2)_NIM Summary 2 2 2" xfId="22210"/>
    <cellStyle name="_Power Cost Value Copy 11.30.05 gas 1.09.06 AURORA at 1.10.06_PCA 7 - Exhibit D update 11_30_08 (2)_NIM Summary 2 2 2 2" xfId="22211"/>
    <cellStyle name="_Power Cost Value Copy 11.30.05 gas 1.09.06 AURORA at 1.10.06_PCA 7 - Exhibit D update 11_30_08 (2)_NIM Summary 2 2 3" xfId="22212"/>
    <cellStyle name="_Power Cost Value Copy 11.30.05 gas 1.09.06 AURORA at 1.10.06_PCA 7 - Exhibit D update 11_30_08 (2)_NIM Summary 2 3" xfId="22213"/>
    <cellStyle name="_Power Cost Value Copy 11.30.05 gas 1.09.06 AURORA at 1.10.06_PCA 7 - Exhibit D update 11_30_08 (2)_NIM Summary 2 3 2" xfId="22214"/>
    <cellStyle name="_Power Cost Value Copy 11.30.05 gas 1.09.06 AURORA at 1.10.06_PCA 7 - Exhibit D update 11_30_08 (2)_NIM Summary 2 4" xfId="22215"/>
    <cellStyle name="_Power Cost Value Copy 11.30.05 gas 1.09.06 AURORA at 1.10.06_PCA 7 - Exhibit D update 11_30_08 (2)_NIM Summary 3" xfId="22216"/>
    <cellStyle name="_Power Cost Value Copy 11.30.05 gas 1.09.06 AURORA at 1.10.06_PCA 7 - Exhibit D update 11_30_08 (2)_NIM Summary 3 2" xfId="22217"/>
    <cellStyle name="_Power Cost Value Copy 11.30.05 gas 1.09.06 AURORA at 1.10.06_PCA 7 - Exhibit D update 11_30_08 (2)_NIM Summary 3 2 2" xfId="22218"/>
    <cellStyle name="_Power Cost Value Copy 11.30.05 gas 1.09.06 AURORA at 1.10.06_PCA 7 - Exhibit D update 11_30_08 (2)_NIM Summary 3 3" xfId="22219"/>
    <cellStyle name="_Power Cost Value Copy 11.30.05 gas 1.09.06 AURORA at 1.10.06_PCA 7 - Exhibit D update 11_30_08 (2)_NIM Summary 3 4" xfId="22220"/>
    <cellStyle name="_Power Cost Value Copy 11.30.05 gas 1.09.06 AURORA at 1.10.06_PCA 7 - Exhibit D update 11_30_08 (2)_NIM Summary 4" xfId="22221"/>
    <cellStyle name="_Power Cost Value Copy 11.30.05 gas 1.09.06 AURORA at 1.10.06_PCA 7 - Exhibit D update 11_30_08 (2)_NIM Summary 4 2" xfId="22222"/>
    <cellStyle name="_Power Cost Value Copy 11.30.05 gas 1.09.06 AURORA at 1.10.06_PCA 7 - Exhibit D update 11_30_08 (2)_NIM Summary 5" xfId="22223"/>
    <cellStyle name="_Power Cost Value Copy 11.30.05 gas 1.09.06 AURORA at 1.10.06_PCA 7 - Exhibit D update 11_30_08 (2)_NIM Summary_DEM-WP(C) ENERG10C--ctn Mid-C_042010 2010GRC" xfId="12011"/>
    <cellStyle name="_Power Cost Value Copy 11.30.05 gas 1.09.06 AURORA at 1.10.06_PCA 7 - Exhibit D update 11_30_08 (2)_NIM Summary_DEM-WP(C) ENERG10C--ctn Mid-C_042010 2010GRC 2" xfId="22224"/>
    <cellStyle name="_Power Cost Value Copy 11.30.05 gas 1.09.06 AURORA at 1.10.06_PCA 8 - Exhibit D update 12_31_09" xfId="5131"/>
    <cellStyle name="_Power Cost Value Copy 11.30.05 gas 1.09.06 AURORA at 1.10.06_PCA 8 - Exhibit D update 12_31_09 2" xfId="5132"/>
    <cellStyle name="_Power Cost Value Copy 11.30.05 gas 1.09.06 AURORA at 1.10.06_PCA 8 - Exhibit D update 12_31_09 2 2" xfId="22225"/>
    <cellStyle name="_Power Cost Value Copy 11.30.05 gas 1.09.06 AURORA at 1.10.06_PCA 8 - Exhibit D update 12_31_09 3" xfId="22226"/>
    <cellStyle name="_Power Cost Value Copy 11.30.05 gas 1.09.06 AURORA at 1.10.06_PCA 9 -  Exhibit D April 2010" xfId="5133"/>
    <cellStyle name="_Power Cost Value Copy 11.30.05 gas 1.09.06 AURORA at 1.10.06_PCA 9 -  Exhibit D April 2010 (3)" xfId="5134"/>
    <cellStyle name="_Power Cost Value Copy 11.30.05 gas 1.09.06 AURORA at 1.10.06_PCA 9 -  Exhibit D April 2010 (3) 2" xfId="5135"/>
    <cellStyle name="_Power Cost Value Copy 11.30.05 gas 1.09.06 AURORA at 1.10.06_PCA 9 -  Exhibit D April 2010 (3) 2 2" xfId="22227"/>
    <cellStyle name="_Power Cost Value Copy 11.30.05 gas 1.09.06 AURORA at 1.10.06_PCA 9 -  Exhibit D April 2010 (3) 2 2 2" xfId="22228"/>
    <cellStyle name="_Power Cost Value Copy 11.30.05 gas 1.09.06 AURORA at 1.10.06_PCA 9 -  Exhibit D April 2010 (3) 2 2 2 2" xfId="22229"/>
    <cellStyle name="_Power Cost Value Copy 11.30.05 gas 1.09.06 AURORA at 1.10.06_PCA 9 -  Exhibit D April 2010 (3) 2 2 3" xfId="22230"/>
    <cellStyle name="_Power Cost Value Copy 11.30.05 gas 1.09.06 AURORA at 1.10.06_PCA 9 -  Exhibit D April 2010 (3) 2 3" xfId="22231"/>
    <cellStyle name="_Power Cost Value Copy 11.30.05 gas 1.09.06 AURORA at 1.10.06_PCA 9 -  Exhibit D April 2010 (3) 2 3 2" xfId="22232"/>
    <cellStyle name="_Power Cost Value Copy 11.30.05 gas 1.09.06 AURORA at 1.10.06_PCA 9 -  Exhibit D April 2010 (3) 2 4" xfId="22233"/>
    <cellStyle name="_Power Cost Value Copy 11.30.05 gas 1.09.06 AURORA at 1.10.06_PCA 9 -  Exhibit D April 2010 (3) 3" xfId="22234"/>
    <cellStyle name="_Power Cost Value Copy 11.30.05 gas 1.09.06 AURORA at 1.10.06_PCA 9 -  Exhibit D April 2010 (3) 3 2" xfId="22235"/>
    <cellStyle name="_Power Cost Value Copy 11.30.05 gas 1.09.06 AURORA at 1.10.06_PCA 9 -  Exhibit D April 2010 (3) 3 2 2" xfId="22236"/>
    <cellStyle name="_Power Cost Value Copy 11.30.05 gas 1.09.06 AURORA at 1.10.06_PCA 9 -  Exhibit D April 2010 (3) 3 3" xfId="22237"/>
    <cellStyle name="_Power Cost Value Copy 11.30.05 gas 1.09.06 AURORA at 1.10.06_PCA 9 -  Exhibit D April 2010 (3) 3 4" xfId="22238"/>
    <cellStyle name="_Power Cost Value Copy 11.30.05 gas 1.09.06 AURORA at 1.10.06_PCA 9 -  Exhibit D April 2010 (3) 4" xfId="22239"/>
    <cellStyle name="_Power Cost Value Copy 11.30.05 gas 1.09.06 AURORA at 1.10.06_PCA 9 -  Exhibit D April 2010 (3) 4 2" xfId="22240"/>
    <cellStyle name="_Power Cost Value Copy 11.30.05 gas 1.09.06 AURORA at 1.10.06_PCA 9 -  Exhibit D April 2010 (3) 5" xfId="22241"/>
    <cellStyle name="_Power Cost Value Copy 11.30.05 gas 1.09.06 AURORA at 1.10.06_PCA 9 -  Exhibit D April 2010 (3)_DEM-WP(C) ENERG10C--ctn Mid-C_042010 2010GRC" xfId="12012"/>
    <cellStyle name="_Power Cost Value Copy 11.30.05 gas 1.09.06 AURORA at 1.10.06_PCA 9 -  Exhibit D April 2010 (3)_DEM-WP(C) ENERG10C--ctn Mid-C_042010 2010GRC 2" xfId="22242"/>
    <cellStyle name="_Power Cost Value Copy 11.30.05 gas 1.09.06 AURORA at 1.10.06_PCA 9 -  Exhibit D April 2010 2" xfId="5136"/>
    <cellStyle name="_Power Cost Value Copy 11.30.05 gas 1.09.06 AURORA at 1.10.06_PCA 9 -  Exhibit D April 2010 2 2" xfId="22243"/>
    <cellStyle name="_Power Cost Value Copy 11.30.05 gas 1.09.06 AURORA at 1.10.06_PCA 9 -  Exhibit D April 2010 3" xfId="5137"/>
    <cellStyle name="_Power Cost Value Copy 11.30.05 gas 1.09.06 AURORA at 1.10.06_PCA 9 -  Exhibit D April 2010 3 2" xfId="22244"/>
    <cellStyle name="_Power Cost Value Copy 11.30.05 gas 1.09.06 AURORA at 1.10.06_PCA 9 -  Exhibit D April 2010 4" xfId="22245"/>
    <cellStyle name="_Power Cost Value Copy 11.30.05 gas 1.09.06 AURORA at 1.10.06_PCA 9 -  Exhibit D April 2010 4 2" xfId="22246"/>
    <cellStyle name="_Power Cost Value Copy 11.30.05 gas 1.09.06 AURORA at 1.10.06_PCA 9 -  Exhibit D April 2010 5" xfId="22247"/>
    <cellStyle name="_Power Cost Value Copy 11.30.05 gas 1.09.06 AURORA at 1.10.06_PCA 9 -  Exhibit D April 2010 5 2" xfId="22248"/>
    <cellStyle name="_Power Cost Value Copy 11.30.05 gas 1.09.06 AURORA at 1.10.06_PCA 9 -  Exhibit D April 2010 6" xfId="22249"/>
    <cellStyle name="_Power Cost Value Copy 11.30.05 gas 1.09.06 AURORA at 1.10.06_PCA 9 -  Exhibit D April 2010 6 2" xfId="22250"/>
    <cellStyle name="_Power Cost Value Copy 11.30.05 gas 1.09.06 AURORA at 1.10.06_PCA 9 -  Exhibit D April 2010 7" xfId="22251"/>
    <cellStyle name="_Power Cost Value Copy 11.30.05 gas 1.09.06 AURORA at 1.10.06_PCA 9 -  Exhibit D Feb 2010" xfId="5138"/>
    <cellStyle name="_Power Cost Value Copy 11.30.05 gas 1.09.06 AURORA at 1.10.06_PCA 9 -  Exhibit D Feb 2010 2" xfId="5139"/>
    <cellStyle name="_Power Cost Value Copy 11.30.05 gas 1.09.06 AURORA at 1.10.06_PCA 9 -  Exhibit D Feb 2010 2 2" xfId="22252"/>
    <cellStyle name="_Power Cost Value Copy 11.30.05 gas 1.09.06 AURORA at 1.10.06_PCA 9 -  Exhibit D Feb 2010 3" xfId="22253"/>
    <cellStyle name="_Power Cost Value Copy 11.30.05 gas 1.09.06 AURORA at 1.10.06_PCA 9 -  Exhibit D Feb 2010 v2" xfId="5140"/>
    <cellStyle name="_Power Cost Value Copy 11.30.05 gas 1.09.06 AURORA at 1.10.06_PCA 9 -  Exhibit D Feb 2010 v2 2" xfId="5141"/>
    <cellStyle name="_Power Cost Value Copy 11.30.05 gas 1.09.06 AURORA at 1.10.06_PCA 9 -  Exhibit D Feb 2010 v2 2 2" xfId="22254"/>
    <cellStyle name="_Power Cost Value Copy 11.30.05 gas 1.09.06 AURORA at 1.10.06_PCA 9 -  Exhibit D Feb 2010 v2 3" xfId="22255"/>
    <cellStyle name="_Power Cost Value Copy 11.30.05 gas 1.09.06 AURORA at 1.10.06_PCA 9 -  Exhibit D Feb 2010 WF" xfId="5142"/>
    <cellStyle name="_Power Cost Value Copy 11.30.05 gas 1.09.06 AURORA at 1.10.06_PCA 9 -  Exhibit D Feb 2010 WF 2" xfId="5143"/>
    <cellStyle name="_Power Cost Value Copy 11.30.05 gas 1.09.06 AURORA at 1.10.06_PCA 9 -  Exhibit D Feb 2010 WF 2 2" xfId="22256"/>
    <cellStyle name="_Power Cost Value Copy 11.30.05 gas 1.09.06 AURORA at 1.10.06_PCA 9 -  Exhibit D Feb 2010 WF 3" xfId="22257"/>
    <cellStyle name="_Power Cost Value Copy 11.30.05 gas 1.09.06 AURORA at 1.10.06_PCA 9 -  Exhibit D Jan 2010" xfId="5144"/>
    <cellStyle name="_Power Cost Value Copy 11.30.05 gas 1.09.06 AURORA at 1.10.06_PCA 9 -  Exhibit D Jan 2010 2" xfId="5145"/>
    <cellStyle name="_Power Cost Value Copy 11.30.05 gas 1.09.06 AURORA at 1.10.06_PCA 9 -  Exhibit D Jan 2010 2 2" xfId="22258"/>
    <cellStyle name="_Power Cost Value Copy 11.30.05 gas 1.09.06 AURORA at 1.10.06_PCA 9 -  Exhibit D Jan 2010 3" xfId="22259"/>
    <cellStyle name="_Power Cost Value Copy 11.30.05 gas 1.09.06 AURORA at 1.10.06_PCA 9 -  Exhibit D March 2010 (2)" xfId="5146"/>
    <cellStyle name="_Power Cost Value Copy 11.30.05 gas 1.09.06 AURORA at 1.10.06_PCA 9 -  Exhibit D March 2010 (2) 2" xfId="5147"/>
    <cellStyle name="_Power Cost Value Copy 11.30.05 gas 1.09.06 AURORA at 1.10.06_PCA 9 -  Exhibit D March 2010 (2) 2 2" xfId="22260"/>
    <cellStyle name="_Power Cost Value Copy 11.30.05 gas 1.09.06 AURORA at 1.10.06_PCA 9 -  Exhibit D March 2010 (2) 3" xfId="22261"/>
    <cellStyle name="_Power Cost Value Copy 11.30.05 gas 1.09.06 AURORA at 1.10.06_PCA 9 -  Exhibit D Nov 2010" xfId="5148"/>
    <cellStyle name="_Power Cost Value Copy 11.30.05 gas 1.09.06 AURORA at 1.10.06_PCA 9 -  Exhibit D Nov 2010 2" xfId="5149"/>
    <cellStyle name="_Power Cost Value Copy 11.30.05 gas 1.09.06 AURORA at 1.10.06_PCA 9 -  Exhibit D Nov 2010 2 2" xfId="22262"/>
    <cellStyle name="_Power Cost Value Copy 11.30.05 gas 1.09.06 AURORA at 1.10.06_PCA 9 -  Exhibit D Nov 2010 3" xfId="22263"/>
    <cellStyle name="_Power Cost Value Copy 11.30.05 gas 1.09.06 AURORA at 1.10.06_PCA 9 - Exhibit D at August 2010" xfId="5150"/>
    <cellStyle name="_Power Cost Value Copy 11.30.05 gas 1.09.06 AURORA at 1.10.06_PCA 9 - Exhibit D at August 2010 2" xfId="5151"/>
    <cellStyle name="_Power Cost Value Copy 11.30.05 gas 1.09.06 AURORA at 1.10.06_PCA 9 - Exhibit D at August 2010 2 2" xfId="22264"/>
    <cellStyle name="_Power Cost Value Copy 11.30.05 gas 1.09.06 AURORA at 1.10.06_PCA 9 - Exhibit D at August 2010 3" xfId="22265"/>
    <cellStyle name="_Power Cost Value Copy 11.30.05 gas 1.09.06 AURORA at 1.10.06_PCA 9 - Exhibit D June 2010 GRC" xfId="5152"/>
    <cellStyle name="_Power Cost Value Copy 11.30.05 gas 1.09.06 AURORA at 1.10.06_PCA 9 - Exhibit D June 2010 GRC 2" xfId="5153"/>
    <cellStyle name="_Power Cost Value Copy 11.30.05 gas 1.09.06 AURORA at 1.10.06_PCA 9 - Exhibit D June 2010 GRC 2 2" xfId="22266"/>
    <cellStyle name="_Power Cost Value Copy 11.30.05 gas 1.09.06 AURORA at 1.10.06_PCA 9 - Exhibit D June 2010 GRC 3" xfId="22267"/>
    <cellStyle name="_Power Cost Value Copy 11.30.05 gas 1.09.06 AURORA at 1.10.06_Power Costs - Comparison bx Rbtl-Staff-Jt-PC" xfId="5154"/>
    <cellStyle name="_Power Cost Value Copy 11.30.05 gas 1.09.06 AURORA at 1.10.06_Power Costs - Comparison bx Rbtl-Staff-Jt-PC 2" xfId="5155"/>
    <cellStyle name="_Power Cost Value Copy 11.30.05 gas 1.09.06 AURORA at 1.10.06_Power Costs - Comparison bx Rbtl-Staff-Jt-PC 2 2" xfId="5156"/>
    <cellStyle name="_Power Cost Value Copy 11.30.05 gas 1.09.06 AURORA at 1.10.06_Power Costs - Comparison bx Rbtl-Staff-Jt-PC 2 2 2" xfId="22268"/>
    <cellStyle name="_Power Cost Value Copy 11.30.05 gas 1.09.06 AURORA at 1.10.06_Power Costs - Comparison bx Rbtl-Staff-Jt-PC 2 2 2 2" xfId="22269"/>
    <cellStyle name="_Power Cost Value Copy 11.30.05 gas 1.09.06 AURORA at 1.10.06_Power Costs - Comparison bx Rbtl-Staff-Jt-PC 2 2 3" xfId="22270"/>
    <cellStyle name="_Power Cost Value Copy 11.30.05 gas 1.09.06 AURORA at 1.10.06_Power Costs - Comparison bx Rbtl-Staff-Jt-PC 2 3" xfId="5157"/>
    <cellStyle name="_Power Cost Value Copy 11.30.05 gas 1.09.06 AURORA at 1.10.06_Power Costs - Comparison bx Rbtl-Staff-Jt-PC 2 3 2" xfId="22271"/>
    <cellStyle name="_Power Cost Value Copy 11.30.05 gas 1.09.06 AURORA at 1.10.06_Power Costs - Comparison bx Rbtl-Staff-Jt-PC 2 4" xfId="22272"/>
    <cellStyle name="_Power Cost Value Copy 11.30.05 gas 1.09.06 AURORA at 1.10.06_Power Costs - Comparison bx Rbtl-Staff-Jt-PC 3" xfId="5158"/>
    <cellStyle name="_Power Cost Value Copy 11.30.05 gas 1.09.06 AURORA at 1.10.06_Power Costs - Comparison bx Rbtl-Staff-Jt-PC 3 2" xfId="22273"/>
    <cellStyle name="_Power Cost Value Copy 11.30.05 gas 1.09.06 AURORA at 1.10.06_Power Costs - Comparison bx Rbtl-Staff-Jt-PC 3 2 2" xfId="22274"/>
    <cellStyle name="_Power Cost Value Copy 11.30.05 gas 1.09.06 AURORA at 1.10.06_Power Costs - Comparison bx Rbtl-Staff-Jt-PC 3 3" xfId="22275"/>
    <cellStyle name="_Power Cost Value Copy 11.30.05 gas 1.09.06 AURORA at 1.10.06_Power Costs - Comparison bx Rbtl-Staff-Jt-PC 3 4" xfId="22276"/>
    <cellStyle name="_Power Cost Value Copy 11.30.05 gas 1.09.06 AURORA at 1.10.06_Power Costs - Comparison bx Rbtl-Staff-Jt-PC 4" xfId="5159"/>
    <cellStyle name="_Power Cost Value Copy 11.30.05 gas 1.09.06 AURORA at 1.10.06_Power Costs - Comparison bx Rbtl-Staff-Jt-PC 4 2" xfId="22277"/>
    <cellStyle name="_Power Cost Value Copy 11.30.05 gas 1.09.06 AURORA at 1.10.06_Power Costs - Comparison bx Rbtl-Staff-Jt-PC 5" xfId="22278"/>
    <cellStyle name="_Power Cost Value Copy 11.30.05 gas 1.09.06 AURORA at 1.10.06_Power Costs - Comparison bx Rbtl-Staff-Jt-PC_Adj Bench DR 3 for Initial Briefs (Electric)" xfId="5160"/>
    <cellStyle name="_Power Cost Value Copy 11.30.05 gas 1.09.06 AURORA at 1.10.06_Power Costs - Comparison bx Rbtl-Staff-Jt-PC_Adj Bench DR 3 for Initial Briefs (Electric) 2" xfId="5161"/>
    <cellStyle name="_Power Cost Value Copy 11.30.05 gas 1.09.06 AURORA at 1.10.06_Power Costs - Comparison bx Rbtl-Staff-Jt-PC_Adj Bench DR 3 for Initial Briefs (Electric) 2 2" xfId="5162"/>
    <cellStyle name="_Power Cost Value Copy 11.30.05 gas 1.09.06 AURORA at 1.10.06_Power Costs - Comparison bx Rbtl-Staff-Jt-PC_Adj Bench DR 3 for Initial Briefs (Electric) 2 2 2" xfId="22279"/>
    <cellStyle name="_Power Cost Value Copy 11.30.05 gas 1.09.06 AURORA at 1.10.06_Power Costs - Comparison bx Rbtl-Staff-Jt-PC_Adj Bench DR 3 for Initial Briefs (Electric) 2 2 2 2" xfId="22280"/>
    <cellStyle name="_Power Cost Value Copy 11.30.05 gas 1.09.06 AURORA at 1.10.06_Power Costs - Comparison bx Rbtl-Staff-Jt-PC_Adj Bench DR 3 for Initial Briefs (Electric) 2 2 3" xfId="22281"/>
    <cellStyle name="_Power Cost Value Copy 11.30.05 gas 1.09.06 AURORA at 1.10.06_Power Costs - Comparison bx Rbtl-Staff-Jt-PC_Adj Bench DR 3 for Initial Briefs (Electric) 2 3" xfId="5163"/>
    <cellStyle name="_Power Cost Value Copy 11.30.05 gas 1.09.06 AURORA at 1.10.06_Power Costs - Comparison bx Rbtl-Staff-Jt-PC_Adj Bench DR 3 for Initial Briefs (Electric) 2 3 2" xfId="22282"/>
    <cellStyle name="_Power Cost Value Copy 11.30.05 gas 1.09.06 AURORA at 1.10.06_Power Costs - Comparison bx Rbtl-Staff-Jt-PC_Adj Bench DR 3 for Initial Briefs (Electric) 2 4" xfId="22283"/>
    <cellStyle name="_Power Cost Value Copy 11.30.05 gas 1.09.06 AURORA at 1.10.06_Power Costs - Comparison bx Rbtl-Staff-Jt-PC_Adj Bench DR 3 for Initial Briefs (Electric) 3" xfId="5164"/>
    <cellStyle name="_Power Cost Value Copy 11.30.05 gas 1.09.06 AURORA at 1.10.06_Power Costs - Comparison bx Rbtl-Staff-Jt-PC_Adj Bench DR 3 for Initial Briefs (Electric) 3 2" xfId="22284"/>
    <cellStyle name="_Power Cost Value Copy 11.30.05 gas 1.09.06 AURORA at 1.10.06_Power Costs - Comparison bx Rbtl-Staff-Jt-PC_Adj Bench DR 3 for Initial Briefs (Electric) 3 2 2" xfId="22285"/>
    <cellStyle name="_Power Cost Value Copy 11.30.05 gas 1.09.06 AURORA at 1.10.06_Power Costs - Comparison bx Rbtl-Staff-Jt-PC_Adj Bench DR 3 for Initial Briefs (Electric) 3 3" xfId="22286"/>
    <cellStyle name="_Power Cost Value Copy 11.30.05 gas 1.09.06 AURORA at 1.10.06_Power Costs - Comparison bx Rbtl-Staff-Jt-PC_Adj Bench DR 3 for Initial Briefs (Electric) 3 4" xfId="22287"/>
    <cellStyle name="_Power Cost Value Copy 11.30.05 gas 1.09.06 AURORA at 1.10.06_Power Costs - Comparison bx Rbtl-Staff-Jt-PC_Adj Bench DR 3 for Initial Briefs (Electric) 4" xfId="5165"/>
    <cellStyle name="_Power Cost Value Copy 11.30.05 gas 1.09.06 AURORA at 1.10.06_Power Costs - Comparison bx Rbtl-Staff-Jt-PC_Adj Bench DR 3 for Initial Briefs (Electric) 4 2" xfId="22288"/>
    <cellStyle name="_Power Cost Value Copy 11.30.05 gas 1.09.06 AURORA at 1.10.06_Power Costs - Comparison bx Rbtl-Staff-Jt-PC_Adj Bench DR 3 for Initial Briefs (Electric) 5" xfId="22289"/>
    <cellStyle name="_Power Cost Value Copy 11.30.05 gas 1.09.06 AURORA at 1.10.06_Power Costs - Comparison bx Rbtl-Staff-Jt-PC_Adj Bench DR 3 for Initial Briefs (Electric)_DEM-WP(C) ENERG10C--ctn Mid-C_042010 2010GRC" xfId="12013"/>
    <cellStyle name="_Power Cost Value Copy 11.30.05 gas 1.09.06 AURORA at 1.10.06_Power Costs - Comparison bx Rbtl-Staff-Jt-PC_Adj Bench DR 3 for Initial Briefs (Electric)_DEM-WP(C) ENERG10C--ctn Mid-C_042010 2010GRC 2" xfId="22290"/>
    <cellStyle name="_Power Cost Value Copy 11.30.05 gas 1.09.06 AURORA at 1.10.06_Power Costs - Comparison bx Rbtl-Staff-Jt-PC_DEM-WP(C) ENERG10C--ctn Mid-C_042010 2010GRC" xfId="12014"/>
    <cellStyle name="_Power Cost Value Copy 11.30.05 gas 1.09.06 AURORA at 1.10.06_Power Costs - Comparison bx Rbtl-Staff-Jt-PC_DEM-WP(C) ENERG10C--ctn Mid-C_042010 2010GRC 2" xfId="22291"/>
    <cellStyle name="_Power Cost Value Copy 11.30.05 gas 1.09.06 AURORA at 1.10.06_Power Costs - Comparison bx Rbtl-Staff-Jt-PC_Electric Rev Req Model (2009 GRC) Rebuttal" xfId="5166"/>
    <cellStyle name="_Power Cost Value Copy 11.30.05 gas 1.09.06 AURORA at 1.10.06_Power Costs - Comparison bx Rbtl-Staff-Jt-PC_Electric Rev Req Model (2009 GRC) Rebuttal 2" xfId="5167"/>
    <cellStyle name="_Power Cost Value Copy 11.30.05 gas 1.09.06 AURORA at 1.10.06_Power Costs - Comparison bx Rbtl-Staff-Jt-PC_Electric Rev Req Model (2009 GRC) Rebuttal 2 2" xfId="5168"/>
    <cellStyle name="_Power Cost Value Copy 11.30.05 gas 1.09.06 AURORA at 1.10.06_Power Costs - Comparison bx Rbtl-Staff-Jt-PC_Electric Rev Req Model (2009 GRC) Rebuttal 2 2 2" xfId="22292"/>
    <cellStyle name="_Power Cost Value Copy 11.30.05 gas 1.09.06 AURORA at 1.10.06_Power Costs - Comparison bx Rbtl-Staff-Jt-PC_Electric Rev Req Model (2009 GRC) Rebuttal 2 3" xfId="5169"/>
    <cellStyle name="_Power Cost Value Copy 11.30.05 gas 1.09.06 AURORA at 1.10.06_Power Costs - Comparison bx Rbtl-Staff-Jt-PC_Electric Rev Req Model (2009 GRC) Rebuttal 3" xfId="5170"/>
    <cellStyle name="_Power Cost Value Copy 11.30.05 gas 1.09.06 AURORA at 1.10.06_Power Costs - Comparison bx Rbtl-Staff-Jt-PC_Electric Rev Req Model (2009 GRC) Rebuttal 3 2" xfId="22293"/>
    <cellStyle name="_Power Cost Value Copy 11.30.05 gas 1.09.06 AURORA at 1.10.06_Power Costs - Comparison bx Rbtl-Staff-Jt-PC_Electric Rev Req Model (2009 GRC) Rebuttal 4" xfId="5171"/>
    <cellStyle name="_Power Cost Value Copy 11.30.05 gas 1.09.06 AURORA at 1.10.06_Power Costs - Comparison bx Rbtl-Staff-Jt-PC_Electric Rev Req Model (2009 GRC) Rebuttal REmoval of New  WH Solar AdjustMI" xfId="5172"/>
    <cellStyle name="_Power Cost Value Copy 11.30.05 gas 1.09.06 AURORA at 1.10.06_Power Costs - Comparison bx Rbtl-Staff-Jt-PC_Electric Rev Req Model (2009 GRC) Rebuttal REmoval of New  WH Solar AdjustMI 2" xfId="5173"/>
    <cellStyle name="_Power Cost Value Copy 11.30.05 gas 1.09.06 AURORA at 1.10.06_Power Costs - Comparison bx Rbtl-Staff-Jt-PC_Electric Rev Req Model (2009 GRC) Rebuttal REmoval of New  WH Solar AdjustMI 2 2" xfId="5174"/>
    <cellStyle name="_Power Cost Value Copy 11.30.05 gas 1.09.06 AURORA at 1.10.06_Power Costs - Comparison bx Rbtl-Staff-Jt-PC_Electric Rev Req Model (2009 GRC) Rebuttal REmoval of New  WH Solar AdjustMI 2 2 2" xfId="22294"/>
    <cellStyle name="_Power Cost Value Copy 11.30.05 gas 1.09.06 AURORA at 1.10.06_Power Costs - Comparison bx Rbtl-Staff-Jt-PC_Electric Rev Req Model (2009 GRC) Rebuttal REmoval of New  WH Solar AdjustMI 2 2 2 2" xfId="22295"/>
    <cellStyle name="_Power Cost Value Copy 11.30.05 gas 1.09.06 AURORA at 1.10.06_Power Costs - Comparison bx Rbtl-Staff-Jt-PC_Electric Rev Req Model (2009 GRC) Rebuttal REmoval of New  WH Solar AdjustMI 2 2 3" xfId="22296"/>
    <cellStyle name="_Power Cost Value Copy 11.30.05 gas 1.09.06 AURORA at 1.10.06_Power Costs - Comparison bx Rbtl-Staff-Jt-PC_Electric Rev Req Model (2009 GRC) Rebuttal REmoval of New  WH Solar AdjustMI 2 3" xfId="5175"/>
    <cellStyle name="_Power Cost Value Copy 11.30.05 gas 1.09.06 AURORA at 1.10.06_Power Costs - Comparison bx Rbtl-Staff-Jt-PC_Electric Rev Req Model (2009 GRC) Rebuttal REmoval of New  WH Solar AdjustMI 2 3 2" xfId="22297"/>
    <cellStyle name="_Power Cost Value Copy 11.30.05 gas 1.09.06 AURORA at 1.10.06_Power Costs - Comparison bx Rbtl-Staff-Jt-PC_Electric Rev Req Model (2009 GRC) Rebuttal REmoval of New  WH Solar AdjustMI 2 4" xfId="22298"/>
    <cellStyle name="_Power Cost Value Copy 11.30.05 gas 1.09.06 AURORA at 1.10.06_Power Costs - Comparison bx Rbtl-Staff-Jt-PC_Electric Rev Req Model (2009 GRC) Rebuttal REmoval of New  WH Solar AdjustMI 3" xfId="5176"/>
    <cellStyle name="_Power Cost Value Copy 11.30.05 gas 1.09.06 AURORA at 1.10.06_Power Costs - Comparison bx Rbtl-Staff-Jt-PC_Electric Rev Req Model (2009 GRC) Rebuttal REmoval of New  WH Solar AdjustMI 3 2" xfId="22299"/>
    <cellStyle name="_Power Cost Value Copy 11.30.05 gas 1.09.06 AURORA at 1.10.06_Power Costs - Comparison bx Rbtl-Staff-Jt-PC_Electric Rev Req Model (2009 GRC) Rebuttal REmoval of New  WH Solar AdjustMI 3 2 2" xfId="22300"/>
    <cellStyle name="_Power Cost Value Copy 11.30.05 gas 1.09.06 AURORA at 1.10.06_Power Costs - Comparison bx Rbtl-Staff-Jt-PC_Electric Rev Req Model (2009 GRC) Rebuttal REmoval of New  WH Solar AdjustMI 3 3" xfId="22301"/>
    <cellStyle name="_Power Cost Value Copy 11.30.05 gas 1.09.06 AURORA at 1.10.06_Power Costs - Comparison bx Rbtl-Staff-Jt-PC_Electric Rev Req Model (2009 GRC) Rebuttal REmoval of New  WH Solar AdjustMI 3 4" xfId="22302"/>
    <cellStyle name="_Power Cost Value Copy 11.30.05 gas 1.09.06 AURORA at 1.10.06_Power Costs - Comparison bx Rbtl-Staff-Jt-PC_Electric Rev Req Model (2009 GRC) Rebuttal REmoval of New  WH Solar AdjustMI 4" xfId="5177"/>
    <cellStyle name="_Power Cost Value Copy 11.30.05 gas 1.09.06 AURORA at 1.10.06_Power Costs - Comparison bx Rbtl-Staff-Jt-PC_Electric Rev Req Model (2009 GRC) Rebuttal REmoval of New  WH Solar AdjustMI 4 2" xfId="22303"/>
    <cellStyle name="_Power Cost Value Copy 11.30.05 gas 1.09.06 AURORA at 1.10.06_Power Costs - Comparison bx Rbtl-Staff-Jt-PC_Electric Rev Req Model (2009 GRC) Rebuttal REmoval of New  WH Solar AdjustMI 5" xfId="22304"/>
    <cellStyle name="_Power Cost Value Copy 11.30.05 gas 1.09.06 AURORA at 1.10.06_Power Costs - Comparison bx Rbtl-Staff-Jt-PC_Electric Rev Req Model (2009 GRC) Rebuttal REmoval of New  WH Solar AdjustMI_DEM-WP(C) ENERG10C--ctn Mid-C_042010 2010GRC" xfId="12015"/>
    <cellStyle name="_Power Cost Value Copy 11.30.05 gas 1.09.06 AURORA at 1.10.06_Power Costs - Comparison bx Rbtl-Staff-Jt-PC_Electric Rev Req Model (2009 GRC) Rebuttal REmoval of New  WH Solar AdjustMI_DEM-WP(C) ENERG10C--ctn Mid-C_042010 2010GRC 2" xfId="22305"/>
    <cellStyle name="_Power Cost Value Copy 11.30.05 gas 1.09.06 AURORA at 1.10.06_Power Costs - Comparison bx Rbtl-Staff-Jt-PC_Electric Rev Req Model (2009 GRC) Revised 01-18-2010" xfId="5178"/>
    <cellStyle name="_Power Cost Value Copy 11.30.05 gas 1.09.06 AURORA at 1.10.06_Power Costs - Comparison bx Rbtl-Staff-Jt-PC_Electric Rev Req Model (2009 GRC) Revised 01-18-2010 2" xfId="5179"/>
    <cellStyle name="_Power Cost Value Copy 11.30.05 gas 1.09.06 AURORA at 1.10.06_Power Costs - Comparison bx Rbtl-Staff-Jt-PC_Electric Rev Req Model (2009 GRC) Revised 01-18-2010 2 2" xfId="5180"/>
    <cellStyle name="_Power Cost Value Copy 11.30.05 gas 1.09.06 AURORA at 1.10.06_Power Costs - Comparison bx Rbtl-Staff-Jt-PC_Electric Rev Req Model (2009 GRC) Revised 01-18-2010 2 2 2" xfId="22306"/>
    <cellStyle name="_Power Cost Value Copy 11.30.05 gas 1.09.06 AURORA at 1.10.06_Power Costs - Comparison bx Rbtl-Staff-Jt-PC_Electric Rev Req Model (2009 GRC) Revised 01-18-2010 2 2 2 2" xfId="22307"/>
    <cellStyle name="_Power Cost Value Copy 11.30.05 gas 1.09.06 AURORA at 1.10.06_Power Costs - Comparison bx Rbtl-Staff-Jt-PC_Electric Rev Req Model (2009 GRC) Revised 01-18-2010 2 2 3" xfId="22308"/>
    <cellStyle name="_Power Cost Value Copy 11.30.05 gas 1.09.06 AURORA at 1.10.06_Power Costs - Comparison bx Rbtl-Staff-Jt-PC_Electric Rev Req Model (2009 GRC) Revised 01-18-2010 2 3" xfId="5181"/>
    <cellStyle name="_Power Cost Value Copy 11.30.05 gas 1.09.06 AURORA at 1.10.06_Power Costs - Comparison bx Rbtl-Staff-Jt-PC_Electric Rev Req Model (2009 GRC) Revised 01-18-2010 2 3 2" xfId="22309"/>
    <cellStyle name="_Power Cost Value Copy 11.30.05 gas 1.09.06 AURORA at 1.10.06_Power Costs - Comparison bx Rbtl-Staff-Jt-PC_Electric Rev Req Model (2009 GRC) Revised 01-18-2010 2 4" xfId="22310"/>
    <cellStyle name="_Power Cost Value Copy 11.30.05 gas 1.09.06 AURORA at 1.10.06_Power Costs - Comparison bx Rbtl-Staff-Jt-PC_Electric Rev Req Model (2009 GRC) Revised 01-18-2010 3" xfId="5182"/>
    <cellStyle name="_Power Cost Value Copy 11.30.05 gas 1.09.06 AURORA at 1.10.06_Power Costs - Comparison bx Rbtl-Staff-Jt-PC_Electric Rev Req Model (2009 GRC) Revised 01-18-2010 3 2" xfId="22311"/>
    <cellStyle name="_Power Cost Value Copy 11.30.05 gas 1.09.06 AURORA at 1.10.06_Power Costs - Comparison bx Rbtl-Staff-Jt-PC_Electric Rev Req Model (2009 GRC) Revised 01-18-2010 3 2 2" xfId="22312"/>
    <cellStyle name="_Power Cost Value Copy 11.30.05 gas 1.09.06 AURORA at 1.10.06_Power Costs - Comparison bx Rbtl-Staff-Jt-PC_Electric Rev Req Model (2009 GRC) Revised 01-18-2010 3 3" xfId="22313"/>
    <cellStyle name="_Power Cost Value Copy 11.30.05 gas 1.09.06 AURORA at 1.10.06_Power Costs - Comparison bx Rbtl-Staff-Jt-PC_Electric Rev Req Model (2009 GRC) Revised 01-18-2010 3 4" xfId="22314"/>
    <cellStyle name="_Power Cost Value Copy 11.30.05 gas 1.09.06 AURORA at 1.10.06_Power Costs - Comparison bx Rbtl-Staff-Jt-PC_Electric Rev Req Model (2009 GRC) Revised 01-18-2010 4" xfId="5183"/>
    <cellStyle name="_Power Cost Value Copy 11.30.05 gas 1.09.06 AURORA at 1.10.06_Power Costs - Comparison bx Rbtl-Staff-Jt-PC_Electric Rev Req Model (2009 GRC) Revised 01-18-2010 4 2" xfId="22315"/>
    <cellStyle name="_Power Cost Value Copy 11.30.05 gas 1.09.06 AURORA at 1.10.06_Power Costs - Comparison bx Rbtl-Staff-Jt-PC_Electric Rev Req Model (2009 GRC) Revised 01-18-2010 5" xfId="22316"/>
    <cellStyle name="_Power Cost Value Copy 11.30.05 gas 1.09.06 AURORA at 1.10.06_Power Costs - Comparison bx Rbtl-Staff-Jt-PC_Electric Rev Req Model (2009 GRC) Revised 01-18-2010_DEM-WP(C) ENERG10C--ctn Mid-C_042010 2010GRC" xfId="12016"/>
    <cellStyle name="_Power Cost Value Copy 11.30.05 gas 1.09.06 AURORA at 1.10.06_Power Costs - Comparison bx Rbtl-Staff-Jt-PC_Electric Rev Req Model (2009 GRC) Revised 01-18-2010_DEM-WP(C) ENERG10C--ctn Mid-C_042010 2010GRC 2" xfId="22317"/>
    <cellStyle name="_Power Cost Value Copy 11.30.05 gas 1.09.06 AURORA at 1.10.06_Power Costs - Comparison bx Rbtl-Staff-Jt-PC_Final Order Electric EXHIBIT A-1" xfId="5184"/>
    <cellStyle name="_Power Cost Value Copy 11.30.05 gas 1.09.06 AURORA at 1.10.06_Power Costs - Comparison bx Rbtl-Staff-Jt-PC_Final Order Electric EXHIBIT A-1 2" xfId="5185"/>
    <cellStyle name="_Power Cost Value Copy 11.30.05 gas 1.09.06 AURORA at 1.10.06_Power Costs - Comparison bx Rbtl-Staff-Jt-PC_Final Order Electric EXHIBIT A-1 2 2" xfId="5186"/>
    <cellStyle name="_Power Cost Value Copy 11.30.05 gas 1.09.06 AURORA at 1.10.06_Power Costs - Comparison bx Rbtl-Staff-Jt-PC_Final Order Electric EXHIBIT A-1 2 2 2" xfId="22318"/>
    <cellStyle name="_Power Cost Value Copy 11.30.05 gas 1.09.06 AURORA at 1.10.06_Power Costs - Comparison bx Rbtl-Staff-Jt-PC_Final Order Electric EXHIBIT A-1 2 3" xfId="5187"/>
    <cellStyle name="_Power Cost Value Copy 11.30.05 gas 1.09.06 AURORA at 1.10.06_Power Costs - Comparison bx Rbtl-Staff-Jt-PC_Final Order Electric EXHIBIT A-1 2 4" xfId="22319"/>
    <cellStyle name="_Power Cost Value Copy 11.30.05 gas 1.09.06 AURORA at 1.10.06_Power Costs - Comparison bx Rbtl-Staff-Jt-PC_Final Order Electric EXHIBIT A-1 3" xfId="5188"/>
    <cellStyle name="_Power Cost Value Copy 11.30.05 gas 1.09.06 AURORA at 1.10.06_Power Costs - Comparison bx Rbtl-Staff-Jt-PC_Final Order Electric EXHIBIT A-1 3 2" xfId="22320"/>
    <cellStyle name="_Power Cost Value Copy 11.30.05 gas 1.09.06 AURORA at 1.10.06_Power Costs - Comparison bx Rbtl-Staff-Jt-PC_Final Order Electric EXHIBIT A-1 4" xfId="5189"/>
    <cellStyle name="_Power Cost Value Copy 11.30.05 gas 1.09.06 AURORA at 1.10.06_Power Costs - Comparison bx Rbtl-Staff-Jt-PC_Final Order Electric EXHIBIT A-1 5" xfId="22321"/>
    <cellStyle name="_Power Cost Value Copy 11.30.05 gas 1.09.06 AURORA at 1.10.06_Power Costs - Comparison bx Rbtl-Staff-Jt-PC_Final Order Electric EXHIBIT A-1 6" xfId="22322"/>
    <cellStyle name="_Power Cost Value Copy 11.30.05 gas 1.09.06 AURORA at 1.10.06_Production Adj 4.37" xfId="189"/>
    <cellStyle name="_Power Cost Value Copy 11.30.05 gas 1.09.06 AURORA at 1.10.06_Production Adj 4.37 2" xfId="5190"/>
    <cellStyle name="_Power Cost Value Copy 11.30.05 gas 1.09.06 AURORA at 1.10.06_Production Adj 4.37 2 2" xfId="5191"/>
    <cellStyle name="_Power Cost Value Copy 11.30.05 gas 1.09.06 AURORA at 1.10.06_Production Adj 4.37 2 2 2" xfId="22323"/>
    <cellStyle name="_Power Cost Value Copy 11.30.05 gas 1.09.06 AURORA at 1.10.06_Production Adj 4.37 2 3" xfId="5192"/>
    <cellStyle name="_Power Cost Value Copy 11.30.05 gas 1.09.06 AURORA at 1.10.06_Production Adj 4.37 3" xfId="5193"/>
    <cellStyle name="_Power Cost Value Copy 11.30.05 gas 1.09.06 AURORA at 1.10.06_Production Adj 4.37 3 2" xfId="22324"/>
    <cellStyle name="_Power Cost Value Copy 11.30.05 gas 1.09.06 AURORA at 1.10.06_Production Adj 4.37 4" xfId="22325"/>
    <cellStyle name="_Power Cost Value Copy 11.30.05 gas 1.09.06 AURORA at 1.10.06_Purchased Power Adj 4.03" xfId="190"/>
    <cellStyle name="_Power Cost Value Copy 11.30.05 gas 1.09.06 AURORA at 1.10.06_Purchased Power Adj 4.03 2" xfId="5194"/>
    <cellStyle name="_Power Cost Value Copy 11.30.05 gas 1.09.06 AURORA at 1.10.06_Purchased Power Adj 4.03 2 2" xfId="5195"/>
    <cellStyle name="_Power Cost Value Copy 11.30.05 gas 1.09.06 AURORA at 1.10.06_Purchased Power Adj 4.03 2 2 2" xfId="22326"/>
    <cellStyle name="_Power Cost Value Copy 11.30.05 gas 1.09.06 AURORA at 1.10.06_Purchased Power Adj 4.03 2 3" xfId="5196"/>
    <cellStyle name="_Power Cost Value Copy 11.30.05 gas 1.09.06 AURORA at 1.10.06_Purchased Power Adj 4.03 3" xfId="5197"/>
    <cellStyle name="_Power Cost Value Copy 11.30.05 gas 1.09.06 AURORA at 1.10.06_Purchased Power Adj 4.03 3 2" xfId="22327"/>
    <cellStyle name="_Power Cost Value Copy 11.30.05 gas 1.09.06 AURORA at 1.10.06_Purchased Power Adj 4.03 4" xfId="22328"/>
    <cellStyle name="_Power Cost Value Copy 11.30.05 gas 1.09.06 AURORA at 1.10.06_Rate Design Sch 24" xfId="191"/>
    <cellStyle name="_Power Cost Value Copy 11.30.05 gas 1.09.06 AURORA at 1.10.06_Rate Design Sch 24 2" xfId="5198"/>
    <cellStyle name="_Power Cost Value Copy 11.30.05 gas 1.09.06 AURORA at 1.10.06_Rate Design Sch 24 2 2" xfId="22329"/>
    <cellStyle name="_Power Cost Value Copy 11.30.05 gas 1.09.06 AURORA at 1.10.06_Rate Design Sch 24 3" xfId="5199"/>
    <cellStyle name="_Power Cost Value Copy 11.30.05 gas 1.09.06 AURORA at 1.10.06_Rate Design Sch 25" xfId="192"/>
    <cellStyle name="_Power Cost Value Copy 11.30.05 gas 1.09.06 AURORA at 1.10.06_Rate Design Sch 25 2" xfId="5200"/>
    <cellStyle name="_Power Cost Value Copy 11.30.05 gas 1.09.06 AURORA at 1.10.06_Rate Design Sch 25 2 2" xfId="5201"/>
    <cellStyle name="_Power Cost Value Copy 11.30.05 gas 1.09.06 AURORA at 1.10.06_Rate Design Sch 25 2 2 2" xfId="22330"/>
    <cellStyle name="_Power Cost Value Copy 11.30.05 gas 1.09.06 AURORA at 1.10.06_Rate Design Sch 25 2 3" xfId="5202"/>
    <cellStyle name="_Power Cost Value Copy 11.30.05 gas 1.09.06 AURORA at 1.10.06_Rate Design Sch 25 3" xfId="5203"/>
    <cellStyle name="_Power Cost Value Copy 11.30.05 gas 1.09.06 AURORA at 1.10.06_Rate Design Sch 25 3 2" xfId="22331"/>
    <cellStyle name="_Power Cost Value Copy 11.30.05 gas 1.09.06 AURORA at 1.10.06_Rate Design Sch 25 4" xfId="5204"/>
    <cellStyle name="_Power Cost Value Copy 11.30.05 gas 1.09.06 AURORA at 1.10.06_Rate Design Sch 26" xfId="193"/>
    <cellStyle name="_Power Cost Value Copy 11.30.05 gas 1.09.06 AURORA at 1.10.06_Rate Design Sch 26 2" xfId="5205"/>
    <cellStyle name="_Power Cost Value Copy 11.30.05 gas 1.09.06 AURORA at 1.10.06_Rate Design Sch 26 2 2" xfId="5206"/>
    <cellStyle name="_Power Cost Value Copy 11.30.05 gas 1.09.06 AURORA at 1.10.06_Rate Design Sch 26 2 2 2" xfId="22332"/>
    <cellStyle name="_Power Cost Value Copy 11.30.05 gas 1.09.06 AURORA at 1.10.06_Rate Design Sch 26 2 3" xfId="5207"/>
    <cellStyle name="_Power Cost Value Copy 11.30.05 gas 1.09.06 AURORA at 1.10.06_Rate Design Sch 26 3" xfId="5208"/>
    <cellStyle name="_Power Cost Value Copy 11.30.05 gas 1.09.06 AURORA at 1.10.06_Rate Design Sch 26 3 2" xfId="22333"/>
    <cellStyle name="_Power Cost Value Copy 11.30.05 gas 1.09.06 AURORA at 1.10.06_Rate Design Sch 26 4" xfId="5209"/>
    <cellStyle name="_Power Cost Value Copy 11.30.05 gas 1.09.06 AURORA at 1.10.06_Rate Design Sch 31" xfId="194"/>
    <cellStyle name="_Power Cost Value Copy 11.30.05 gas 1.09.06 AURORA at 1.10.06_Rate Design Sch 31 2" xfId="5210"/>
    <cellStyle name="_Power Cost Value Copy 11.30.05 gas 1.09.06 AURORA at 1.10.06_Rate Design Sch 31 2 2" xfId="5211"/>
    <cellStyle name="_Power Cost Value Copy 11.30.05 gas 1.09.06 AURORA at 1.10.06_Rate Design Sch 31 2 2 2" xfId="22334"/>
    <cellStyle name="_Power Cost Value Copy 11.30.05 gas 1.09.06 AURORA at 1.10.06_Rate Design Sch 31 2 3" xfId="5212"/>
    <cellStyle name="_Power Cost Value Copy 11.30.05 gas 1.09.06 AURORA at 1.10.06_Rate Design Sch 31 3" xfId="5213"/>
    <cellStyle name="_Power Cost Value Copy 11.30.05 gas 1.09.06 AURORA at 1.10.06_Rate Design Sch 31 3 2" xfId="22335"/>
    <cellStyle name="_Power Cost Value Copy 11.30.05 gas 1.09.06 AURORA at 1.10.06_Rate Design Sch 31 4" xfId="5214"/>
    <cellStyle name="_Power Cost Value Copy 11.30.05 gas 1.09.06 AURORA at 1.10.06_Rate Design Sch 43" xfId="195"/>
    <cellStyle name="_Power Cost Value Copy 11.30.05 gas 1.09.06 AURORA at 1.10.06_Rate Design Sch 43 2" xfId="5215"/>
    <cellStyle name="_Power Cost Value Copy 11.30.05 gas 1.09.06 AURORA at 1.10.06_Rate Design Sch 43 2 2" xfId="5216"/>
    <cellStyle name="_Power Cost Value Copy 11.30.05 gas 1.09.06 AURORA at 1.10.06_Rate Design Sch 43 2 2 2" xfId="22336"/>
    <cellStyle name="_Power Cost Value Copy 11.30.05 gas 1.09.06 AURORA at 1.10.06_Rate Design Sch 43 2 3" xfId="5217"/>
    <cellStyle name="_Power Cost Value Copy 11.30.05 gas 1.09.06 AURORA at 1.10.06_Rate Design Sch 43 3" xfId="5218"/>
    <cellStyle name="_Power Cost Value Copy 11.30.05 gas 1.09.06 AURORA at 1.10.06_Rate Design Sch 43 3 2" xfId="22337"/>
    <cellStyle name="_Power Cost Value Copy 11.30.05 gas 1.09.06 AURORA at 1.10.06_Rate Design Sch 43 4" xfId="5219"/>
    <cellStyle name="_Power Cost Value Copy 11.30.05 gas 1.09.06 AURORA at 1.10.06_Rate Design Sch 448-449" xfId="196"/>
    <cellStyle name="_Power Cost Value Copy 11.30.05 gas 1.09.06 AURORA at 1.10.06_Rate Design Sch 448-449 2" xfId="5220"/>
    <cellStyle name="_Power Cost Value Copy 11.30.05 gas 1.09.06 AURORA at 1.10.06_Rate Design Sch 448-449 2 2" xfId="22338"/>
    <cellStyle name="_Power Cost Value Copy 11.30.05 gas 1.09.06 AURORA at 1.10.06_Rate Design Sch 448-449 3" xfId="5221"/>
    <cellStyle name="_Power Cost Value Copy 11.30.05 gas 1.09.06 AURORA at 1.10.06_Rate Design Sch 46" xfId="197"/>
    <cellStyle name="_Power Cost Value Copy 11.30.05 gas 1.09.06 AURORA at 1.10.06_Rate Design Sch 46 2" xfId="5222"/>
    <cellStyle name="_Power Cost Value Copy 11.30.05 gas 1.09.06 AURORA at 1.10.06_Rate Design Sch 46 2 2" xfId="5223"/>
    <cellStyle name="_Power Cost Value Copy 11.30.05 gas 1.09.06 AURORA at 1.10.06_Rate Design Sch 46 2 2 2" xfId="22339"/>
    <cellStyle name="_Power Cost Value Copy 11.30.05 gas 1.09.06 AURORA at 1.10.06_Rate Design Sch 46 2 3" xfId="5224"/>
    <cellStyle name="_Power Cost Value Copy 11.30.05 gas 1.09.06 AURORA at 1.10.06_Rate Design Sch 46 3" xfId="5225"/>
    <cellStyle name="_Power Cost Value Copy 11.30.05 gas 1.09.06 AURORA at 1.10.06_Rate Design Sch 46 3 2" xfId="22340"/>
    <cellStyle name="_Power Cost Value Copy 11.30.05 gas 1.09.06 AURORA at 1.10.06_Rate Design Sch 46 4" xfId="5226"/>
    <cellStyle name="_Power Cost Value Copy 11.30.05 gas 1.09.06 AURORA at 1.10.06_Rate Spread" xfId="198"/>
    <cellStyle name="_Power Cost Value Copy 11.30.05 gas 1.09.06 AURORA at 1.10.06_Rate Spread 2" xfId="5227"/>
    <cellStyle name="_Power Cost Value Copy 11.30.05 gas 1.09.06 AURORA at 1.10.06_Rate Spread 2 2" xfId="5228"/>
    <cellStyle name="_Power Cost Value Copy 11.30.05 gas 1.09.06 AURORA at 1.10.06_Rate Spread 2 2 2" xfId="22341"/>
    <cellStyle name="_Power Cost Value Copy 11.30.05 gas 1.09.06 AURORA at 1.10.06_Rate Spread 2 3" xfId="5229"/>
    <cellStyle name="_Power Cost Value Copy 11.30.05 gas 1.09.06 AURORA at 1.10.06_Rate Spread 3" xfId="5230"/>
    <cellStyle name="_Power Cost Value Copy 11.30.05 gas 1.09.06 AURORA at 1.10.06_Rate Spread 3 2" xfId="22342"/>
    <cellStyle name="_Power Cost Value Copy 11.30.05 gas 1.09.06 AURORA at 1.10.06_Rate Spread 4" xfId="5231"/>
    <cellStyle name="_Power Cost Value Copy 11.30.05 gas 1.09.06 AURORA at 1.10.06_Rebuttal Power Costs" xfId="5232"/>
    <cellStyle name="_Power Cost Value Copy 11.30.05 gas 1.09.06 AURORA at 1.10.06_Rebuttal Power Costs 2" xfId="5233"/>
    <cellStyle name="_Power Cost Value Copy 11.30.05 gas 1.09.06 AURORA at 1.10.06_Rebuttal Power Costs 2 2" xfId="5234"/>
    <cellStyle name="_Power Cost Value Copy 11.30.05 gas 1.09.06 AURORA at 1.10.06_Rebuttal Power Costs 2 2 2" xfId="22343"/>
    <cellStyle name="_Power Cost Value Copy 11.30.05 gas 1.09.06 AURORA at 1.10.06_Rebuttal Power Costs 2 2 2 2" xfId="22344"/>
    <cellStyle name="_Power Cost Value Copy 11.30.05 gas 1.09.06 AURORA at 1.10.06_Rebuttal Power Costs 2 2 3" xfId="22345"/>
    <cellStyle name="_Power Cost Value Copy 11.30.05 gas 1.09.06 AURORA at 1.10.06_Rebuttal Power Costs 2 3" xfId="5235"/>
    <cellStyle name="_Power Cost Value Copy 11.30.05 gas 1.09.06 AURORA at 1.10.06_Rebuttal Power Costs 2 3 2" xfId="22346"/>
    <cellStyle name="_Power Cost Value Copy 11.30.05 gas 1.09.06 AURORA at 1.10.06_Rebuttal Power Costs 2 4" xfId="22347"/>
    <cellStyle name="_Power Cost Value Copy 11.30.05 gas 1.09.06 AURORA at 1.10.06_Rebuttal Power Costs 3" xfId="5236"/>
    <cellStyle name="_Power Cost Value Copy 11.30.05 gas 1.09.06 AURORA at 1.10.06_Rebuttal Power Costs 3 2" xfId="22348"/>
    <cellStyle name="_Power Cost Value Copy 11.30.05 gas 1.09.06 AURORA at 1.10.06_Rebuttal Power Costs 3 2 2" xfId="22349"/>
    <cellStyle name="_Power Cost Value Copy 11.30.05 gas 1.09.06 AURORA at 1.10.06_Rebuttal Power Costs 3 3" xfId="22350"/>
    <cellStyle name="_Power Cost Value Copy 11.30.05 gas 1.09.06 AURORA at 1.10.06_Rebuttal Power Costs 3 4" xfId="22351"/>
    <cellStyle name="_Power Cost Value Copy 11.30.05 gas 1.09.06 AURORA at 1.10.06_Rebuttal Power Costs 4" xfId="5237"/>
    <cellStyle name="_Power Cost Value Copy 11.30.05 gas 1.09.06 AURORA at 1.10.06_Rebuttal Power Costs 4 2" xfId="22352"/>
    <cellStyle name="_Power Cost Value Copy 11.30.05 gas 1.09.06 AURORA at 1.10.06_Rebuttal Power Costs 5" xfId="22353"/>
    <cellStyle name="_Power Cost Value Copy 11.30.05 gas 1.09.06 AURORA at 1.10.06_Rebuttal Power Costs_Adj Bench DR 3 for Initial Briefs (Electric)" xfId="5238"/>
    <cellStyle name="_Power Cost Value Copy 11.30.05 gas 1.09.06 AURORA at 1.10.06_Rebuttal Power Costs_Adj Bench DR 3 for Initial Briefs (Electric) 2" xfId="5239"/>
    <cellStyle name="_Power Cost Value Copy 11.30.05 gas 1.09.06 AURORA at 1.10.06_Rebuttal Power Costs_Adj Bench DR 3 for Initial Briefs (Electric) 2 2" xfId="5240"/>
    <cellStyle name="_Power Cost Value Copy 11.30.05 gas 1.09.06 AURORA at 1.10.06_Rebuttal Power Costs_Adj Bench DR 3 for Initial Briefs (Electric) 2 2 2" xfId="22354"/>
    <cellStyle name="_Power Cost Value Copy 11.30.05 gas 1.09.06 AURORA at 1.10.06_Rebuttal Power Costs_Adj Bench DR 3 for Initial Briefs (Electric) 2 2 2 2" xfId="22355"/>
    <cellStyle name="_Power Cost Value Copy 11.30.05 gas 1.09.06 AURORA at 1.10.06_Rebuttal Power Costs_Adj Bench DR 3 for Initial Briefs (Electric) 2 2 3" xfId="22356"/>
    <cellStyle name="_Power Cost Value Copy 11.30.05 gas 1.09.06 AURORA at 1.10.06_Rebuttal Power Costs_Adj Bench DR 3 for Initial Briefs (Electric) 2 3" xfId="5241"/>
    <cellStyle name="_Power Cost Value Copy 11.30.05 gas 1.09.06 AURORA at 1.10.06_Rebuttal Power Costs_Adj Bench DR 3 for Initial Briefs (Electric) 2 3 2" xfId="22357"/>
    <cellStyle name="_Power Cost Value Copy 11.30.05 gas 1.09.06 AURORA at 1.10.06_Rebuttal Power Costs_Adj Bench DR 3 for Initial Briefs (Electric) 2 4" xfId="22358"/>
    <cellStyle name="_Power Cost Value Copy 11.30.05 gas 1.09.06 AURORA at 1.10.06_Rebuttal Power Costs_Adj Bench DR 3 for Initial Briefs (Electric) 3" xfId="5242"/>
    <cellStyle name="_Power Cost Value Copy 11.30.05 gas 1.09.06 AURORA at 1.10.06_Rebuttal Power Costs_Adj Bench DR 3 for Initial Briefs (Electric) 3 2" xfId="22359"/>
    <cellStyle name="_Power Cost Value Copy 11.30.05 gas 1.09.06 AURORA at 1.10.06_Rebuttal Power Costs_Adj Bench DR 3 for Initial Briefs (Electric) 3 2 2" xfId="22360"/>
    <cellStyle name="_Power Cost Value Copy 11.30.05 gas 1.09.06 AURORA at 1.10.06_Rebuttal Power Costs_Adj Bench DR 3 for Initial Briefs (Electric) 3 3" xfId="22361"/>
    <cellStyle name="_Power Cost Value Copy 11.30.05 gas 1.09.06 AURORA at 1.10.06_Rebuttal Power Costs_Adj Bench DR 3 for Initial Briefs (Electric) 3 4" xfId="22362"/>
    <cellStyle name="_Power Cost Value Copy 11.30.05 gas 1.09.06 AURORA at 1.10.06_Rebuttal Power Costs_Adj Bench DR 3 for Initial Briefs (Electric) 4" xfId="5243"/>
    <cellStyle name="_Power Cost Value Copy 11.30.05 gas 1.09.06 AURORA at 1.10.06_Rebuttal Power Costs_Adj Bench DR 3 for Initial Briefs (Electric) 4 2" xfId="22363"/>
    <cellStyle name="_Power Cost Value Copy 11.30.05 gas 1.09.06 AURORA at 1.10.06_Rebuttal Power Costs_Adj Bench DR 3 for Initial Briefs (Electric) 5" xfId="22364"/>
    <cellStyle name="_Power Cost Value Copy 11.30.05 gas 1.09.06 AURORA at 1.10.06_Rebuttal Power Costs_Adj Bench DR 3 for Initial Briefs (Electric)_DEM-WP(C) ENERG10C--ctn Mid-C_042010 2010GRC" xfId="12017"/>
    <cellStyle name="_Power Cost Value Copy 11.30.05 gas 1.09.06 AURORA at 1.10.06_Rebuttal Power Costs_Adj Bench DR 3 for Initial Briefs (Electric)_DEM-WP(C) ENERG10C--ctn Mid-C_042010 2010GRC 2" xfId="22365"/>
    <cellStyle name="_Power Cost Value Copy 11.30.05 gas 1.09.06 AURORA at 1.10.06_Rebuttal Power Costs_DEM-WP(C) ENERG10C--ctn Mid-C_042010 2010GRC" xfId="12018"/>
    <cellStyle name="_Power Cost Value Copy 11.30.05 gas 1.09.06 AURORA at 1.10.06_Rebuttal Power Costs_DEM-WP(C) ENERG10C--ctn Mid-C_042010 2010GRC 2" xfId="22366"/>
    <cellStyle name="_Power Cost Value Copy 11.30.05 gas 1.09.06 AURORA at 1.10.06_Rebuttal Power Costs_Electric Rev Req Model (2009 GRC) Rebuttal" xfId="5244"/>
    <cellStyle name="_Power Cost Value Copy 11.30.05 gas 1.09.06 AURORA at 1.10.06_Rebuttal Power Costs_Electric Rev Req Model (2009 GRC) Rebuttal 2" xfId="5245"/>
    <cellStyle name="_Power Cost Value Copy 11.30.05 gas 1.09.06 AURORA at 1.10.06_Rebuttal Power Costs_Electric Rev Req Model (2009 GRC) Rebuttal 2 2" xfId="5246"/>
    <cellStyle name="_Power Cost Value Copy 11.30.05 gas 1.09.06 AURORA at 1.10.06_Rebuttal Power Costs_Electric Rev Req Model (2009 GRC) Rebuttal 2 2 2" xfId="22367"/>
    <cellStyle name="_Power Cost Value Copy 11.30.05 gas 1.09.06 AURORA at 1.10.06_Rebuttal Power Costs_Electric Rev Req Model (2009 GRC) Rebuttal 2 3" xfId="5247"/>
    <cellStyle name="_Power Cost Value Copy 11.30.05 gas 1.09.06 AURORA at 1.10.06_Rebuttal Power Costs_Electric Rev Req Model (2009 GRC) Rebuttal 3" xfId="5248"/>
    <cellStyle name="_Power Cost Value Copy 11.30.05 gas 1.09.06 AURORA at 1.10.06_Rebuttal Power Costs_Electric Rev Req Model (2009 GRC) Rebuttal 3 2" xfId="22368"/>
    <cellStyle name="_Power Cost Value Copy 11.30.05 gas 1.09.06 AURORA at 1.10.06_Rebuttal Power Costs_Electric Rev Req Model (2009 GRC) Rebuttal 4" xfId="5249"/>
    <cellStyle name="_Power Cost Value Copy 11.30.05 gas 1.09.06 AURORA at 1.10.06_Rebuttal Power Costs_Electric Rev Req Model (2009 GRC) Rebuttal REmoval of New  WH Solar AdjustMI" xfId="5250"/>
    <cellStyle name="_Power Cost Value Copy 11.30.05 gas 1.09.06 AURORA at 1.10.06_Rebuttal Power Costs_Electric Rev Req Model (2009 GRC) Rebuttal REmoval of New  WH Solar AdjustMI 2" xfId="5251"/>
    <cellStyle name="_Power Cost Value Copy 11.30.05 gas 1.09.06 AURORA at 1.10.06_Rebuttal Power Costs_Electric Rev Req Model (2009 GRC) Rebuttal REmoval of New  WH Solar AdjustMI 2 2" xfId="5252"/>
    <cellStyle name="_Power Cost Value Copy 11.30.05 gas 1.09.06 AURORA at 1.10.06_Rebuttal Power Costs_Electric Rev Req Model (2009 GRC) Rebuttal REmoval of New  WH Solar AdjustMI 2 2 2" xfId="22369"/>
    <cellStyle name="_Power Cost Value Copy 11.30.05 gas 1.09.06 AURORA at 1.10.06_Rebuttal Power Costs_Electric Rev Req Model (2009 GRC) Rebuttal REmoval of New  WH Solar AdjustMI 2 2 2 2" xfId="22370"/>
    <cellStyle name="_Power Cost Value Copy 11.30.05 gas 1.09.06 AURORA at 1.10.06_Rebuttal Power Costs_Electric Rev Req Model (2009 GRC) Rebuttal REmoval of New  WH Solar AdjustMI 2 2 3" xfId="22371"/>
    <cellStyle name="_Power Cost Value Copy 11.30.05 gas 1.09.06 AURORA at 1.10.06_Rebuttal Power Costs_Electric Rev Req Model (2009 GRC) Rebuttal REmoval of New  WH Solar AdjustMI 2 3" xfId="5253"/>
    <cellStyle name="_Power Cost Value Copy 11.30.05 gas 1.09.06 AURORA at 1.10.06_Rebuttal Power Costs_Electric Rev Req Model (2009 GRC) Rebuttal REmoval of New  WH Solar AdjustMI 2 3 2" xfId="22372"/>
    <cellStyle name="_Power Cost Value Copy 11.30.05 gas 1.09.06 AURORA at 1.10.06_Rebuttal Power Costs_Electric Rev Req Model (2009 GRC) Rebuttal REmoval of New  WH Solar AdjustMI 2 4" xfId="22373"/>
    <cellStyle name="_Power Cost Value Copy 11.30.05 gas 1.09.06 AURORA at 1.10.06_Rebuttal Power Costs_Electric Rev Req Model (2009 GRC) Rebuttal REmoval of New  WH Solar AdjustMI 3" xfId="5254"/>
    <cellStyle name="_Power Cost Value Copy 11.30.05 gas 1.09.06 AURORA at 1.10.06_Rebuttal Power Costs_Electric Rev Req Model (2009 GRC) Rebuttal REmoval of New  WH Solar AdjustMI 3 2" xfId="22374"/>
    <cellStyle name="_Power Cost Value Copy 11.30.05 gas 1.09.06 AURORA at 1.10.06_Rebuttal Power Costs_Electric Rev Req Model (2009 GRC) Rebuttal REmoval of New  WH Solar AdjustMI 3 2 2" xfId="22375"/>
    <cellStyle name="_Power Cost Value Copy 11.30.05 gas 1.09.06 AURORA at 1.10.06_Rebuttal Power Costs_Electric Rev Req Model (2009 GRC) Rebuttal REmoval of New  WH Solar AdjustMI 3 3" xfId="22376"/>
    <cellStyle name="_Power Cost Value Copy 11.30.05 gas 1.09.06 AURORA at 1.10.06_Rebuttal Power Costs_Electric Rev Req Model (2009 GRC) Rebuttal REmoval of New  WH Solar AdjustMI 3 4" xfId="22377"/>
    <cellStyle name="_Power Cost Value Copy 11.30.05 gas 1.09.06 AURORA at 1.10.06_Rebuttal Power Costs_Electric Rev Req Model (2009 GRC) Rebuttal REmoval of New  WH Solar AdjustMI 4" xfId="5255"/>
    <cellStyle name="_Power Cost Value Copy 11.30.05 gas 1.09.06 AURORA at 1.10.06_Rebuttal Power Costs_Electric Rev Req Model (2009 GRC) Rebuttal REmoval of New  WH Solar AdjustMI 4 2" xfId="22378"/>
    <cellStyle name="_Power Cost Value Copy 11.30.05 gas 1.09.06 AURORA at 1.10.06_Rebuttal Power Costs_Electric Rev Req Model (2009 GRC) Rebuttal REmoval of New  WH Solar AdjustMI 5" xfId="22379"/>
    <cellStyle name="_Power Cost Value Copy 11.30.05 gas 1.09.06 AURORA at 1.10.06_Rebuttal Power Costs_Electric Rev Req Model (2009 GRC) Rebuttal REmoval of New  WH Solar AdjustMI_DEM-WP(C) ENERG10C--ctn Mid-C_042010 2010GRC" xfId="12019"/>
    <cellStyle name="_Power Cost Value Copy 11.30.05 gas 1.09.06 AURORA at 1.10.06_Rebuttal Power Costs_Electric Rev Req Model (2009 GRC) Rebuttal REmoval of New  WH Solar AdjustMI_DEM-WP(C) ENERG10C--ctn Mid-C_042010 2010GRC 2" xfId="22380"/>
    <cellStyle name="_Power Cost Value Copy 11.30.05 gas 1.09.06 AURORA at 1.10.06_Rebuttal Power Costs_Electric Rev Req Model (2009 GRC) Revised 01-18-2010" xfId="5256"/>
    <cellStyle name="_Power Cost Value Copy 11.30.05 gas 1.09.06 AURORA at 1.10.06_Rebuttal Power Costs_Electric Rev Req Model (2009 GRC) Revised 01-18-2010 2" xfId="5257"/>
    <cellStyle name="_Power Cost Value Copy 11.30.05 gas 1.09.06 AURORA at 1.10.06_Rebuttal Power Costs_Electric Rev Req Model (2009 GRC) Revised 01-18-2010 2 2" xfId="5258"/>
    <cellStyle name="_Power Cost Value Copy 11.30.05 gas 1.09.06 AURORA at 1.10.06_Rebuttal Power Costs_Electric Rev Req Model (2009 GRC) Revised 01-18-2010 2 2 2" xfId="22381"/>
    <cellStyle name="_Power Cost Value Copy 11.30.05 gas 1.09.06 AURORA at 1.10.06_Rebuttal Power Costs_Electric Rev Req Model (2009 GRC) Revised 01-18-2010 2 2 2 2" xfId="22382"/>
    <cellStyle name="_Power Cost Value Copy 11.30.05 gas 1.09.06 AURORA at 1.10.06_Rebuttal Power Costs_Electric Rev Req Model (2009 GRC) Revised 01-18-2010 2 2 3" xfId="22383"/>
    <cellStyle name="_Power Cost Value Copy 11.30.05 gas 1.09.06 AURORA at 1.10.06_Rebuttal Power Costs_Electric Rev Req Model (2009 GRC) Revised 01-18-2010 2 3" xfId="5259"/>
    <cellStyle name="_Power Cost Value Copy 11.30.05 gas 1.09.06 AURORA at 1.10.06_Rebuttal Power Costs_Electric Rev Req Model (2009 GRC) Revised 01-18-2010 2 3 2" xfId="22384"/>
    <cellStyle name="_Power Cost Value Copy 11.30.05 gas 1.09.06 AURORA at 1.10.06_Rebuttal Power Costs_Electric Rev Req Model (2009 GRC) Revised 01-18-2010 2 4" xfId="22385"/>
    <cellStyle name="_Power Cost Value Copy 11.30.05 gas 1.09.06 AURORA at 1.10.06_Rebuttal Power Costs_Electric Rev Req Model (2009 GRC) Revised 01-18-2010 3" xfId="5260"/>
    <cellStyle name="_Power Cost Value Copy 11.30.05 gas 1.09.06 AURORA at 1.10.06_Rebuttal Power Costs_Electric Rev Req Model (2009 GRC) Revised 01-18-2010 3 2" xfId="22386"/>
    <cellStyle name="_Power Cost Value Copy 11.30.05 gas 1.09.06 AURORA at 1.10.06_Rebuttal Power Costs_Electric Rev Req Model (2009 GRC) Revised 01-18-2010 3 2 2" xfId="22387"/>
    <cellStyle name="_Power Cost Value Copy 11.30.05 gas 1.09.06 AURORA at 1.10.06_Rebuttal Power Costs_Electric Rev Req Model (2009 GRC) Revised 01-18-2010 3 3" xfId="22388"/>
    <cellStyle name="_Power Cost Value Copy 11.30.05 gas 1.09.06 AURORA at 1.10.06_Rebuttal Power Costs_Electric Rev Req Model (2009 GRC) Revised 01-18-2010 3 4" xfId="22389"/>
    <cellStyle name="_Power Cost Value Copy 11.30.05 gas 1.09.06 AURORA at 1.10.06_Rebuttal Power Costs_Electric Rev Req Model (2009 GRC) Revised 01-18-2010 4" xfId="5261"/>
    <cellStyle name="_Power Cost Value Copy 11.30.05 gas 1.09.06 AURORA at 1.10.06_Rebuttal Power Costs_Electric Rev Req Model (2009 GRC) Revised 01-18-2010 4 2" xfId="22390"/>
    <cellStyle name="_Power Cost Value Copy 11.30.05 gas 1.09.06 AURORA at 1.10.06_Rebuttal Power Costs_Electric Rev Req Model (2009 GRC) Revised 01-18-2010 5" xfId="22391"/>
    <cellStyle name="_Power Cost Value Copy 11.30.05 gas 1.09.06 AURORA at 1.10.06_Rebuttal Power Costs_Electric Rev Req Model (2009 GRC) Revised 01-18-2010_DEM-WP(C) ENERG10C--ctn Mid-C_042010 2010GRC" xfId="12020"/>
    <cellStyle name="_Power Cost Value Copy 11.30.05 gas 1.09.06 AURORA at 1.10.06_Rebuttal Power Costs_Electric Rev Req Model (2009 GRC) Revised 01-18-2010_DEM-WP(C) ENERG10C--ctn Mid-C_042010 2010GRC 2" xfId="22392"/>
    <cellStyle name="_Power Cost Value Copy 11.30.05 gas 1.09.06 AURORA at 1.10.06_Rebuttal Power Costs_Final Order Electric EXHIBIT A-1" xfId="5262"/>
    <cellStyle name="_Power Cost Value Copy 11.30.05 gas 1.09.06 AURORA at 1.10.06_Rebuttal Power Costs_Final Order Electric EXHIBIT A-1 2" xfId="5263"/>
    <cellStyle name="_Power Cost Value Copy 11.30.05 gas 1.09.06 AURORA at 1.10.06_Rebuttal Power Costs_Final Order Electric EXHIBIT A-1 2 2" xfId="5264"/>
    <cellStyle name="_Power Cost Value Copy 11.30.05 gas 1.09.06 AURORA at 1.10.06_Rebuttal Power Costs_Final Order Electric EXHIBIT A-1 2 2 2" xfId="22393"/>
    <cellStyle name="_Power Cost Value Copy 11.30.05 gas 1.09.06 AURORA at 1.10.06_Rebuttal Power Costs_Final Order Electric EXHIBIT A-1 2 3" xfId="5265"/>
    <cellStyle name="_Power Cost Value Copy 11.30.05 gas 1.09.06 AURORA at 1.10.06_Rebuttal Power Costs_Final Order Electric EXHIBIT A-1 2 4" xfId="22394"/>
    <cellStyle name="_Power Cost Value Copy 11.30.05 gas 1.09.06 AURORA at 1.10.06_Rebuttal Power Costs_Final Order Electric EXHIBIT A-1 3" xfId="5266"/>
    <cellStyle name="_Power Cost Value Copy 11.30.05 gas 1.09.06 AURORA at 1.10.06_Rebuttal Power Costs_Final Order Electric EXHIBIT A-1 3 2" xfId="22395"/>
    <cellStyle name="_Power Cost Value Copy 11.30.05 gas 1.09.06 AURORA at 1.10.06_Rebuttal Power Costs_Final Order Electric EXHIBIT A-1 4" xfId="5267"/>
    <cellStyle name="_Power Cost Value Copy 11.30.05 gas 1.09.06 AURORA at 1.10.06_Rebuttal Power Costs_Final Order Electric EXHIBIT A-1 5" xfId="22396"/>
    <cellStyle name="_Power Cost Value Copy 11.30.05 gas 1.09.06 AURORA at 1.10.06_Rebuttal Power Costs_Final Order Electric EXHIBIT A-1 6" xfId="22397"/>
    <cellStyle name="_Power Cost Value Copy 11.30.05 gas 1.09.06 AURORA at 1.10.06_RECS vs PTC's w Interest 6-28-10" xfId="199"/>
    <cellStyle name="_Power Cost Value Copy 11.30.05 gas 1.09.06 AURORA at 1.10.06_ROR 5.02" xfId="200"/>
    <cellStyle name="_Power Cost Value Copy 11.30.05 gas 1.09.06 AURORA at 1.10.06_ROR 5.02 2" xfId="5268"/>
    <cellStyle name="_Power Cost Value Copy 11.30.05 gas 1.09.06 AURORA at 1.10.06_ROR 5.02 2 2" xfId="5269"/>
    <cellStyle name="_Power Cost Value Copy 11.30.05 gas 1.09.06 AURORA at 1.10.06_ROR 5.02 2 2 2" xfId="22398"/>
    <cellStyle name="_Power Cost Value Copy 11.30.05 gas 1.09.06 AURORA at 1.10.06_ROR 5.02 2 3" xfId="5270"/>
    <cellStyle name="_Power Cost Value Copy 11.30.05 gas 1.09.06 AURORA at 1.10.06_ROR 5.02 3" xfId="5271"/>
    <cellStyle name="_Power Cost Value Copy 11.30.05 gas 1.09.06 AURORA at 1.10.06_ROR 5.02 3 2" xfId="22399"/>
    <cellStyle name="_Power Cost Value Copy 11.30.05 gas 1.09.06 AURORA at 1.10.06_ROR 5.02 4" xfId="22400"/>
    <cellStyle name="_Power Cost Value Copy 11.30.05 gas 1.09.06 AURORA at 1.10.06_Sch 40 Feeder OH 2008" xfId="5272"/>
    <cellStyle name="_Power Cost Value Copy 11.30.05 gas 1.09.06 AURORA at 1.10.06_Sch 40 Feeder OH 2008 2" xfId="5273"/>
    <cellStyle name="_Power Cost Value Copy 11.30.05 gas 1.09.06 AURORA at 1.10.06_Sch 40 Feeder OH 2008 2 2" xfId="5274"/>
    <cellStyle name="_Power Cost Value Copy 11.30.05 gas 1.09.06 AURORA at 1.10.06_Sch 40 Feeder OH 2008 2 2 2" xfId="22401"/>
    <cellStyle name="_Power Cost Value Copy 11.30.05 gas 1.09.06 AURORA at 1.10.06_Sch 40 Feeder OH 2008 2 3" xfId="5275"/>
    <cellStyle name="_Power Cost Value Copy 11.30.05 gas 1.09.06 AURORA at 1.10.06_Sch 40 Feeder OH 2008 3" xfId="5276"/>
    <cellStyle name="_Power Cost Value Copy 11.30.05 gas 1.09.06 AURORA at 1.10.06_Sch 40 Feeder OH 2008 3 2" xfId="22402"/>
    <cellStyle name="_Power Cost Value Copy 11.30.05 gas 1.09.06 AURORA at 1.10.06_Sch 40 Feeder OH 2008 4" xfId="5277"/>
    <cellStyle name="_Power Cost Value Copy 11.30.05 gas 1.09.06 AURORA at 1.10.06_Sch 40 Interim Energy Rates " xfId="5278"/>
    <cellStyle name="_Power Cost Value Copy 11.30.05 gas 1.09.06 AURORA at 1.10.06_Sch 40 Interim Energy Rates  2" xfId="5279"/>
    <cellStyle name="_Power Cost Value Copy 11.30.05 gas 1.09.06 AURORA at 1.10.06_Sch 40 Interim Energy Rates  2 2" xfId="5280"/>
    <cellStyle name="_Power Cost Value Copy 11.30.05 gas 1.09.06 AURORA at 1.10.06_Sch 40 Interim Energy Rates  2 2 2" xfId="22403"/>
    <cellStyle name="_Power Cost Value Copy 11.30.05 gas 1.09.06 AURORA at 1.10.06_Sch 40 Interim Energy Rates  2 3" xfId="5281"/>
    <cellStyle name="_Power Cost Value Copy 11.30.05 gas 1.09.06 AURORA at 1.10.06_Sch 40 Interim Energy Rates  3" xfId="5282"/>
    <cellStyle name="_Power Cost Value Copy 11.30.05 gas 1.09.06 AURORA at 1.10.06_Sch 40 Interim Energy Rates  3 2" xfId="22404"/>
    <cellStyle name="_Power Cost Value Copy 11.30.05 gas 1.09.06 AURORA at 1.10.06_Sch 40 Interim Energy Rates  4" xfId="22405"/>
    <cellStyle name="_Power Cost Value Copy 11.30.05 gas 1.09.06 AURORA at 1.10.06_Sch 40 Substation A&amp;G 2008" xfId="5283"/>
    <cellStyle name="_Power Cost Value Copy 11.30.05 gas 1.09.06 AURORA at 1.10.06_Sch 40 Substation A&amp;G 2008 2" xfId="5284"/>
    <cellStyle name="_Power Cost Value Copy 11.30.05 gas 1.09.06 AURORA at 1.10.06_Sch 40 Substation A&amp;G 2008 2 2" xfId="5285"/>
    <cellStyle name="_Power Cost Value Copy 11.30.05 gas 1.09.06 AURORA at 1.10.06_Sch 40 Substation A&amp;G 2008 2 2 2" xfId="22406"/>
    <cellStyle name="_Power Cost Value Copy 11.30.05 gas 1.09.06 AURORA at 1.10.06_Sch 40 Substation A&amp;G 2008 2 3" xfId="5286"/>
    <cellStyle name="_Power Cost Value Copy 11.30.05 gas 1.09.06 AURORA at 1.10.06_Sch 40 Substation A&amp;G 2008 3" xfId="5287"/>
    <cellStyle name="_Power Cost Value Copy 11.30.05 gas 1.09.06 AURORA at 1.10.06_Sch 40 Substation A&amp;G 2008 3 2" xfId="22407"/>
    <cellStyle name="_Power Cost Value Copy 11.30.05 gas 1.09.06 AURORA at 1.10.06_Sch 40 Substation A&amp;G 2008 4" xfId="5288"/>
    <cellStyle name="_Power Cost Value Copy 11.30.05 gas 1.09.06 AURORA at 1.10.06_Sch 40 Substation O&amp;M 2008" xfId="5289"/>
    <cellStyle name="_Power Cost Value Copy 11.30.05 gas 1.09.06 AURORA at 1.10.06_Sch 40 Substation O&amp;M 2008 2" xfId="5290"/>
    <cellStyle name="_Power Cost Value Copy 11.30.05 gas 1.09.06 AURORA at 1.10.06_Sch 40 Substation O&amp;M 2008 2 2" xfId="5291"/>
    <cellStyle name="_Power Cost Value Copy 11.30.05 gas 1.09.06 AURORA at 1.10.06_Sch 40 Substation O&amp;M 2008 2 2 2" xfId="22408"/>
    <cellStyle name="_Power Cost Value Copy 11.30.05 gas 1.09.06 AURORA at 1.10.06_Sch 40 Substation O&amp;M 2008 2 3" xfId="5292"/>
    <cellStyle name="_Power Cost Value Copy 11.30.05 gas 1.09.06 AURORA at 1.10.06_Sch 40 Substation O&amp;M 2008 3" xfId="5293"/>
    <cellStyle name="_Power Cost Value Copy 11.30.05 gas 1.09.06 AURORA at 1.10.06_Sch 40 Substation O&amp;M 2008 3 2" xfId="22409"/>
    <cellStyle name="_Power Cost Value Copy 11.30.05 gas 1.09.06 AURORA at 1.10.06_Sch 40 Substation O&amp;M 2008 4" xfId="5294"/>
    <cellStyle name="_Power Cost Value Copy 11.30.05 gas 1.09.06 AURORA at 1.10.06_Subs 2008" xfId="5295"/>
    <cellStyle name="_Power Cost Value Copy 11.30.05 gas 1.09.06 AURORA at 1.10.06_Subs 2008 2" xfId="5296"/>
    <cellStyle name="_Power Cost Value Copy 11.30.05 gas 1.09.06 AURORA at 1.10.06_Subs 2008 2 2" xfId="5297"/>
    <cellStyle name="_Power Cost Value Copy 11.30.05 gas 1.09.06 AURORA at 1.10.06_Subs 2008 2 2 2" xfId="22410"/>
    <cellStyle name="_Power Cost Value Copy 11.30.05 gas 1.09.06 AURORA at 1.10.06_Subs 2008 2 3" xfId="5298"/>
    <cellStyle name="_Power Cost Value Copy 11.30.05 gas 1.09.06 AURORA at 1.10.06_Subs 2008 3" xfId="5299"/>
    <cellStyle name="_Power Cost Value Copy 11.30.05 gas 1.09.06 AURORA at 1.10.06_Subs 2008 3 2" xfId="22411"/>
    <cellStyle name="_Power Cost Value Copy 11.30.05 gas 1.09.06 AURORA at 1.10.06_Subs 2008 4" xfId="5300"/>
    <cellStyle name="_Power Cost Value Copy 11.30.05 gas 1.09.06 AURORA at 1.10.06_Transmission Workbook for May BOD" xfId="5301"/>
    <cellStyle name="_Power Cost Value Copy 11.30.05 gas 1.09.06 AURORA at 1.10.06_Transmission Workbook for May BOD 2" xfId="5302"/>
    <cellStyle name="_Power Cost Value Copy 11.30.05 gas 1.09.06 AURORA at 1.10.06_Transmission Workbook for May BOD 2 2" xfId="22412"/>
    <cellStyle name="_Power Cost Value Copy 11.30.05 gas 1.09.06 AURORA at 1.10.06_Transmission Workbook for May BOD 2 2 2" xfId="22413"/>
    <cellStyle name="_Power Cost Value Copy 11.30.05 gas 1.09.06 AURORA at 1.10.06_Transmission Workbook for May BOD 2 2 2 2" xfId="22414"/>
    <cellStyle name="_Power Cost Value Copy 11.30.05 gas 1.09.06 AURORA at 1.10.06_Transmission Workbook for May BOD 2 2 3" xfId="22415"/>
    <cellStyle name="_Power Cost Value Copy 11.30.05 gas 1.09.06 AURORA at 1.10.06_Transmission Workbook for May BOD 2 3" xfId="22416"/>
    <cellStyle name="_Power Cost Value Copy 11.30.05 gas 1.09.06 AURORA at 1.10.06_Transmission Workbook for May BOD 2 3 2" xfId="22417"/>
    <cellStyle name="_Power Cost Value Copy 11.30.05 gas 1.09.06 AURORA at 1.10.06_Transmission Workbook for May BOD 2 4" xfId="22418"/>
    <cellStyle name="_Power Cost Value Copy 11.30.05 gas 1.09.06 AURORA at 1.10.06_Transmission Workbook for May BOD 3" xfId="22419"/>
    <cellStyle name="_Power Cost Value Copy 11.30.05 gas 1.09.06 AURORA at 1.10.06_Transmission Workbook for May BOD 3 2" xfId="22420"/>
    <cellStyle name="_Power Cost Value Copy 11.30.05 gas 1.09.06 AURORA at 1.10.06_Transmission Workbook for May BOD 3 2 2" xfId="22421"/>
    <cellStyle name="_Power Cost Value Copy 11.30.05 gas 1.09.06 AURORA at 1.10.06_Transmission Workbook for May BOD 3 3" xfId="22422"/>
    <cellStyle name="_Power Cost Value Copy 11.30.05 gas 1.09.06 AURORA at 1.10.06_Transmission Workbook for May BOD 3 4" xfId="22423"/>
    <cellStyle name="_Power Cost Value Copy 11.30.05 gas 1.09.06 AURORA at 1.10.06_Transmission Workbook for May BOD 4" xfId="22424"/>
    <cellStyle name="_Power Cost Value Copy 11.30.05 gas 1.09.06 AURORA at 1.10.06_Transmission Workbook for May BOD 4 2" xfId="22425"/>
    <cellStyle name="_Power Cost Value Copy 11.30.05 gas 1.09.06 AURORA at 1.10.06_Transmission Workbook for May BOD 5" xfId="22426"/>
    <cellStyle name="_Power Cost Value Copy 11.30.05 gas 1.09.06 AURORA at 1.10.06_Transmission Workbook for May BOD_DEM-WP(C) ENERG10C--ctn Mid-C_042010 2010GRC" xfId="12021"/>
    <cellStyle name="_Power Cost Value Copy 11.30.05 gas 1.09.06 AURORA at 1.10.06_Transmission Workbook for May BOD_DEM-WP(C) ENERG10C--ctn Mid-C_042010 2010GRC 2" xfId="22427"/>
    <cellStyle name="_Power Cost Value Copy 11.30.05 gas 1.09.06 AURORA at 1.10.06_Typical Residential Impacts 10.27.08" xfId="22428"/>
    <cellStyle name="_Power Cost Value Copy 11.30.05 gas 1.09.06 AURORA at 1.10.06_Wind Integration 10GRC" xfId="5303"/>
    <cellStyle name="_Power Cost Value Copy 11.30.05 gas 1.09.06 AURORA at 1.10.06_Wind Integration 10GRC 2" xfId="5304"/>
    <cellStyle name="_Power Cost Value Copy 11.30.05 gas 1.09.06 AURORA at 1.10.06_Wind Integration 10GRC 2 2" xfId="22429"/>
    <cellStyle name="_Power Cost Value Copy 11.30.05 gas 1.09.06 AURORA at 1.10.06_Wind Integration 10GRC 2 2 2" xfId="22430"/>
    <cellStyle name="_Power Cost Value Copy 11.30.05 gas 1.09.06 AURORA at 1.10.06_Wind Integration 10GRC 2 2 2 2" xfId="22431"/>
    <cellStyle name="_Power Cost Value Copy 11.30.05 gas 1.09.06 AURORA at 1.10.06_Wind Integration 10GRC 2 2 3" xfId="22432"/>
    <cellStyle name="_Power Cost Value Copy 11.30.05 gas 1.09.06 AURORA at 1.10.06_Wind Integration 10GRC 2 3" xfId="22433"/>
    <cellStyle name="_Power Cost Value Copy 11.30.05 gas 1.09.06 AURORA at 1.10.06_Wind Integration 10GRC 2 3 2" xfId="22434"/>
    <cellStyle name="_Power Cost Value Copy 11.30.05 gas 1.09.06 AURORA at 1.10.06_Wind Integration 10GRC 2 4" xfId="22435"/>
    <cellStyle name="_Power Cost Value Copy 11.30.05 gas 1.09.06 AURORA at 1.10.06_Wind Integration 10GRC 3" xfId="22436"/>
    <cellStyle name="_Power Cost Value Copy 11.30.05 gas 1.09.06 AURORA at 1.10.06_Wind Integration 10GRC 3 2" xfId="22437"/>
    <cellStyle name="_Power Cost Value Copy 11.30.05 gas 1.09.06 AURORA at 1.10.06_Wind Integration 10GRC 3 2 2" xfId="22438"/>
    <cellStyle name="_Power Cost Value Copy 11.30.05 gas 1.09.06 AURORA at 1.10.06_Wind Integration 10GRC 3 3" xfId="22439"/>
    <cellStyle name="_Power Cost Value Copy 11.30.05 gas 1.09.06 AURORA at 1.10.06_Wind Integration 10GRC 3 4" xfId="22440"/>
    <cellStyle name="_Power Cost Value Copy 11.30.05 gas 1.09.06 AURORA at 1.10.06_Wind Integration 10GRC 4" xfId="22441"/>
    <cellStyle name="_Power Cost Value Copy 11.30.05 gas 1.09.06 AURORA at 1.10.06_Wind Integration 10GRC 4 2" xfId="22442"/>
    <cellStyle name="_Power Cost Value Copy 11.30.05 gas 1.09.06 AURORA at 1.10.06_Wind Integration 10GRC 5" xfId="22443"/>
    <cellStyle name="_Power Cost Value Copy 11.30.05 gas 1.09.06 AURORA at 1.10.06_Wind Integration 10GRC_DEM-WP(C) ENERG10C--ctn Mid-C_042010 2010GRC" xfId="12022"/>
    <cellStyle name="_Power Cost Value Copy 11.30.05 gas 1.09.06 AURORA at 1.10.06_Wind Integration 10GRC_DEM-WP(C) ENERG10C--ctn Mid-C_042010 2010GRC 2" xfId="22444"/>
    <cellStyle name="_Power Costs Rate Year 11-13-07" xfId="5305"/>
    <cellStyle name="_Power Costs Rate Year 11-13-07 2" xfId="22445"/>
    <cellStyle name="_Price Output" xfId="5306"/>
    <cellStyle name="_Price Output 2" xfId="5307"/>
    <cellStyle name="_Price Output 2 2" xfId="22446"/>
    <cellStyle name="_Price Output 2 2 2" xfId="22447"/>
    <cellStyle name="_Price Output 2 2 2 2" xfId="22448"/>
    <cellStyle name="_Price Output 2 2 2 2 2" xfId="22449"/>
    <cellStyle name="_Price Output 2 2 2 3" xfId="22450"/>
    <cellStyle name="_Price Output 2 2 3" xfId="22451"/>
    <cellStyle name="_Price Output 2 2 3 2" xfId="22452"/>
    <cellStyle name="_Price Output 2 2 4" xfId="22453"/>
    <cellStyle name="_Price Output 2 2 5" xfId="22454"/>
    <cellStyle name="_Price Output 2 3" xfId="22455"/>
    <cellStyle name="_Price Output 2 3 2" xfId="22456"/>
    <cellStyle name="_Price Output 2 3 2 2" xfId="22457"/>
    <cellStyle name="_Price Output 2 3 3" xfId="22458"/>
    <cellStyle name="_Price Output 2 4" xfId="22459"/>
    <cellStyle name="_Price Output 2 4 2" xfId="22460"/>
    <cellStyle name="_Price Output 2 5" xfId="22461"/>
    <cellStyle name="_Price Output 3" xfId="12023"/>
    <cellStyle name="_Price Output 3 2" xfId="12024"/>
    <cellStyle name="_Price Output 3 2 2" xfId="22462"/>
    <cellStyle name="_Price Output 3 2 2 2" xfId="22463"/>
    <cellStyle name="_Price Output 3 2 3" xfId="22464"/>
    <cellStyle name="_Price Output 3 3" xfId="22465"/>
    <cellStyle name="_Price Output 3 3 2" xfId="22466"/>
    <cellStyle name="_Price Output 3 4" xfId="22467"/>
    <cellStyle name="_Price Output 4" xfId="22468"/>
    <cellStyle name="_Price Output 4 2" xfId="22469"/>
    <cellStyle name="_Price Output 4 2 2" xfId="22470"/>
    <cellStyle name="_Price Output 4 2 2 2" xfId="22471"/>
    <cellStyle name="_Price Output 4 2 3" xfId="22472"/>
    <cellStyle name="_Price Output 4 2 4" xfId="22473"/>
    <cellStyle name="_Price Output 4 3" xfId="22474"/>
    <cellStyle name="_Price Output 4 3 2" xfId="22475"/>
    <cellStyle name="_Price Output 4 4" xfId="22476"/>
    <cellStyle name="_Price Output 4 5" xfId="22477"/>
    <cellStyle name="_Price Output 5" xfId="22478"/>
    <cellStyle name="_Price Output 5 2" xfId="22479"/>
    <cellStyle name="_Price Output 5 2 2" xfId="22480"/>
    <cellStyle name="_Price Output 5 2 2 2" xfId="22481"/>
    <cellStyle name="_Price Output 5 2 3" xfId="22482"/>
    <cellStyle name="_Price Output 5 2 4" xfId="22483"/>
    <cellStyle name="_Price Output 5 3" xfId="22484"/>
    <cellStyle name="_Price Output 5 3 2" xfId="22485"/>
    <cellStyle name="_Price Output 5 4" xfId="22486"/>
    <cellStyle name="_Price Output 5 5" xfId="22487"/>
    <cellStyle name="_Price Output 6" xfId="22488"/>
    <cellStyle name="_Price Output 6 2" xfId="22489"/>
    <cellStyle name="_Price Output 6 2 2" xfId="22490"/>
    <cellStyle name="_Price Output 6 2 2 2" xfId="22491"/>
    <cellStyle name="_Price Output 6 2 3" xfId="22492"/>
    <cellStyle name="_Price Output 6 2 4" xfId="22493"/>
    <cellStyle name="_Price Output 6 3" xfId="22494"/>
    <cellStyle name="_Price Output 6 3 2" xfId="22495"/>
    <cellStyle name="_Price Output 6 4" xfId="22496"/>
    <cellStyle name="_Price Output 6 5" xfId="22497"/>
    <cellStyle name="_Price Output 7" xfId="22498"/>
    <cellStyle name="_Price Output 7 2" xfId="22499"/>
    <cellStyle name="_Price Output 8" xfId="22500"/>
    <cellStyle name="_Price Output_DEM-WP(C) Chelan Power Costs" xfId="12025"/>
    <cellStyle name="_Price Output_DEM-WP(C) Chelan Power Costs 2" xfId="22501"/>
    <cellStyle name="_Price Output_DEM-WP(C) Chelan Power Costs 2 2" xfId="22502"/>
    <cellStyle name="_Price Output_DEM-WP(C) Chelan Power Costs 2 2 2" xfId="22503"/>
    <cellStyle name="_Price Output_DEM-WP(C) Chelan Power Costs 2 3" xfId="22504"/>
    <cellStyle name="_Price Output_DEM-WP(C) Chelan Power Costs 2 4" xfId="22505"/>
    <cellStyle name="_Price Output_DEM-WP(C) Chelan Power Costs 3" xfId="22506"/>
    <cellStyle name="_Price Output_DEM-WP(C) Chelan Power Costs 3 2" xfId="22507"/>
    <cellStyle name="_Price Output_DEM-WP(C) Chelan Power Costs 4" xfId="22508"/>
    <cellStyle name="_Price Output_DEM-WP(C) ENERG10C--ctn Mid-C_042010 2010GRC" xfId="12026"/>
    <cellStyle name="_Price Output_DEM-WP(C) ENERG10C--ctn Mid-C_042010 2010GRC 2" xfId="22509"/>
    <cellStyle name="_Price Output_DEM-WP(C) Gas Transport 2010GRC" xfId="12027"/>
    <cellStyle name="_Price Output_DEM-WP(C) Gas Transport 2010GRC 2" xfId="22510"/>
    <cellStyle name="_Price Output_DEM-WP(C) Gas Transport 2010GRC 2 2" xfId="22511"/>
    <cellStyle name="_Price Output_DEM-WP(C) Gas Transport 2010GRC 2 2 2" xfId="22512"/>
    <cellStyle name="_Price Output_DEM-WP(C) Gas Transport 2010GRC 2 3" xfId="22513"/>
    <cellStyle name="_Price Output_DEM-WP(C) Gas Transport 2010GRC 2 4" xfId="22514"/>
    <cellStyle name="_Price Output_DEM-WP(C) Gas Transport 2010GRC 3" xfId="22515"/>
    <cellStyle name="_Price Output_DEM-WP(C) Gas Transport 2010GRC 3 2" xfId="22516"/>
    <cellStyle name="_Price Output_DEM-WP(C) Gas Transport 2010GRC 4" xfId="22517"/>
    <cellStyle name="_Price Output_NIM Summary" xfId="5308"/>
    <cellStyle name="_Price Output_NIM Summary 2" xfId="5309"/>
    <cellStyle name="_Price Output_NIM Summary 2 2" xfId="22518"/>
    <cellStyle name="_Price Output_NIM Summary 2 2 2" xfId="22519"/>
    <cellStyle name="_Price Output_NIM Summary 2 2 2 2" xfId="22520"/>
    <cellStyle name="_Price Output_NIM Summary 2 2 3" xfId="22521"/>
    <cellStyle name="_Price Output_NIM Summary 2 3" xfId="22522"/>
    <cellStyle name="_Price Output_NIM Summary 2 3 2" xfId="22523"/>
    <cellStyle name="_Price Output_NIM Summary 2 4" xfId="22524"/>
    <cellStyle name="_Price Output_NIM Summary 3" xfId="22525"/>
    <cellStyle name="_Price Output_NIM Summary 3 2" xfId="22526"/>
    <cellStyle name="_Price Output_NIM Summary 3 2 2" xfId="22527"/>
    <cellStyle name="_Price Output_NIM Summary 3 3" xfId="22528"/>
    <cellStyle name="_Price Output_NIM Summary 3 4" xfId="22529"/>
    <cellStyle name="_Price Output_NIM Summary 4" xfId="22530"/>
    <cellStyle name="_Price Output_NIM Summary 4 2" xfId="22531"/>
    <cellStyle name="_Price Output_NIM Summary 5" xfId="22532"/>
    <cellStyle name="_Price Output_NIM Summary_DEM-WP(C) ENERG10C--ctn Mid-C_042010 2010GRC" xfId="12028"/>
    <cellStyle name="_Price Output_NIM Summary_DEM-WP(C) ENERG10C--ctn Mid-C_042010 2010GRC 2" xfId="22533"/>
    <cellStyle name="_Price Output_Wind Integration 10GRC" xfId="5310"/>
    <cellStyle name="_Price Output_Wind Integration 10GRC 2" xfId="5311"/>
    <cellStyle name="_Price Output_Wind Integration 10GRC 2 2" xfId="22534"/>
    <cellStyle name="_Price Output_Wind Integration 10GRC 2 2 2" xfId="22535"/>
    <cellStyle name="_Price Output_Wind Integration 10GRC 2 2 2 2" xfId="22536"/>
    <cellStyle name="_Price Output_Wind Integration 10GRC 2 2 3" xfId="22537"/>
    <cellStyle name="_Price Output_Wind Integration 10GRC 2 3" xfId="22538"/>
    <cellStyle name="_Price Output_Wind Integration 10GRC 2 3 2" xfId="22539"/>
    <cellStyle name="_Price Output_Wind Integration 10GRC 2 4" xfId="22540"/>
    <cellStyle name="_Price Output_Wind Integration 10GRC 3" xfId="22541"/>
    <cellStyle name="_Price Output_Wind Integration 10GRC 3 2" xfId="22542"/>
    <cellStyle name="_Price Output_Wind Integration 10GRC 3 2 2" xfId="22543"/>
    <cellStyle name="_Price Output_Wind Integration 10GRC 3 3" xfId="22544"/>
    <cellStyle name="_Price Output_Wind Integration 10GRC 3 4" xfId="22545"/>
    <cellStyle name="_Price Output_Wind Integration 10GRC 4" xfId="22546"/>
    <cellStyle name="_Price Output_Wind Integration 10GRC 4 2" xfId="22547"/>
    <cellStyle name="_Price Output_Wind Integration 10GRC 5" xfId="22548"/>
    <cellStyle name="_Price Output_Wind Integration 10GRC_DEM-WP(C) ENERG10C--ctn Mid-C_042010 2010GRC" xfId="12029"/>
    <cellStyle name="_Price Output_Wind Integration 10GRC_DEM-WP(C) ENERG10C--ctn Mid-C_042010 2010GRC 2" xfId="22549"/>
    <cellStyle name="_Prices" xfId="5312"/>
    <cellStyle name="_Prices 2" xfId="5313"/>
    <cellStyle name="_Prices 2 2" xfId="22550"/>
    <cellStyle name="_Prices 2 2 2" xfId="22551"/>
    <cellStyle name="_Prices 2 2 2 2" xfId="22552"/>
    <cellStyle name="_Prices 2 2 2 2 2" xfId="22553"/>
    <cellStyle name="_Prices 2 2 2 3" xfId="22554"/>
    <cellStyle name="_Prices 2 2 3" xfId="22555"/>
    <cellStyle name="_Prices 2 2 3 2" xfId="22556"/>
    <cellStyle name="_Prices 2 2 4" xfId="22557"/>
    <cellStyle name="_Prices 2 2 5" xfId="22558"/>
    <cellStyle name="_Prices 2 3" xfId="22559"/>
    <cellStyle name="_Prices 2 3 2" xfId="22560"/>
    <cellStyle name="_Prices 2 3 2 2" xfId="22561"/>
    <cellStyle name="_Prices 2 3 3" xfId="22562"/>
    <cellStyle name="_Prices 2 4" xfId="22563"/>
    <cellStyle name="_Prices 2 4 2" xfId="22564"/>
    <cellStyle name="_Prices 2 5" xfId="22565"/>
    <cellStyle name="_Prices 3" xfId="12030"/>
    <cellStyle name="_Prices 3 2" xfId="12031"/>
    <cellStyle name="_Prices 3 2 2" xfId="22566"/>
    <cellStyle name="_Prices 3 2 2 2" xfId="22567"/>
    <cellStyle name="_Prices 3 2 3" xfId="22568"/>
    <cellStyle name="_Prices 3 3" xfId="22569"/>
    <cellStyle name="_Prices 3 3 2" xfId="22570"/>
    <cellStyle name="_Prices 3 4" xfId="22571"/>
    <cellStyle name="_Prices 4" xfId="22572"/>
    <cellStyle name="_Prices 4 2" xfId="22573"/>
    <cellStyle name="_Prices 4 2 2" xfId="22574"/>
    <cellStyle name="_Prices 4 2 2 2" xfId="22575"/>
    <cellStyle name="_Prices 4 2 3" xfId="22576"/>
    <cellStyle name="_Prices 4 2 4" xfId="22577"/>
    <cellStyle name="_Prices 4 3" xfId="22578"/>
    <cellStyle name="_Prices 4 3 2" xfId="22579"/>
    <cellStyle name="_Prices 4 4" xfId="22580"/>
    <cellStyle name="_Prices 4 5" xfId="22581"/>
    <cellStyle name="_Prices 5" xfId="22582"/>
    <cellStyle name="_Prices 5 2" xfId="22583"/>
    <cellStyle name="_Prices 5 2 2" xfId="22584"/>
    <cellStyle name="_Prices 5 2 2 2" xfId="22585"/>
    <cellStyle name="_Prices 5 2 3" xfId="22586"/>
    <cellStyle name="_Prices 5 2 4" xfId="22587"/>
    <cellStyle name="_Prices 5 3" xfId="22588"/>
    <cellStyle name="_Prices 5 3 2" xfId="22589"/>
    <cellStyle name="_Prices 5 4" xfId="22590"/>
    <cellStyle name="_Prices 5 5" xfId="22591"/>
    <cellStyle name="_Prices 6" xfId="22592"/>
    <cellStyle name="_Prices 6 2" xfId="22593"/>
    <cellStyle name="_Prices 6 2 2" xfId="22594"/>
    <cellStyle name="_Prices 6 2 2 2" xfId="22595"/>
    <cellStyle name="_Prices 6 2 3" xfId="22596"/>
    <cellStyle name="_Prices 6 2 4" xfId="22597"/>
    <cellStyle name="_Prices 6 3" xfId="22598"/>
    <cellStyle name="_Prices 6 3 2" xfId="22599"/>
    <cellStyle name="_Prices 6 4" xfId="22600"/>
    <cellStyle name="_Prices 6 5" xfId="22601"/>
    <cellStyle name="_Prices 7" xfId="22602"/>
    <cellStyle name="_Prices 7 2" xfId="22603"/>
    <cellStyle name="_Prices 8" xfId="22604"/>
    <cellStyle name="_Prices_DEM-WP(C) Chelan Power Costs" xfId="12032"/>
    <cellStyle name="_Prices_DEM-WP(C) Chelan Power Costs 2" xfId="22605"/>
    <cellStyle name="_Prices_DEM-WP(C) Chelan Power Costs 2 2" xfId="22606"/>
    <cellStyle name="_Prices_DEM-WP(C) Chelan Power Costs 2 2 2" xfId="22607"/>
    <cellStyle name="_Prices_DEM-WP(C) Chelan Power Costs 2 3" xfId="22608"/>
    <cellStyle name="_Prices_DEM-WP(C) Chelan Power Costs 2 4" xfId="22609"/>
    <cellStyle name="_Prices_DEM-WP(C) Chelan Power Costs 3" xfId="22610"/>
    <cellStyle name="_Prices_DEM-WP(C) Chelan Power Costs 3 2" xfId="22611"/>
    <cellStyle name="_Prices_DEM-WP(C) Chelan Power Costs 4" xfId="22612"/>
    <cellStyle name="_Prices_DEM-WP(C) ENERG10C--ctn Mid-C_042010 2010GRC" xfId="12033"/>
    <cellStyle name="_Prices_DEM-WP(C) ENERG10C--ctn Mid-C_042010 2010GRC 2" xfId="22613"/>
    <cellStyle name="_Prices_DEM-WP(C) Gas Transport 2010GRC" xfId="12034"/>
    <cellStyle name="_Prices_DEM-WP(C) Gas Transport 2010GRC 2" xfId="22614"/>
    <cellStyle name="_Prices_DEM-WP(C) Gas Transport 2010GRC 2 2" xfId="22615"/>
    <cellStyle name="_Prices_DEM-WP(C) Gas Transport 2010GRC 2 2 2" xfId="22616"/>
    <cellStyle name="_Prices_DEM-WP(C) Gas Transport 2010GRC 2 3" xfId="22617"/>
    <cellStyle name="_Prices_DEM-WP(C) Gas Transport 2010GRC 2 4" xfId="22618"/>
    <cellStyle name="_Prices_DEM-WP(C) Gas Transport 2010GRC 3" xfId="22619"/>
    <cellStyle name="_Prices_DEM-WP(C) Gas Transport 2010GRC 3 2" xfId="22620"/>
    <cellStyle name="_Prices_DEM-WP(C) Gas Transport 2010GRC 4" xfId="22621"/>
    <cellStyle name="_Prices_NIM Summary" xfId="5314"/>
    <cellStyle name="_Prices_NIM Summary 2" xfId="5315"/>
    <cellStyle name="_Prices_NIM Summary 2 2" xfId="22622"/>
    <cellStyle name="_Prices_NIM Summary 2 2 2" xfId="22623"/>
    <cellStyle name="_Prices_NIM Summary 2 2 2 2" xfId="22624"/>
    <cellStyle name="_Prices_NIM Summary 2 2 3" xfId="22625"/>
    <cellStyle name="_Prices_NIM Summary 2 3" xfId="22626"/>
    <cellStyle name="_Prices_NIM Summary 2 3 2" xfId="22627"/>
    <cellStyle name="_Prices_NIM Summary 2 4" xfId="22628"/>
    <cellStyle name="_Prices_NIM Summary 3" xfId="22629"/>
    <cellStyle name="_Prices_NIM Summary 3 2" xfId="22630"/>
    <cellStyle name="_Prices_NIM Summary 3 2 2" xfId="22631"/>
    <cellStyle name="_Prices_NIM Summary 3 3" xfId="22632"/>
    <cellStyle name="_Prices_NIM Summary 3 4" xfId="22633"/>
    <cellStyle name="_Prices_NIM Summary 4" xfId="22634"/>
    <cellStyle name="_Prices_NIM Summary 4 2" xfId="22635"/>
    <cellStyle name="_Prices_NIM Summary 5" xfId="22636"/>
    <cellStyle name="_Prices_NIM Summary_DEM-WP(C) ENERG10C--ctn Mid-C_042010 2010GRC" xfId="12035"/>
    <cellStyle name="_Prices_NIM Summary_DEM-WP(C) ENERG10C--ctn Mid-C_042010 2010GRC 2" xfId="22637"/>
    <cellStyle name="_Prices_Wind Integration 10GRC" xfId="5316"/>
    <cellStyle name="_Prices_Wind Integration 10GRC 2" xfId="5317"/>
    <cellStyle name="_Prices_Wind Integration 10GRC 2 2" xfId="22638"/>
    <cellStyle name="_Prices_Wind Integration 10GRC 2 2 2" xfId="22639"/>
    <cellStyle name="_Prices_Wind Integration 10GRC 2 2 2 2" xfId="22640"/>
    <cellStyle name="_Prices_Wind Integration 10GRC 2 2 3" xfId="22641"/>
    <cellStyle name="_Prices_Wind Integration 10GRC 2 3" xfId="22642"/>
    <cellStyle name="_Prices_Wind Integration 10GRC 2 3 2" xfId="22643"/>
    <cellStyle name="_Prices_Wind Integration 10GRC 2 4" xfId="22644"/>
    <cellStyle name="_Prices_Wind Integration 10GRC 3" xfId="22645"/>
    <cellStyle name="_Prices_Wind Integration 10GRC 3 2" xfId="22646"/>
    <cellStyle name="_Prices_Wind Integration 10GRC 3 2 2" xfId="22647"/>
    <cellStyle name="_Prices_Wind Integration 10GRC 3 3" xfId="22648"/>
    <cellStyle name="_Prices_Wind Integration 10GRC 3 4" xfId="22649"/>
    <cellStyle name="_Prices_Wind Integration 10GRC 4" xfId="22650"/>
    <cellStyle name="_Prices_Wind Integration 10GRC 4 2" xfId="22651"/>
    <cellStyle name="_Prices_Wind Integration 10GRC 5" xfId="22652"/>
    <cellStyle name="_Prices_Wind Integration 10GRC_DEM-WP(C) ENERG10C--ctn Mid-C_042010 2010GRC" xfId="12036"/>
    <cellStyle name="_Prices_Wind Integration 10GRC_DEM-WP(C) ENERG10C--ctn Mid-C_042010 2010GRC 2" xfId="22653"/>
    <cellStyle name="_Pro Forma Rev 07 GRC" xfId="5318"/>
    <cellStyle name="_Pro Forma Rev 07 GRC 2" xfId="22654"/>
    <cellStyle name="_x0013__Rebuttal Power Costs" xfId="5319"/>
    <cellStyle name="_x0013__Rebuttal Power Costs 2" xfId="5320"/>
    <cellStyle name="_x0013__Rebuttal Power Costs 2 2" xfId="5321"/>
    <cellStyle name="_x0013__Rebuttal Power Costs 2 2 2" xfId="22655"/>
    <cellStyle name="_x0013__Rebuttal Power Costs 2 3" xfId="5322"/>
    <cellStyle name="_x0013__Rebuttal Power Costs 3" xfId="5323"/>
    <cellStyle name="_x0013__Rebuttal Power Costs 3 2" xfId="22656"/>
    <cellStyle name="_x0013__Rebuttal Power Costs 4" xfId="5324"/>
    <cellStyle name="_x0013__Rebuttal Power Costs_Adj Bench DR 3 for Initial Briefs (Electric)" xfId="5325"/>
    <cellStyle name="_x0013__Rebuttal Power Costs_Adj Bench DR 3 for Initial Briefs (Electric) 2" xfId="5326"/>
    <cellStyle name="_x0013__Rebuttal Power Costs_Adj Bench DR 3 for Initial Briefs (Electric) 2 2" xfId="5327"/>
    <cellStyle name="_x0013__Rebuttal Power Costs_Adj Bench DR 3 for Initial Briefs (Electric) 2 2 2" xfId="22657"/>
    <cellStyle name="_x0013__Rebuttal Power Costs_Adj Bench DR 3 for Initial Briefs (Electric) 2 3" xfId="5328"/>
    <cellStyle name="_x0013__Rebuttal Power Costs_Adj Bench DR 3 for Initial Briefs (Electric) 3" xfId="5329"/>
    <cellStyle name="_x0013__Rebuttal Power Costs_Adj Bench DR 3 for Initial Briefs (Electric) 3 2" xfId="22658"/>
    <cellStyle name="_x0013__Rebuttal Power Costs_Adj Bench DR 3 for Initial Briefs (Electric) 4" xfId="5330"/>
    <cellStyle name="_x0013__Rebuttal Power Costs_Adj Bench DR 3 for Initial Briefs (Electric)_DEM-WP(C) ENERG10C--ctn Mid-C_042010 2010GRC" xfId="12037"/>
    <cellStyle name="_x0013__Rebuttal Power Costs_Adj Bench DR 3 for Initial Briefs (Electric)_DEM-WP(C) ENERG10C--ctn Mid-C_042010 2010GRC 2" xfId="22659"/>
    <cellStyle name="_x0013__Rebuttal Power Costs_DEM-WP(C) ENERG10C--ctn Mid-C_042010 2010GRC" xfId="12038"/>
    <cellStyle name="_x0013__Rebuttal Power Costs_DEM-WP(C) ENERG10C--ctn Mid-C_042010 2010GRC 2" xfId="22660"/>
    <cellStyle name="_x0013__Rebuttal Power Costs_Electric Rev Req Model (2009 GRC) Rebuttal" xfId="5331"/>
    <cellStyle name="_x0013__Rebuttal Power Costs_Electric Rev Req Model (2009 GRC) Rebuttal 2" xfId="5332"/>
    <cellStyle name="_x0013__Rebuttal Power Costs_Electric Rev Req Model (2009 GRC) Rebuttal 2 2" xfId="5333"/>
    <cellStyle name="_x0013__Rebuttal Power Costs_Electric Rev Req Model (2009 GRC) Rebuttal 2 2 2" xfId="22661"/>
    <cellStyle name="_x0013__Rebuttal Power Costs_Electric Rev Req Model (2009 GRC) Rebuttal 2 3" xfId="5334"/>
    <cellStyle name="_x0013__Rebuttal Power Costs_Electric Rev Req Model (2009 GRC) Rebuttal 3" xfId="5335"/>
    <cellStyle name="_x0013__Rebuttal Power Costs_Electric Rev Req Model (2009 GRC) Rebuttal 3 2" xfId="22662"/>
    <cellStyle name="_x0013__Rebuttal Power Costs_Electric Rev Req Model (2009 GRC) Rebuttal 4" xfId="5336"/>
    <cellStyle name="_x0013__Rebuttal Power Costs_Electric Rev Req Model (2009 GRC) Rebuttal REmoval of New  WH Solar AdjustMI" xfId="5337"/>
    <cellStyle name="_x0013__Rebuttal Power Costs_Electric Rev Req Model (2009 GRC) Rebuttal REmoval of New  WH Solar AdjustMI 2" xfId="5338"/>
    <cellStyle name="_x0013__Rebuttal Power Costs_Electric Rev Req Model (2009 GRC) Rebuttal REmoval of New  WH Solar AdjustMI 2 2" xfId="5339"/>
    <cellStyle name="_x0013__Rebuttal Power Costs_Electric Rev Req Model (2009 GRC) Rebuttal REmoval of New  WH Solar AdjustMI 2 2 2" xfId="22663"/>
    <cellStyle name="_x0013__Rebuttal Power Costs_Electric Rev Req Model (2009 GRC) Rebuttal REmoval of New  WH Solar AdjustMI 2 3" xfId="5340"/>
    <cellStyle name="_x0013__Rebuttal Power Costs_Electric Rev Req Model (2009 GRC) Rebuttal REmoval of New  WH Solar AdjustMI 3" xfId="5341"/>
    <cellStyle name="_x0013__Rebuttal Power Costs_Electric Rev Req Model (2009 GRC) Rebuttal REmoval of New  WH Solar AdjustMI 3 2" xfId="22664"/>
    <cellStyle name="_x0013__Rebuttal Power Costs_Electric Rev Req Model (2009 GRC) Rebuttal REmoval of New  WH Solar AdjustMI 4" xfId="5342"/>
    <cellStyle name="_x0013__Rebuttal Power Costs_Electric Rev Req Model (2009 GRC) Rebuttal REmoval of New  WH Solar AdjustMI_DEM-WP(C) ENERG10C--ctn Mid-C_042010 2010GRC" xfId="12039"/>
    <cellStyle name="_x0013__Rebuttal Power Costs_Electric Rev Req Model (2009 GRC) Rebuttal REmoval of New  WH Solar AdjustMI_DEM-WP(C) ENERG10C--ctn Mid-C_042010 2010GRC 2" xfId="22665"/>
    <cellStyle name="_x0013__Rebuttal Power Costs_Electric Rev Req Model (2009 GRC) Revised 01-18-2010" xfId="5343"/>
    <cellStyle name="_x0013__Rebuttal Power Costs_Electric Rev Req Model (2009 GRC) Revised 01-18-2010 2" xfId="5344"/>
    <cellStyle name="_x0013__Rebuttal Power Costs_Electric Rev Req Model (2009 GRC) Revised 01-18-2010 2 2" xfId="5345"/>
    <cellStyle name="_x0013__Rebuttal Power Costs_Electric Rev Req Model (2009 GRC) Revised 01-18-2010 2 2 2" xfId="22666"/>
    <cellStyle name="_x0013__Rebuttal Power Costs_Electric Rev Req Model (2009 GRC) Revised 01-18-2010 2 3" xfId="5346"/>
    <cellStyle name="_x0013__Rebuttal Power Costs_Electric Rev Req Model (2009 GRC) Revised 01-18-2010 3" xfId="5347"/>
    <cellStyle name="_x0013__Rebuttal Power Costs_Electric Rev Req Model (2009 GRC) Revised 01-18-2010 3 2" xfId="22667"/>
    <cellStyle name="_x0013__Rebuttal Power Costs_Electric Rev Req Model (2009 GRC) Revised 01-18-2010 4" xfId="5348"/>
    <cellStyle name="_x0013__Rebuttal Power Costs_Electric Rev Req Model (2009 GRC) Revised 01-18-2010_DEM-WP(C) ENERG10C--ctn Mid-C_042010 2010GRC" xfId="12040"/>
    <cellStyle name="_x0013__Rebuttal Power Costs_Electric Rev Req Model (2009 GRC) Revised 01-18-2010_DEM-WP(C) ENERG10C--ctn Mid-C_042010 2010GRC 2" xfId="22668"/>
    <cellStyle name="_x0013__Rebuttal Power Costs_Final Order Electric EXHIBIT A-1" xfId="5349"/>
    <cellStyle name="_x0013__Rebuttal Power Costs_Final Order Electric EXHIBIT A-1 2" xfId="5350"/>
    <cellStyle name="_x0013__Rebuttal Power Costs_Final Order Electric EXHIBIT A-1 2 2" xfId="5351"/>
    <cellStyle name="_x0013__Rebuttal Power Costs_Final Order Electric EXHIBIT A-1 2 2 2" xfId="22669"/>
    <cellStyle name="_x0013__Rebuttal Power Costs_Final Order Electric EXHIBIT A-1 2 3" xfId="5352"/>
    <cellStyle name="_x0013__Rebuttal Power Costs_Final Order Electric EXHIBIT A-1 3" xfId="5353"/>
    <cellStyle name="_x0013__Rebuttal Power Costs_Final Order Electric EXHIBIT A-1 3 2" xfId="22670"/>
    <cellStyle name="_x0013__Rebuttal Power Costs_Final Order Electric EXHIBIT A-1 4" xfId="5354"/>
    <cellStyle name="_recommendation" xfId="5355"/>
    <cellStyle name="_recommendation 2" xfId="5356"/>
    <cellStyle name="_recommendation 2 2" xfId="22671"/>
    <cellStyle name="_recommendation 2 2 2" xfId="22672"/>
    <cellStyle name="_recommendation 2 2 2 2" xfId="22673"/>
    <cellStyle name="_recommendation 2 2 2 2 2" xfId="22674"/>
    <cellStyle name="_recommendation 2 2 2 3" xfId="22675"/>
    <cellStyle name="_recommendation 2 2 3" xfId="22676"/>
    <cellStyle name="_recommendation 2 2 3 2" xfId="22677"/>
    <cellStyle name="_recommendation 2 2 4" xfId="22678"/>
    <cellStyle name="_recommendation 2 2 5" xfId="22679"/>
    <cellStyle name="_recommendation 2 3" xfId="22680"/>
    <cellStyle name="_recommendation 2 3 2" xfId="22681"/>
    <cellStyle name="_recommendation 2 3 2 2" xfId="22682"/>
    <cellStyle name="_recommendation 2 3 3" xfId="22683"/>
    <cellStyle name="_recommendation 2 4" xfId="22684"/>
    <cellStyle name="_recommendation 2 4 2" xfId="22685"/>
    <cellStyle name="_recommendation 2 5" xfId="22686"/>
    <cellStyle name="_recommendation 3" xfId="12041"/>
    <cellStyle name="_recommendation 3 2" xfId="12042"/>
    <cellStyle name="_recommendation 3 2 2" xfId="22687"/>
    <cellStyle name="_recommendation 3 2 2 2" xfId="22688"/>
    <cellStyle name="_recommendation 3 2 3" xfId="22689"/>
    <cellStyle name="_recommendation 3 3" xfId="22690"/>
    <cellStyle name="_recommendation 3 3 2" xfId="22691"/>
    <cellStyle name="_recommendation 3 4" xfId="22692"/>
    <cellStyle name="_recommendation 4" xfId="22693"/>
    <cellStyle name="_recommendation 4 2" xfId="22694"/>
    <cellStyle name="_recommendation 4 2 2" xfId="22695"/>
    <cellStyle name="_recommendation 4 2 2 2" xfId="22696"/>
    <cellStyle name="_recommendation 4 2 3" xfId="22697"/>
    <cellStyle name="_recommendation 4 2 4" xfId="22698"/>
    <cellStyle name="_recommendation 4 3" xfId="22699"/>
    <cellStyle name="_recommendation 4 3 2" xfId="22700"/>
    <cellStyle name="_recommendation 4 4" xfId="22701"/>
    <cellStyle name="_recommendation 4 5" xfId="22702"/>
    <cellStyle name="_recommendation 5" xfId="22703"/>
    <cellStyle name="_recommendation 5 2" xfId="22704"/>
    <cellStyle name="_recommendation 5 2 2" xfId="22705"/>
    <cellStyle name="_recommendation 5 2 2 2" xfId="22706"/>
    <cellStyle name="_recommendation 5 2 3" xfId="22707"/>
    <cellStyle name="_recommendation 5 2 4" xfId="22708"/>
    <cellStyle name="_recommendation 5 3" xfId="22709"/>
    <cellStyle name="_recommendation 5 3 2" xfId="22710"/>
    <cellStyle name="_recommendation 5 4" xfId="22711"/>
    <cellStyle name="_recommendation 5 5" xfId="22712"/>
    <cellStyle name="_recommendation 6" xfId="22713"/>
    <cellStyle name="_recommendation 6 2" xfId="22714"/>
    <cellStyle name="_recommendation 6 2 2" xfId="22715"/>
    <cellStyle name="_recommendation 6 3" xfId="22716"/>
    <cellStyle name="_recommendation 7" xfId="22717"/>
    <cellStyle name="_recommendation_DEM-WP(C) Chelan Power Costs" xfId="12043"/>
    <cellStyle name="_recommendation_DEM-WP(C) Chelan Power Costs 2" xfId="22718"/>
    <cellStyle name="_recommendation_DEM-WP(C) Chelan Power Costs 2 2" xfId="22719"/>
    <cellStyle name="_recommendation_DEM-WP(C) Chelan Power Costs 2 2 2" xfId="22720"/>
    <cellStyle name="_recommendation_DEM-WP(C) Chelan Power Costs 2 3" xfId="22721"/>
    <cellStyle name="_recommendation_DEM-WP(C) Chelan Power Costs 2 4" xfId="22722"/>
    <cellStyle name="_recommendation_DEM-WP(C) Chelan Power Costs 3" xfId="22723"/>
    <cellStyle name="_recommendation_DEM-WP(C) Chelan Power Costs 3 2" xfId="22724"/>
    <cellStyle name="_recommendation_DEM-WP(C) Chelan Power Costs 4" xfId="22725"/>
    <cellStyle name="_recommendation_DEM-WP(C) ENERG10C--ctn Mid-C_042010 2010GRC" xfId="12044"/>
    <cellStyle name="_recommendation_DEM-WP(C) ENERG10C--ctn Mid-C_042010 2010GRC 2" xfId="22726"/>
    <cellStyle name="_recommendation_DEM-WP(C) Gas Transport 2010GRC" xfId="12045"/>
    <cellStyle name="_recommendation_DEM-WP(C) Gas Transport 2010GRC 2" xfId="22727"/>
    <cellStyle name="_recommendation_DEM-WP(C) Gas Transport 2010GRC 2 2" xfId="22728"/>
    <cellStyle name="_recommendation_DEM-WP(C) Gas Transport 2010GRC 2 2 2" xfId="22729"/>
    <cellStyle name="_recommendation_DEM-WP(C) Gas Transport 2010GRC 2 3" xfId="22730"/>
    <cellStyle name="_recommendation_DEM-WP(C) Gas Transport 2010GRC 2 4" xfId="22731"/>
    <cellStyle name="_recommendation_DEM-WP(C) Gas Transport 2010GRC 3" xfId="22732"/>
    <cellStyle name="_recommendation_DEM-WP(C) Gas Transport 2010GRC 3 2" xfId="22733"/>
    <cellStyle name="_recommendation_DEM-WP(C) Gas Transport 2010GRC 4" xfId="22734"/>
    <cellStyle name="_recommendation_DEM-WP(C) Wind Integration Summary 2010GRC" xfId="5357"/>
    <cellStyle name="_recommendation_DEM-WP(C) Wind Integration Summary 2010GRC 2" xfId="5358"/>
    <cellStyle name="_recommendation_DEM-WP(C) Wind Integration Summary 2010GRC 2 2" xfId="22735"/>
    <cellStyle name="_recommendation_DEM-WP(C) Wind Integration Summary 2010GRC 2 2 2" xfId="22736"/>
    <cellStyle name="_recommendation_DEM-WP(C) Wind Integration Summary 2010GRC 2 2 2 2" xfId="22737"/>
    <cellStyle name="_recommendation_DEM-WP(C) Wind Integration Summary 2010GRC 2 2 3" xfId="22738"/>
    <cellStyle name="_recommendation_DEM-WP(C) Wind Integration Summary 2010GRC 2 3" xfId="22739"/>
    <cellStyle name="_recommendation_DEM-WP(C) Wind Integration Summary 2010GRC 2 3 2" xfId="22740"/>
    <cellStyle name="_recommendation_DEM-WP(C) Wind Integration Summary 2010GRC 2 4" xfId="22741"/>
    <cellStyle name="_recommendation_DEM-WP(C) Wind Integration Summary 2010GRC 3" xfId="22742"/>
    <cellStyle name="_recommendation_DEM-WP(C) Wind Integration Summary 2010GRC 3 2" xfId="22743"/>
    <cellStyle name="_recommendation_DEM-WP(C) Wind Integration Summary 2010GRC 3 2 2" xfId="22744"/>
    <cellStyle name="_recommendation_DEM-WP(C) Wind Integration Summary 2010GRC 3 3" xfId="22745"/>
    <cellStyle name="_recommendation_DEM-WP(C) Wind Integration Summary 2010GRC 3 4" xfId="22746"/>
    <cellStyle name="_recommendation_DEM-WP(C) Wind Integration Summary 2010GRC 4" xfId="22747"/>
    <cellStyle name="_recommendation_DEM-WP(C) Wind Integration Summary 2010GRC 4 2" xfId="22748"/>
    <cellStyle name="_recommendation_DEM-WP(C) Wind Integration Summary 2010GRC 5" xfId="22749"/>
    <cellStyle name="_recommendation_DEM-WP(C) Wind Integration Summary 2010GRC_DEM-WP(C) ENERG10C--ctn Mid-C_042010 2010GRC" xfId="12046"/>
    <cellStyle name="_recommendation_DEM-WP(C) Wind Integration Summary 2010GRC_DEM-WP(C) ENERG10C--ctn Mid-C_042010 2010GRC 2" xfId="22750"/>
    <cellStyle name="_recommendation_NIM Summary" xfId="5359"/>
    <cellStyle name="_recommendation_NIM Summary 2" xfId="5360"/>
    <cellStyle name="_recommendation_NIM Summary 2 2" xfId="22751"/>
    <cellStyle name="_recommendation_NIM Summary 2 2 2" xfId="22752"/>
    <cellStyle name="_recommendation_NIM Summary 2 2 2 2" xfId="22753"/>
    <cellStyle name="_recommendation_NIM Summary 2 2 3" xfId="22754"/>
    <cellStyle name="_recommendation_NIM Summary 2 3" xfId="22755"/>
    <cellStyle name="_recommendation_NIM Summary 2 3 2" xfId="22756"/>
    <cellStyle name="_recommendation_NIM Summary 2 4" xfId="22757"/>
    <cellStyle name="_recommendation_NIM Summary 3" xfId="22758"/>
    <cellStyle name="_recommendation_NIM Summary 3 2" xfId="22759"/>
    <cellStyle name="_recommendation_NIM Summary 3 2 2" xfId="22760"/>
    <cellStyle name="_recommendation_NIM Summary 3 3" xfId="22761"/>
    <cellStyle name="_recommendation_NIM Summary 3 4" xfId="22762"/>
    <cellStyle name="_recommendation_NIM Summary 4" xfId="22763"/>
    <cellStyle name="_recommendation_NIM Summary 4 2" xfId="22764"/>
    <cellStyle name="_recommendation_NIM Summary 5" xfId="22765"/>
    <cellStyle name="_recommendation_NIM Summary_DEM-WP(C) ENERG10C--ctn Mid-C_042010 2010GRC" xfId="12047"/>
    <cellStyle name="_recommendation_NIM Summary_DEM-WP(C) ENERG10C--ctn Mid-C_042010 2010GRC 2" xfId="22766"/>
    <cellStyle name="_Recon to Darrin's 5.11.05 proforma" xfId="201"/>
    <cellStyle name="_Recon to Darrin's 5.11.05 proforma 10" xfId="22767"/>
    <cellStyle name="_Recon to Darrin's 5.11.05 proforma 10 2" xfId="22768"/>
    <cellStyle name="_Recon to Darrin's 5.11.05 proforma 11" xfId="22769"/>
    <cellStyle name="_Recon to Darrin's 5.11.05 proforma 11 2" xfId="22770"/>
    <cellStyle name="_Recon to Darrin's 5.11.05 proforma 11 3" xfId="22771"/>
    <cellStyle name="_Recon to Darrin's 5.11.05 proforma 12" xfId="22772"/>
    <cellStyle name="_Recon to Darrin's 5.11.05 proforma 2" xfId="5361"/>
    <cellStyle name="_Recon to Darrin's 5.11.05 proforma 2 2" xfId="5362"/>
    <cellStyle name="_Recon to Darrin's 5.11.05 proforma 2 2 2" xfId="5363"/>
    <cellStyle name="_Recon to Darrin's 5.11.05 proforma 2 2 2 2" xfId="22773"/>
    <cellStyle name="_Recon to Darrin's 5.11.05 proforma 2 2 2 2 2" xfId="22774"/>
    <cellStyle name="_Recon to Darrin's 5.11.05 proforma 2 2 2 3" xfId="22775"/>
    <cellStyle name="_Recon to Darrin's 5.11.05 proforma 2 2 3" xfId="5364"/>
    <cellStyle name="_Recon to Darrin's 5.11.05 proforma 2 2 3 2" xfId="22776"/>
    <cellStyle name="_Recon to Darrin's 5.11.05 proforma 2 2 4" xfId="22777"/>
    <cellStyle name="_Recon to Darrin's 5.11.05 proforma 2 3" xfId="5365"/>
    <cellStyle name="_Recon to Darrin's 5.11.05 proforma 2 3 2" xfId="22778"/>
    <cellStyle name="_Recon to Darrin's 5.11.05 proforma 2 3 2 2" xfId="22779"/>
    <cellStyle name="_Recon to Darrin's 5.11.05 proforma 2 3 3" xfId="22780"/>
    <cellStyle name="_Recon to Darrin's 5.11.05 proforma 2 3 4" xfId="22781"/>
    <cellStyle name="_Recon to Darrin's 5.11.05 proforma 2 4" xfId="5366"/>
    <cellStyle name="_Recon to Darrin's 5.11.05 proforma 2 4 2" xfId="22782"/>
    <cellStyle name="_Recon to Darrin's 5.11.05 proforma 2 5" xfId="22783"/>
    <cellStyle name="_Recon to Darrin's 5.11.05 proforma 3" xfId="5367"/>
    <cellStyle name="_Recon to Darrin's 5.11.05 proforma 3 2" xfId="5368"/>
    <cellStyle name="_Recon to Darrin's 5.11.05 proforma 3 2 2" xfId="5369"/>
    <cellStyle name="_Recon to Darrin's 5.11.05 proforma 3 2 2 2" xfId="22784"/>
    <cellStyle name="_Recon to Darrin's 5.11.05 proforma 3 2 3" xfId="5370"/>
    <cellStyle name="_Recon to Darrin's 5.11.05 proforma 3 2 4" xfId="22785"/>
    <cellStyle name="_Recon to Darrin's 5.11.05 proforma 3 3" xfId="5371"/>
    <cellStyle name="_Recon to Darrin's 5.11.05 proforma 3 3 2" xfId="5372"/>
    <cellStyle name="_Recon to Darrin's 5.11.05 proforma 3 3 2 2" xfId="22786"/>
    <cellStyle name="_Recon to Darrin's 5.11.05 proforma 3 3 3" xfId="5373"/>
    <cellStyle name="_Recon to Darrin's 5.11.05 proforma 3 4" xfId="5374"/>
    <cellStyle name="_Recon to Darrin's 5.11.05 proforma 3 4 2" xfId="5375"/>
    <cellStyle name="_Recon to Darrin's 5.11.05 proforma 3 4 2 2" xfId="22787"/>
    <cellStyle name="_Recon to Darrin's 5.11.05 proforma 3 4 3" xfId="5376"/>
    <cellStyle name="_Recon to Darrin's 5.11.05 proforma 3 5" xfId="22788"/>
    <cellStyle name="_Recon to Darrin's 5.11.05 proforma 4" xfId="5377"/>
    <cellStyle name="_Recon to Darrin's 5.11.05 proforma 4 2" xfId="5378"/>
    <cellStyle name="_Recon to Darrin's 5.11.05 proforma 4 2 2" xfId="22789"/>
    <cellStyle name="_Recon to Darrin's 5.11.05 proforma 4 2 2 2" xfId="22790"/>
    <cellStyle name="_Recon to Darrin's 5.11.05 proforma 4 2 2 2 2" xfId="22791"/>
    <cellStyle name="_Recon to Darrin's 5.11.05 proforma 4 2 2 3" xfId="22792"/>
    <cellStyle name="_Recon to Darrin's 5.11.05 proforma 4 2 3" xfId="22793"/>
    <cellStyle name="_Recon to Darrin's 5.11.05 proforma 4 2 3 2" xfId="22794"/>
    <cellStyle name="_Recon to Darrin's 5.11.05 proforma 4 2 4" xfId="22795"/>
    <cellStyle name="_Recon to Darrin's 5.11.05 proforma 4 3" xfId="5379"/>
    <cellStyle name="_Recon to Darrin's 5.11.05 proforma 4 3 2" xfId="22796"/>
    <cellStyle name="_Recon to Darrin's 5.11.05 proforma 4 3 2 2" xfId="22797"/>
    <cellStyle name="_Recon to Darrin's 5.11.05 proforma 4 3 3" xfId="22798"/>
    <cellStyle name="_Recon to Darrin's 5.11.05 proforma 4 3 4" xfId="22799"/>
    <cellStyle name="_Recon to Darrin's 5.11.05 proforma 4 4" xfId="22800"/>
    <cellStyle name="_Recon to Darrin's 5.11.05 proforma 4 4 2" xfId="22801"/>
    <cellStyle name="_Recon to Darrin's 5.11.05 proforma 4 5" xfId="22802"/>
    <cellStyle name="_Recon to Darrin's 5.11.05 proforma 5" xfId="5380"/>
    <cellStyle name="_Recon to Darrin's 5.11.05 proforma 5 2" xfId="12048"/>
    <cellStyle name="_Recon to Darrin's 5.11.05 proforma 5 2 2" xfId="22803"/>
    <cellStyle name="_Recon to Darrin's 5.11.05 proforma 5 2 2 2" xfId="22804"/>
    <cellStyle name="_Recon to Darrin's 5.11.05 proforma 5 2 2 2 2" xfId="22805"/>
    <cellStyle name="_Recon to Darrin's 5.11.05 proforma 5 2 2 3" xfId="22806"/>
    <cellStyle name="_Recon to Darrin's 5.11.05 proforma 5 2 3" xfId="22807"/>
    <cellStyle name="_Recon to Darrin's 5.11.05 proforma 5 2 3 2" xfId="22808"/>
    <cellStyle name="_Recon to Darrin's 5.11.05 proforma 5 2 4" xfId="22809"/>
    <cellStyle name="_Recon to Darrin's 5.11.05 proforma 5 2 5" xfId="22810"/>
    <cellStyle name="_Recon to Darrin's 5.11.05 proforma 5 3" xfId="22811"/>
    <cellStyle name="_Recon to Darrin's 5.11.05 proforma 5 3 2" xfId="22812"/>
    <cellStyle name="_Recon to Darrin's 5.11.05 proforma 5 3 2 2" xfId="22813"/>
    <cellStyle name="_Recon to Darrin's 5.11.05 proforma 5 3 3" xfId="22814"/>
    <cellStyle name="_Recon to Darrin's 5.11.05 proforma 5 3 4" xfId="22815"/>
    <cellStyle name="_Recon to Darrin's 5.11.05 proforma 5 4" xfId="22816"/>
    <cellStyle name="_Recon to Darrin's 5.11.05 proforma 5 4 2" xfId="22817"/>
    <cellStyle name="_Recon to Darrin's 5.11.05 proforma 5 5" xfId="22818"/>
    <cellStyle name="_Recon to Darrin's 5.11.05 proforma 6" xfId="5381"/>
    <cellStyle name="_Recon to Darrin's 5.11.05 proforma 6 2" xfId="22819"/>
    <cellStyle name="_Recon to Darrin's 5.11.05 proforma 6 2 2" xfId="22820"/>
    <cellStyle name="_Recon to Darrin's 5.11.05 proforma 6 2 2 2" xfId="22821"/>
    <cellStyle name="_Recon to Darrin's 5.11.05 proforma 6 2 2 2 2" xfId="22822"/>
    <cellStyle name="_Recon to Darrin's 5.11.05 proforma 6 2 2 3" xfId="22823"/>
    <cellStyle name="_Recon to Darrin's 5.11.05 proforma 6 2 3" xfId="22824"/>
    <cellStyle name="_Recon to Darrin's 5.11.05 proforma 6 2 3 2" xfId="22825"/>
    <cellStyle name="_Recon to Darrin's 5.11.05 proforma 6 2 4" xfId="22826"/>
    <cellStyle name="_Recon to Darrin's 5.11.05 proforma 6 2 5" xfId="22827"/>
    <cellStyle name="_Recon to Darrin's 5.11.05 proforma 6 3" xfId="22828"/>
    <cellStyle name="_Recon to Darrin's 5.11.05 proforma 6 3 2" xfId="22829"/>
    <cellStyle name="_Recon to Darrin's 5.11.05 proforma 6 3 2 2" xfId="22830"/>
    <cellStyle name="_Recon to Darrin's 5.11.05 proforma 6 3 3" xfId="22831"/>
    <cellStyle name="_Recon to Darrin's 5.11.05 proforma 6 4" xfId="22832"/>
    <cellStyle name="_Recon to Darrin's 5.11.05 proforma 6 4 2" xfId="22833"/>
    <cellStyle name="_Recon to Darrin's 5.11.05 proforma 6 5" xfId="22834"/>
    <cellStyle name="_Recon to Darrin's 5.11.05 proforma 7" xfId="5382"/>
    <cellStyle name="_Recon to Darrin's 5.11.05 proforma 7 2" xfId="12049"/>
    <cellStyle name="_Recon to Darrin's 5.11.05 proforma 7 2 2" xfId="22835"/>
    <cellStyle name="_Recon to Darrin's 5.11.05 proforma 7 2 2 2" xfId="22836"/>
    <cellStyle name="_Recon to Darrin's 5.11.05 proforma 7 2 3" xfId="22837"/>
    <cellStyle name="_Recon to Darrin's 5.11.05 proforma 7 3" xfId="22838"/>
    <cellStyle name="_Recon to Darrin's 5.11.05 proforma 7 3 2" xfId="22839"/>
    <cellStyle name="_Recon to Darrin's 5.11.05 proforma 7 4" xfId="22840"/>
    <cellStyle name="_Recon to Darrin's 5.11.05 proforma 8" xfId="12050"/>
    <cellStyle name="_Recon to Darrin's 5.11.05 proforma 8 2" xfId="12051"/>
    <cellStyle name="_Recon to Darrin's 5.11.05 proforma 8 2 2" xfId="22841"/>
    <cellStyle name="_Recon to Darrin's 5.11.05 proforma 8 2 2 2" xfId="22842"/>
    <cellStyle name="_Recon to Darrin's 5.11.05 proforma 8 2 3" xfId="22843"/>
    <cellStyle name="_Recon to Darrin's 5.11.05 proforma 8 3" xfId="22844"/>
    <cellStyle name="_Recon to Darrin's 5.11.05 proforma 8 3 2" xfId="22845"/>
    <cellStyle name="_Recon to Darrin's 5.11.05 proforma 8 4" xfId="22846"/>
    <cellStyle name="_Recon to Darrin's 5.11.05 proforma 9" xfId="22847"/>
    <cellStyle name="_Recon to Darrin's 5.11.05 proforma 9 2" xfId="22848"/>
    <cellStyle name="_Recon to Darrin's 5.11.05 proforma 9 2 2" xfId="22849"/>
    <cellStyle name="_Recon to Darrin's 5.11.05 proforma 9 2 2 2" xfId="22850"/>
    <cellStyle name="_Recon to Darrin's 5.11.05 proforma 9 2 3" xfId="22851"/>
    <cellStyle name="_Recon to Darrin's 5.11.05 proforma 9 3" xfId="22852"/>
    <cellStyle name="_Recon to Darrin's 5.11.05 proforma 9 3 2" xfId="22853"/>
    <cellStyle name="_Recon to Darrin's 5.11.05 proforma 9 4" xfId="22854"/>
    <cellStyle name="_Recon to Darrin's 5.11.05 proforma_(C) WHE Proforma with ITC cash grant 10 Yr Amort_for deferral_102809" xfId="5383"/>
    <cellStyle name="_Recon to Darrin's 5.11.05 proforma_(C) WHE Proforma with ITC cash grant 10 Yr Amort_for deferral_102809 2" xfId="5384"/>
    <cellStyle name="_Recon to Darrin's 5.11.05 proforma_(C) WHE Proforma with ITC cash grant 10 Yr Amort_for deferral_102809 2 2" xfId="5385"/>
    <cellStyle name="_Recon to Darrin's 5.11.05 proforma_(C) WHE Proforma with ITC cash grant 10 Yr Amort_for deferral_102809 2 2 2" xfId="22855"/>
    <cellStyle name="_Recon to Darrin's 5.11.05 proforma_(C) WHE Proforma with ITC cash grant 10 Yr Amort_for deferral_102809 2 2 2 2" xfId="22856"/>
    <cellStyle name="_Recon to Darrin's 5.11.05 proforma_(C) WHE Proforma with ITC cash grant 10 Yr Amort_for deferral_102809 2 2 3" xfId="22857"/>
    <cellStyle name="_Recon to Darrin's 5.11.05 proforma_(C) WHE Proforma with ITC cash grant 10 Yr Amort_for deferral_102809 2 3" xfId="5386"/>
    <cellStyle name="_Recon to Darrin's 5.11.05 proforma_(C) WHE Proforma with ITC cash grant 10 Yr Amort_for deferral_102809 2 3 2" xfId="22858"/>
    <cellStyle name="_Recon to Darrin's 5.11.05 proforma_(C) WHE Proforma with ITC cash grant 10 Yr Amort_for deferral_102809 2 4" xfId="22859"/>
    <cellStyle name="_Recon to Darrin's 5.11.05 proforma_(C) WHE Proforma with ITC cash grant 10 Yr Amort_for deferral_102809 3" xfId="5387"/>
    <cellStyle name="_Recon to Darrin's 5.11.05 proforma_(C) WHE Proforma with ITC cash grant 10 Yr Amort_for deferral_102809 3 2" xfId="22860"/>
    <cellStyle name="_Recon to Darrin's 5.11.05 proforma_(C) WHE Proforma with ITC cash grant 10 Yr Amort_for deferral_102809 3 2 2" xfId="22861"/>
    <cellStyle name="_Recon to Darrin's 5.11.05 proforma_(C) WHE Proforma with ITC cash grant 10 Yr Amort_for deferral_102809 3 3" xfId="22862"/>
    <cellStyle name="_Recon to Darrin's 5.11.05 proforma_(C) WHE Proforma with ITC cash grant 10 Yr Amort_for deferral_102809 3 4" xfId="22863"/>
    <cellStyle name="_Recon to Darrin's 5.11.05 proforma_(C) WHE Proforma with ITC cash grant 10 Yr Amort_for deferral_102809 4" xfId="5388"/>
    <cellStyle name="_Recon to Darrin's 5.11.05 proforma_(C) WHE Proforma with ITC cash grant 10 Yr Amort_for deferral_102809 4 2" xfId="22864"/>
    <cellStyle name="_Recon to Darrin's 5.11.05 proforma_(C) WHE Proforma with ITC cash grant 10 Yr Amort_for deferral_102809 5" xfId="22865"/>
    <cellStyle name="_Recon to Darrin's 5.11.05 proforma_(C) WHE Proforma with ITC cash grant 10 Yr Amort_for deferral_102809_16.07E Wild Horse Wind Expansionwrkingfile" xfId="5389"/>
    <cellStyle name="_Recon to Darrin's 5.11.05 proforma_(C) WHE Proforma with ITC cash grant 10 Yr Amort_for deferral_102809_16.07E Wild Horse Wind Expansionwrkingfile 2" xfId="5390"/>
    <cellStyle name="_Recon to Darrin's 5.11.05 proforma_(C) WHE Proforma with ITC cash grant 10 Yr Amort_for deferral_102809_16.07E Wild Horse Wind Expansionwrkingfile 2 2" xfId="5391"/>
    <cellStyle name="_Recon to Darrin's 5.11.05 proforma_(C) WHE Proforma with ITC cash grant 10 Yr Amort_for deferral_102809_16.07E Wild Horse Wind Expansionwrkingfile 2 2 2" xfId="22866"/>
    <cellStyle name="_Recon to Darrin's 5.11.05 proforma_(C) WHE Proforma with ITC cash grant 10 Yr Amort_for deferral_102809_16.07E Wild Horse Wind Expansionwrkingfile 2 2 2 2" xfId="22867"/>
    <cellStyle name="_Recon to Darrin's 5.11.05 proforma_(C) WHE Proforma with ITC cash grant 10 Yr Amort_for deferral_102809_16.07E Wild Horse Wind Expansionwrkingfile 2 2 3" xfId="22868"/>
    <cellStyle name="_Recon to Darrin's 5.11.05 proforma_(C) WHE Proforma with ITC cash grant 10 Yr Amort_for deferral_102809_16.07E Wild Horse Wind Expansionwrkingfile 2 3" xfId="5392"/>
    <cellStyle name="_Recon to Darrin's 5.11.05 proforma_(C) WHE Proforma with ITC cash grant 10 Yr Amort_for deferral_102809_16.07E Wild Horse Wind Expansionwrkingfile 2 3 2" xfId="22869"/>
    <cellStyle name="_Recon to Darrin's 5.11.05 proforma_(C) WHE Proforma with ITC cash grant 10 Yr Amort_for deferral_102809_16.07E Wild Horse Wind Expansionwrkingfile 2 4" xfId="22870"/>
    <cellStyle name="_Recon to Darrin's 5.11.05 proforma_(C) WHE Proforma with ITC cash grant 10 Yr Amort_for deferral_102809_16.07E Wild Horse Wind Expansionwrkingfile 3" xfId="5393"/>
    <cellStyle name="_Recon to Darrin's 5.11.05 proforma_(C) WHE Proforma with ITC cash grant 10 Yr Amort_for deferral_102809_16.07E Wild Horse Wind Expansionwrkingfile 3 2" xfId="22871"/>
    <cellStyle name="_Recon to Darrin's 5.11.05 proforma_(C) WHE Proforma with ITC cash grant 10 Yr Amort_for deferral_102809_16.07E Wild Horse Wind Expansionwrkingfile 3 2 2" xfId="22872"/>
    <cellStyle name="_Recon to Darrin's 5.11.05 proforma_(C) WHE Proforma with ITC cash grant 10 Yr Amort_for deferral_102809_16.07E Wild Horse Wind Expansionwrkingfile 3 3" xfId="22873"/>
    <cellStyle name="_Recon to Darrin's 5.11.05 proforma_(C) WHE Proforma with ITC cash grant 10 Yr Amort_for deferral_102809_16.07E Wild Horse Wind Expansionwrkingfile 4" xfId="5394"/>
    <cellStyle name="_Recon to Darrin's 5.11.05 proforma_(C) WHE Proforma with ITC cash grant 10 Yr Amort_for deferral_102809_16.07E Wild Horse Wind Expansionwrkingfile 4 2" xfId="22874"/>
    <cellStyle name="_Recon to Darrin's 5.11.05 proforma_(C) WHE Proforma with ITC cash grant 10 Yr Amort_for deferral_102809_16.07E Wild Horse Wind Expansionwrkingfile SF" xfId="5395"/>
    <cellStyle name="_Recon to Darrin's 5.11.05 proforma_(C) WHE Proforma with ITC cash grant 10 Yr Amort_for deferral_102809_16.07E Wild Horse Wind Expansionwrkingfile SF 2" xfId="5396"/>
    <cellStyle name="_Recon to Darrin's 5.11.05 proforma_(C) WHE Proforma with ITC cash grant 10 Yr Amort_for deferral_102809_16.07E Wild Horse Wind Expansionwrkingfile SF 2 2" xfId="5397"/>
    <cellStyle name="_Recon to Darrin's 5.11.05 proforma_(C) WHE Proforma with ITC cash grant 10 Yr Amort_for deferral_102809_16.07E Wild Horse Wind Expansionwrkingfile SF 2 2 2" xfId="22875"/>
    <cellStyle name="_Recon to Darrin's 5.11.05 proforma_(C) WHE Proforma with ITC cash grant 10 Yr Amort_for deferral_102809_16.07E Wild Horse Wind Expansionwrkingfile SF 2 2 2 2" xfId="22876"/>
    <cellStyle name="_Recon to Darrin's 5.11.05 proforma_(C) WHE Proforma with ITC cash grant 10 Yr Amort_for deferral_102809_16.07E Wild Horse Wind Expansionwrkingfile SF 2 3" xfId="5398"/>
    <cellStyle name="_Recon to Darrin's 5.11.05 proforma_(C) WHE Proforma with ITC cash grant 10 Yr Amort_for deferral_102809_16.07E Wild Horse Wind Expansionwrkingfile SF 2 3 2" xfId="22877"/>
    <cellStyle name="_Recon to Darrin's 5.11.05 proforma_(C) WHE Proforma with ITC cash grant 10 Yr Amort_for deferral_102809_16.07E Wild Horse Wind Expansionwrkingfile SF 2 4" xfId="22878"/>
    <cellStyle name="_Recon to Darrin's 5.11.05 proforma_(C) WHE Proforma with ITC cash grant 10 Yr Amort_for deferral_102809_16.07E Wild Horse Wind Expansionwrkingfile SF 2 4 2" xfId="22879"/>
    <cellStyle name="_Recon to Darrin's 5.11.05 proforma_(C) WHE Proforma with ITC cash grant 10 Yr Amort_for deferral_102809_16.07E Wild Horse Wind Expansionwrkingfile SF 3" xfId="5399"/>
    <cellStyle name="_Recon to Darrin's 5.11.05 proforma_(C) WHE Proforma with ITC cash grant 10 Yr Amort_for deferral_102809_16.07E Wild Horse Wind Expansionwrkingfile SF 3 2" xfId="22880"/>
    <cellStyle name="_Recon to Darrin's 5.11.05 proforma_(C) WHE Proforma with ITC cash grant 10 Yr Amort_for deferral_102809_16.07E Wild Horse Wind Expansionwrkingfile SF 3 2 2" xfId="22881"/>
    <cellStyle name="_Recon to Darrin's 5.11.05 proforma_(C) WHE Proforma with ITC cash grant 10 Yr Amort_for deferral_102809_16.07E Wild Horse Wind Expansionwrkingfile SF 3 3" xfId="22882"/>
    <cellStyle name="_Recon to Darrin's 5.11.05 proforma_(C) WHE Proforma with ITC cash grant 10 Yr Amort_for deferral_102809_16.07E Wild Horse Wind Expansionwrkingfile SF 4" xfId="5400"/>
    <cellStyle name="_Recon to Darrin's 5.11.05 proforma_(C) WHE Proforma with ITC cash grant 10 Yr Amort_for deferral_102809_16.07E Wild Horse Wind Expansionwrkingfile SF 4 2" xfId="22883"/>
    <cellStyle name="_Recon to Darrin's 5.11.05 proforma_(C) WHE Proforma with ITC cash grant 10 Yr Amort_for deferral_102809_16.07E Wild Horse Wind Expansionwrkingfile SF 4 2 2" xfId="22884"/>
    <cellStyle name="_Recon to Darrin's 5.11.05 proforma_(C) WHE Proforma with ITC cash grant 10 Yr Amort_for deferral_102809_16.07E Wild Horse Wind Expansionwrkingfile SF 4 3" xfId="22885"/>
    <cellStyle name="_Recon to Darrin's 5.11.05 proforma_(C) WHE Proforma with ITC cash grant 10 Yr Amort_for deferral_102809_16.07E Wild Horse Wind Expansionwrkingfile SF 5" xfId="22886"/>
    <cellStyle name="_Recon to Darrin's 5.11.05 proforma_(C) WHE Proforma with ITC cash grant 10 Yr Amort_for deferral_102809_16.07E Wild Horse Wind Expansionwrkingfile SF 5 2" xfId="22887"/>
    <cellStyle name="_Recon to Darrin's 5.11.05 proforma_(C) WHE Proforma with ITC cash grant 10 Yr Amort_for deferral_102809_16.07E Wild Horse Wind Expansionwrkingfile SF 6" xfId="22888"/>
    <cellStyle name="_Recon to Darrin's 5.11.05 proforma_(C) WHE Proforma with ITC cash grant 10 Yr Amort_for deferral_102809_16.07E Wild Horse Wind Expansionwrkingfile SF 6 2" xfId="22889"/>
    <cellStyle name="_Recon to Darrin's 5.11.05 proforma_(C) WHE Proforma with ITC cash grant 10 Yr Amort_for deferral_102809_16.07E Wild Horse Wind Expansionwrkingfile SF_DEM-WP(C) ENERG10C--ctn Mid-C_042010 2010GRC" xfId="12052"/>
    <cellStyle name="_Recon to Darrin's 5.11.05 proforma_(C) WHE Proforma with ITC cash grant 10 Yr Amort_for deferral_102809_16.07E Wild Horse Wind Expansionwrkingfile SF_DEM-WP(C) ENERG10C--ctn Mid-C_042010 2010GRC 2" xfId="22890"/>
    <cellStyle name="_Recon to Darrin's 5.11.05 proforma_(C) WHE Proforma with ITC cash grant 10 Yr Amort_for deferral_102809_16.07E Wild Horse Wind Expansionwrkingfile_DEM-WP(C) ENERG10C--ctn Mid-C_042010 2010GRC" xfId="12053"/>
    <cellStyle name="_Recon to Darrin's 5.11.05 proforma_(C) WHE Proforma with ITC cash grant 10 Yr Amort_for deferral_102809_16.07E Wild Horse Wind Expansionwrkingfile_DEM-WP(C) ENERG10C--ctn Mid-C_042010 2010GRC 2" xfId="22891"/>
    <cellStyle name="_Recon to Darrin's 5.11.05 proforma_(C) WHE Proforma with ITC cash grant 10 Yr Amort_for deferral_102809_16.37E Wild Horse Expansion DeferralRevwrkingfile SF" xfId="5401"/>
    <cellStyle name="_Recon to Darrin's 5.11.05 proforma_(C) WHE Proforma with ITC cash grant 10 Yr Amort_for deferral_102809_16.37E Wild Horse Expansion DeferralRevwrkingfile SF 2" xfId="5402"/>
    <cellStyle name="_Recon to Darrin's 5.11.05 proforma_(C) WHE Proforma with ITC cash grant 10 Yr Amort_for deferral_102809_16.37E Wild Horse Expansion DeferralRevwrkingfile SF 2 2" xfId="5403"/>
    <cellStyle name="_Recon to Darrin's 5.11.05 proforma_(C) WHE Proforma with ITC cash grant 10 Yr Amort_for deferral_102809_16.37E Wild Horse Expansion DeferralRevwrkingfile SF 2 2 2" xfId="22892"/>
    <cellStyle name="_Recon to Darrin's 5.11.05 proforma_(C) WHE Proforma with ITC cash grant 10 Yr Amort_for deferral_102809_16.37E Wild Horse Expansion DeferralRevwrkingfile SF 2 2 2 2" xfId="22893"/>
    <cellStyle name="_Recon to Darrin's 5.11.05 proforma_(C) WHE Proforma with ITC cash grant 10 Yr Amort_for deferral_102809_16.37E Wild Horse Expansion DeferralRevwrkingfile SF 2 3" xfId="5404"/>
    <cellStyle name="_Recon to Darrin's 5.11.05 proforma_(C) WHE Proforma with ITC cash grant 10 Yr Amort_for deferral_102809_16.37E Wild Horse Expansion DeferralRevwrkingfile SF 2 3 2" xfId="22894"/>
    <cellStyle name="_Recon to Darrin's 5.11.05 proforma_(C) WHE Proforma with ITC cash grant 10 Yr Amort_for deferral_102809_16.37E Wild Horse Expansion DeferralRevwrkingfile SF 2 4" xfId="22895"/>
    <cellStyle name="_Recon to Darrin's 5.11.05 proforma_(C) WHE Proforma with ITC cash grant 10 Yr Amort_for deferral_102809_16.37E Wild Horse Expansion DeferralRevwrkingfile SF 2 4 2" xfId="22896"/>
    <cellStyle name="_Recon to Darrin's 5.11.05 proforma_(C) WHE Proforma with ITC cash grant 10 Yr Amort_for deferral_102809_16.37E Wild Horse Expansion DeferralRevwrkingfile SF 3" xfId="5405"/>
    <cellStyle name="_Recon to Darrin's 5.11.05 proforma_(C) WHE Proforma with ITC cash grant 10 Yr Amort_for deferral_102809_16.37E Wild Horse Expansion DeferralRevwrkingfile SF 3 2" xfId="22897"/>
    <cellStyle name="_Recon to Darrin's 5.11.05 proforma_(C) WHE Proforma with ITC cash grant 10 Yr Amort_for deferral_102809_16.37E Wild Horse Expansion DeferralRevwrkingfile SF 3 2 2" xfId="22898"/>
    <cellStyle name="_Recon to Darrin's 5.11.05 proforma_(C) WHE Proforma with ITC cash grant 10 Yr Amort_for deferral_102809_16.37E Wild Horse Expansion DeferralRevwrkingfile SF 3 3" xfId="22899"/>
    <cellStyle name="_Recon to Darrin's 5.11.05 proforma_(C) WHE Proforma with ITC cash grant 10 Yr Amort_for deferral_102809_16.37E Wild Horse Expansion DeferralRevwrkingfile SF 4" xfId="5406"/>
    <cellStyle name="_Recon to Darrin's 5.11.05 proforma_(C) WHE Proforma with ITC cash grant 10 Yr Amort_for deferral_102809_16.37E Wild Horse Expansion DeferralRevwrkingfile SF 4 2" xfId="22900"/>
    <cellStyle name="_Recon to Darrin's 5.11.05 proforma_(C) WHE Proforma with ITC cash grant 10 Yr Amort_for deferral_102809_16.37E Wild Horse Expansion DeferralRevwrkingfile SF 4 2 2" xfId="22901"/>
    <cellStyle name="_Recon to Darrin's 5.11.05 proforma_(C) WHE Proforma with ITC cash grant 10 Yr Amort_for deferral_102809_16.37E Wild Horse Expansion DeferralRevwrkingfile SF 4 3" xfId="22902"/>
    <cellStyle name="_Recon to Darrin's 5.11.05 proforma_(C) WHE Proforma with ITC cash grant 10 Yr Amort_for deferral_102809_16.37E Wild Horse Expansion DeferralRevwrkingfile SF 5" xfId="22903"/>
    <cellStyle name="_Recon to Darrin's 5.11.05 proforma_(C) WHE Proforma with ITC cash grant 10 Yr Amort_for deferral_102809_16.37E Wild Horse Expansion DeferralRevwrkingfile SF 5 2" xfId="22904"/>
    <cellStyle name="_Recon to Darrin's 5.11.05 proforma_(C) WHE Proforma with ITC cash grant 10 Yr Amort_for deferral_102809_16.37E Wild Horse Expansion DeferralRevwrkingfile SF 6" xfId="22905"/>
    <cellStyle name="_Recon to Darrin's 5.11.05 proforma_(C) WHE Proforma with ITC cash grant 10 Yr Amort_for deferral_102809_16.37E Wild Horse Expansion DeferralRevwrkingfile SF 6 2" xfId="22906"/>
    <cellStyle name="_Recon to Darrin's 5.11.05 proforma_(C) WHE Proforma with ITC cash grant 10 Yr Amort_for deferral_102809_16.37E Wild Horse Expansion DeferralRevwrkingfile SF_DEM-WP(C) ENERG10C--ctn Mid-C_042010 2010GRC" xfId="12054"/>
    <cellStyle name="_Recon to Darrin's 5.11.05 proforma_(C) WHE Proforma with ITC cash grant 10 Yr Amort_for deferral_102809_16.37E Wild Horse Expansion DeferralRevwrkingfile SF_DEM-WP(C) ENERG10C--ctn Mid-C_042010 2010GRC 2" xfId="22907"/>
    <cellStyle name="_Recon to Darrin's 5.11.05 proforma_(C) WHE Proforma with ITC cash grant 10 Yr Amort_for deferral_102809_DEM-WP(C) ENERG10C--ctn Mid-C_042010 2010GRC" xfId="12055"/>
    <cellStyle name="_Recon to Darrin's 5.11.05 proforma_(C) WHE Proforma with ITC cash grant 10 Yr Amort_for deferral_102809_DEM-WP(C) ENERG10C--ctn Mid-C_042010 2010GRC 2" xfId="22908"/>
    <cellStyle name="_Recon to Darrin's 5.11.05 proforma_(C) WHE Proforma with ITC cash grant 10 Yr Amort_for rebuttal_120709" xfId="5407"/>
    <cellStyle name="_Recon to Darrin's 5.11.05 proforma_(C) WHE Proforma with ITC cash grant 10 Yr Amort_for rebuttal_120709 2" xfId="5408"/>
    <cellStyle name="_Recon to Darrin's 5.11.05 proforma_(C) WHE Proforma with ITC cash grant 10 Yr Amort_for rebuttal_120709 2 2" xfId="5409"/>
    <cellStyle name="_Recon to Darrin's 5.11.05 proforma_(C) WHE Proforma with ITC cash grant 10 Yr Amort_for rebuttal_120709 2 2 2" xfId="22909"/>
    <cellStyle name="_Recon to Darrin's 5.11.05 proforma_(C) WHE Proforma with ITC cash grant 10 Yr Amort_for rebuttal_120709 2 2 2 2" xfId="22910"/>
    <cellStyle name="_Recon to Darrin's 5.11.05 proforma_(C) WHE Proforma with ITC cash grant 10 Yr Amort_for rebuttal_120709 2 3" xfId="5410"/>
    <cellStyle name="_Recon to Darrin's 5.11.05 proforma_(C) WHE Proforma with ITC cash grant 10 Yr Amort_for rebuttal_120709 2 3 2" xfId="22911"/>
    <cellStyle name="_Recon to Darrin's 5.11.05 proforma_(C) WHE Proforma with ITC cash grant 10 Yr Amort_for rebuttal_120709 2 4" xfId="22912"/>
    <cellStyle name="_Recon to Darrin's 5.11.05 proforma_(C) WHE Proforma with ITC cash grant 10 Yr Amort_for rebuttal_120709 2 4 2" xfId="22913"/>
    <cellStyle name="_Recon to Darrin's 5.11.05 proforma_(C) WHE Proforma with ITC cash grant 10 Yr Amort_for rebuttal_120709 3" xfId="5411"/>
    <cellStyle name="_Recon to Darrin's 5.11.05 proforma_(C) WHE Proforma with ITC cash grant 10 Yr Amort_for rebuttal_120709 3 2" xfId="22914"/>
    <cellStyle name="_Recon to Darrin's 5.11.05 proforma_(C) WHE Proforma with ITC cash grant 10 Yr Amort_for rebuttal_120709 3 2 2" xfId="22915"/>
    <cellStyle name="_Recon to Darrin's 5.11.05 proforma_(C) WHE Proforma with ITC cash grant 10 Yr Amort_for rebuttal_120709 3 3" xfId="22916"/>
    <cellStyle name="_Recon to Darrin's 5.11.05 proforma_(C) WHE Proforma with ITC cash grant 10 Yr Amort_for rebuttal_120709 4" xfId="5412"/>
    <cellStyle name="_Recon to Darrin's 5.11.05 proforma_(C) WHE Proforma with ITC cash grant 10 Yr Amort_for rebuttal_120709 4 2" xfId="22917"/>
    <cellStyle name="_Recon to Darrin's 5.11.05 proforma_(C) WHE Proforma with ITC cash grant 10 Yr Amort_for rebuttal_120709 4 2 2" xfId="22918"/>
    <cellStyle name="_Recon to Darrin's 5.11.05 proforma_(C) WHE Proforma with ITC cash grant 10 Yr Amort_for rebuttal_120709 4 3" xfId="22919"/>
    <cellStyle name="_Recon to Darrin's 5.11.05 proforma_(C) WHE Proforma with ITC cash grant 10 Yr Amort_for rebuttal_120709 5" xfId="22920"/>
    <cellStyle name="_Recon to Darrin's 5.11.05 proforma_(C) WHE Proforma with ITC cash grant 10 Yr Amort_for rebuttal_120709 5 2" xfId="22921"/>
    <cellStyle name="_Recon to Darrin's 5.11.05 proforma_(C) WHE Proforma with ITC cash grant 10 Yr Amort_for rebuttal_120709 6" xfId="22922"/>
    <cellStyle name="_Recon to Darrin's 5.11.05 proforma_(C) WHE Proforma with ITC cash grant 10 Yr Amort_for rebuttal_120709 6 2" xfId="22923"/>
    <cellStyle name="_Recon to Darrin's 5.11.05 proforma_(C) WHE Proforma with ITC cash grant 10 Yr Amort_for rebuttal_120709_DEM-WP(C) ENERG10C--ctn Mid-C_042010 2010GRC" xfId="12056"/>
    <cellStyle name="_Recon to Darrin's 5.11.05 proforma_(C) WHE Proforma with ITC cash grant 10 Yr Amort_for rebuttal_120709_DEM-WP(C) ENERG10C--ctn Mid-C_042010 2010GRC 2" xfId="22924"/>
    <cellStyle name="_Recon to Darrin's 5.11.05 proforma_04.07E Wild Horse Wind Expansion" xfId="5413"/>
    <cellStyle name="_Recon to Darrin's 5.11.05 proforma_04.07E Wild Horse Wind Expansion 2" xfId="5414"/>
    <cellStyle name="_Recon to Darrin's 5.11.05 proforma_04.07E Wild Horse Wind Expansion 2 2" xfId="5415"/>
    <cellStyle name="_Recon to Darrin's 5.11.05 proforma_04.07E Wild Horse Wind Expansion 2 2 2" xfId="22925"/>
    <cellStyle name="_Recon to Darrin's 5.11.05 proforma_04.07E Wild Horse Wind Expansion 2 2 2 2" xfId="22926"/>
    <cellStyle name="_Recon to Darrin's 5.11.05 proforma_04.07E Wild Horse Wind Expansion 2 3" xfId="5416"/>
    <cellStyle name="_Recon to Darrin's 5.11.05 proforma_04.07E Wild Horse Wind Expansion 2 3 2" xfId="22927"/>
    <cellStyle name="_Recon to Darrin's 5.11.05 proforma_04.07E Wild Horse Wind Expansion 2 4" xfId="22928"/>
    <cellStyle name="_Recon to Darrin's 5.11.05 proforma_04.07E Wild Horse Wind Expansion 2 4 2" xfId="22929"/>
    <cellStyle name="_Recon to Darrin's 5.11.05 proforma_04.07E Wild Horse Wind Expansion 3" xfId="5417"/>
    <cellStyle name="_Recon to Darrin's 5.11.05 proforma_04.07E Wild Horse Wind Expansion 3 2" xfId="22930"/>
    <cellStyle name="_Recon to Darrin's 5.11.05 proforma_04.07E Wild Horse Wind Expansion 3 2 2" xfId="22931"/>
    <cellStyle name="_Recon to Darrin's 5.11.05 proforma_04.07E Wild Horse Wind Expansion 3 3" xfId="22932"/>
    <cellStyle name="_Recon to Darrin's 5.11.05 proforma_04.07E Wild Horse Wind Expansion 4" xfId="5418"/>
    <cellStyle name="_Recon to Darrin's 5.11.05 proforma_04.07E Wild Horse Wind Expansion 4 2" xfId="22933"/>
    <cellStyle name="_Recon to Darrin's 5.11.05 proforma_04.07E Wild Horse Wind Expansion 4 2 2" xfId="22934"/>
    <cellStyle name="_Recon to Darrin's 5.11.05 proforma_04.07E Wild Horse Wind Expansion 4 3" xfId="22935"/>
    <cellStyle name="_Recon to Darrin's 5.11.05 proforma_04.07E Wild Horse Wind Expansion 5" xfId="22936"/>
    <cellStyle name="_Recon to Darrin's 5.11.05 proforma_04.07E Wild Horse Wind Expansion 5 2" xfId="22937"/>
    <cellStyle name="_Recon to Darrin's 5.11.05 proforma_04.07E Wild Horse Wind Expansion 6" xfId="22938"/>
    <cellStyle name="_Recon to Darrin's 5.11.05 proforma_04.07E Wild Horse Wind Expansion 6 2" xfId="22939"/>
    <cellStyle name="_Recon to Darrin's 5.11.05 proforma_04.07E Wild Horse Wind Expansion_16.07E Wild Horse Wind Expansionwrkingfile" xfId="5419"/>
    <cellStyle name="_Recon to Darrin's 5.11.05 proforma_04.07E Wild Horse Wind Expansion_16.07E Wild Horse Wind Expansionwrkingfile 2" xfId="5420"/>
    <cellStyle name="_Recon to Darrin's 5.11.05 proforma_04.07E Wild Horse Wind Expansion_16.07E Wild Horse Wind Expansionwrkingfile 2 2" xfId="5421"/>
    <cellStyle name="_Recon to Darrin's 5.11.05 proforma_04.07E Wild Horse Wind Expansion_16.07E Wild Horse Wind Expansionwrkingfile 2 2 2" xfId="22940"/>
    <cellStyle name="_Recon to Darrin's 5.11.05 proforma_04.07E Wild Horse Wind Expansion_16.07E Wild Horse Wind Expansionwrkingfile 2 2 2 2" xfId="22941"/>
    <cellStyle name="_Recon to Darrin's 5.11.05 proforma_04.07E Wild Horse Wind Expansion_16.07E Wild Horse Wind Expansionwrkingfile 2 3" xfId="5422"/>
    <cellStyle name="_Recon to Darrin's 5.11.05 proforma_04.07E Wild Horse Wind Expansion_16.07E Wild Horse Wind Expansionwrkingfile 2 3 2" xfId="22942"/>
    <cellStyle name="_Recon to Darrin's 5.11.05 proforma_04.07E Wild Horse Wind Expansion_16.07E Wild Horse Wind Expansionwrkingfile 2 4" xfId="22943"/>
    <cellStyle name="_Recon to Darrin's 5.11.05 proforma_04.07E Wild Horse Wind Expansion_16.07E Wild Horse Wind Expansionwrkingfile 2 4 2" xfId="22944"/>
    <cellStyle name="_Recon to Darrin's 5.11.05 proforma_04.07E Wild Horse Wind Expansion_16.07E Wild Horse Wind Expansionwrkingfile 3" xfId="5423"/>
    <cellStyle name="_Recon to Darrin's 5.11.05 proforma_04.07E Wild Horse Wind Expansion_16.07E Wild Horse Wind Expansionwrkingfile 3 2" xfId="22945"/>
    <cellStyle name="_Recon to Darrin's 5.11.05 proforma_04.07E Wild Horse Wind Expansion_16.07E Wild Horse Wind Expansionwrkingfile 3 2 2" xfId="22946"/>
    <cellStyle name="_Recon to Darrin's 5.11.05 proforma_04.07E Wild Horse Wind Expansion_16.07E Wild Horse Wind Expansionwrkingfile 3 3" xfId="22947"/>
    <cellStyle name="_Recon to Darrin's 5.11.05 proforma_04.07E Wild Horse Wind Expansion_16.07E Wild Horse Wind Expansionwrkingfile 4" xfId="5424"/>
    <cellStyle name="_Recon to Darrin's 5.11.05 proforma_04.07E Wild Horse Wind Expansion_16.07E Wild Horse Wind Expansionwrkingfile 4 2" xfId="22948"/>
    <cellStyle name="_Recon to Darrin's 5.11.05 proforma_04.07E Wild Horse Wind Expansion_16.07E Wild Horse Wind Expansionwrkingfile 4 2 2" xfId="22949"/>
    <cellStyle name="_Recon to Darrin's 5.11.05 proforma_04.07E Wild Horse Wind Expansion_16.07E Wild Horse Wind Expansionwrkingfile 4 3" xfId="22950"/>
    <cellStyle name="_Recon to Darrin's 5.11.05 proforma_04.07E Wild Horse Wind Expansion_16.07E Wild Horse Wind Expansionwrkingfile 5" xfId="22951"/>
    <cellStyle name="_Recon to Darrin's 5.11.05 proforma_04.07E Wild Horse Wind Expansion_16.07E Wild Horse Wind Expansionwrkingfile 5 2" xfId="22952"/>
    <cellStyle name="_Recon to Darrin's 5.11.05 proforma_04.07E Wild Horse Wind Expansion_16.07E Wild Horse Wind Expansionwrkingfile 6" xfId="22953"/>
    <cellStyle name="_Recon to Darrin's 5.11.05 proforma_04.07E Wild Horse Wind Expansion_16.07E Wild Horse Wind Expansionwrkingfile 6 2" xfId="22954"/>
    <cellStyle name="_Recon to Darrin's 5.11.05 proforma_04.07E Wild Horse Wind Expansion_16.07E Wild Horse Wind Expansionwrkingfile SF" xfId="5425"/>
    <cellStyle name="_Recon to Darrin's 5.11.05 proforma_04.07E Wild Horse Wind Expansion_16.07E Wild Horse Wind Expansionwrkingfile SF 2" xfId="5426"/>
    <cellStyle name="_Recon to Darrin's 5.11.05 proforma_04.07E Wild Horse Wind Expansion_16.07E Wild Horse Wind Expansionwrkingfile SF 2 2" xfId="5427"/>
    <cellStyle name="_Recon to Darrin's 5.11.05 proforma_04.07E Wild Horse Wind Expansion_16.07E Wild Horse Wind Expansionwrkingfile SF 2 2 2" xfId="22955"/>
    <cellStyle name="_Recon to Darrin's 5.11.05 proforma_04.07E Wild Horse Wind Expansion_16.07E Wild Horse Wind Expansionwrkingfile SF 2 2 2 2" xfId="22956"/>
    <cellStyle name="_Recon to Darrin's 5.11.05 proforma_04.07E Wild Horse Wind Expansion_16.07E Wild Horse Wind Expansionwrkingfile SF 2 3" xfId="5428"/>
    <cellStyle name="_Recon to Darrin's 5.11.05 proforma_04.07E Wild Horse Wind Expansion_16.07E Wild Horse Wind Expansionwrkingfile SF 2 3 2" xfId="22957"/>
    <cellStyle name="_Recon to Darrin's 5.11.05 proforma_04.07E Wild Horse Wind Expansion_16.07E Wild Horse Wind Expansionwrkingfile SF 2 4" xfId="22958"/>
    <cellStyle name="_Recon to Darrin's 5.11.05 proforma_04.07E Wild Horse Wind Expansion_16.07E Wild Horse Wind Expansionwrkingfile SF 2 4 2" xfId="22959"/>
    <cellStyle name="_Recon to Darrin's 5.11.05 proforma_04.07E Wild Horse Wind Expansion_16.07E Wild Horse Wind Expansionwrkingfile SF 3" xfId="5429"/>
    <cellStyle name="_Recon to Darrin's 5.11.05 proforma_04.07E Wild Horse Wind Expansion_16.07E Wild Horse Wind Expansionwrkingfile SF 3 2" xfId="22960"/>
    <cellStyle name="_Recon to Darrin's 5.11.05 proforma_04.07E Wild Horse Wind Expansion_16.07E Wild Horse Wind Expansionwrkingfile SF 3 2 2" xfId="22961"/>
    <cellStyle name="_Recon to Darrin's 5.11.05 proforma_04.07E Wild Horse Wind Expansion_16.07E Wild Horse Wind Expansionwrkingfile SF 3 3" xfId="22962"/>
    <cellStyle name="_Recon to Darrin's 5.11.05 proforma_04.07E Wild Horse Wind Expansion_16.07E Wild Horse Wind Expansionwrkingfile SF 4" xfId="5430"/>
    <cellStyle name="_Recon to Darrin's 5.11.05 proforma_04.07E Wild Horse Wind Expansion_16.07E Wild Horse Wind Expansionwrkingfile SF 4 2" xfId="22963"/>
    <cellStyle name="_Recon to Darrin's 5.11.05 proforma_04.07E Wild Horse Wind Expansion_16.07E Wild Horse Wind Expansionwrkingfile SF 4 2 2" xfId="22964"/>
    <cellStyle name="_Recon to Darrin's 5.11.05 proforma_04.07E Wild Horse Wind Expansion_16.07E Wild Horse Wind Expansionwrkingfile SF 4 3" xfId="22965"/>
    <cellStyle name="_Recon to Darrin's 5.11.05 proforma_04.07E Wild Horse Wind Expansion_16.07E Wild Horse Wind Expansionwrkingfile SF 5" xfId="22966"/>
    <cellStyle name="_Recon to Darrin's 5.11.05 proforma_04.07E Wild Horse Wind Expansion_16.07E Wild Horse Wind Expansionwrkingfile SF 5 2" xfId="22967"/>
    <cellStyle name="_Recon to Darrin's 5.11.05 proforma_04.07E Wild Horse Wind Expansion_16.07E Wild Horse Wind Expansionwrkingfile SF 6" xfId="22968"/>
    <cellStyle name="_Recon to Darrin's 5.11.05 proforma_04.07E Wild Horse Wind Expansion_16.07E Wild Horse Wind Expansionwrkingfile SF 6 2" xfId="22969"/>
    <cellStyle name="_Recon to Darrin's 5.11.05 proforma_04.07E Wild Horse Wind Expansion_16.07E Wild Horse Wind Expansionwrkingfile SF_DEM-WP(C) ENERG10C--ctn Mid-C_042010 2010GRC" xfId="12057"/>
    <cellStyle name="_Recon to Darrin's 5.11.05 proforma_04.07E Wild Horse Wind Expansion_16.07E Wild Horse Wind Expansionwrkingfile SF_DEM-WP(C) ENERG10C--ctn Mid-C_042010 2010GRC 2" xfId="22970"/>
    <cellStyle name="_Recon to Darrin's 5.11.05 proforma_04.07E Wild Horse Wind Expansion_16.07E Wild Horse Wind Expansionwrkingfile_DEM-WP(C) ENERG10C--ctn Mid-C_042010 2010GRC" xfId="12058"/>
    <cellStyle name="_Recon to Darrin's 5.11.05 proforma_04.07E Wild Horse Wind Expansion_16.07E Wild Horse Wind Expansionwrkingfile_DEM-WP(C) ENERG10C--ctn Mid-C_042010 2010GRC 2" xfId="22971"/>
    <cellStyle name="_Recon to Darrin's 5.11.05 proforma_04.07E Wild Horse Wind Expansion_16.37E Wild Horse Expansion DeferralRevwrkingfile SF" xfId="5431"/>
    <cellStyle name="_Recon to Darrin's 5.11.05 proforma_04.07E Wild Horse Wind Expansion_16.37E Wild Horse Expansion DeferralRevwrkingfile SF 2" xfId="5432"/>
    <cellStyle name="_Recon to Darrin's 5.11.05 proforma_04.07E Wild Horse Wind Expansion_16.37E Wild Horse Expansion DeferralRevwrkingfile SF 2 2" xfId="5433"/>
    <cellStyle name="_Recon to Darrin's 5.11.05 proforma_04.07E Wild Horse Wind Expansion_16.37E Wild Horse Expansion DeferralRevwrkingfile SF 2 2 2" xfId="22972"/>
    <cellStyle name="_Recon to Darrin's 5.11.05 proforma_04.07E Wild Horse Wind Expansion_16.37E Wild Horse Expansion DeferralRevwrkingfile SF 2 2 2 2" xfId="22973"/>
    <cellStyle name="_Recon to Darrin's 5.11.05 proforma_04.07E Wild Horse Wind Expansion_16.37E Wild Horse Expansion DeferralRevwrkingfile SF 2 3" xfId="5434"/>
    <cellStyle name="_Recon to Darrin's 5.11.05 proforma_04.07E Wild Horse Wind Expansion_16.37E Wild Horse Expansion DeferralRevwrkingfile SF 2 3 2" xfId="22974"/>
    <cellStyle name="_Recon to Darrin's 5.11.05 proforma_04.07E Wild Horse Wind Expansion_16.37E Wild Horse Expansion DeferralRevwrkingfile SF 2 4" xfId="22975"/>
    <cellStyle name="_Recon to Darrin's 5.11.05 proforma_04.07E Wild Horse Wind Expansion_16.37E Wild Horse Expansion DeferralRevwrkingfile SF 2 4 2" xfId="22976"/>
    <cellStyle name="_Recon to Darrin's 5.11.05 proforma_04.07E Wild Horse Wind Expansion_16.37E Wild Horse Expansion DeferralRevwrkingfile SF 3" xfId="5435"/>
    <cellStyle name="_Recon to Darrin's 5.11.05 proforma_04.07E Wild Horse Wind Expansion_16.37E Wild Horse Expansion DeferralRevwrkingfile SF 3 2" xfId="22977"/>
    <cellStyle name="_Recon to Darrin's 5.11.05 proforma_04.07E Wild Horse Wind Expansion_16.37E Wild Horse Expansion DeferralRevwrkingfile SF 3 2 2" xfId="22978"/>
    <cellStyle name="_Recon to Darrin's 5.11.05 proforma_04.07E Wild Horse Wind Expansion_16.37E Wild Horse Expansion DeferralRevwrkingfile SF 3 3" xfId="22979"/>
    <cellStyle name="_Recon to Darrin's 5.11.05 proforma_04.07E Wild Horse Wind Expansion_16.37E Wild Horse Expansion DeferralRevwrkingfile SF 4" xfId="5436"/>
    <cellStyle name="_Recon to Darrin's 5.11.05 proforma_04.07E Wild Horse Wind Expansion_16.37E Wild Horse Expansion DeferralRevwrkingfile SF 4 2" xfId="22980"/>
    <cellStyle name="_Recon to Darrin's 5.11.05 proforma_04.07E Wild Horse Wind Expansion_16.37E Wild Horse Expansion DeferralRevwrkingfile SF 4 2 2" xfId="22981"/>
    <cellStyle name="_Recon to Darrin's 5.11.05 proforma_04.07E Wild Horse Wind Expansion_16.37E Wild Horse Expansion DeferralRevwrkingfile SF 4 3" xfId="22982"/>
    <cellStyle name="_Recon to Darrin's 5.11.05 proforma_04.07E Wild Horse Wind Expansion_16.37E Wild Horse Expansion DeferralRevwrkingfile SF 5" xfId="22983"/>
    <cellStyle name="_Recon to Darrin's 5.11.05 proforma_04.07E Wild Horse Wind Expansion_16.37E Wild Horse Expansion DeferralRevwrkingfile SF 5 2" xfId="22984"/>
    <cellStyle name="_Recon to Darrin's 5.11.05 proforma_04.07E Wild Horse Wind Expansion_16.37E Wild Horse Expansion DeferralRevwrkingfile SF 6" xfId="22985"/>
    <cellStyle name="_Recon to Darrin's 5.11.05 proforma_04.07E Wild Horse Wind Expansion_16.37E Wild Horse Expansion DeferralRevwrkingfile SF 6 2" xfId="22986"/>
    <cellStyle name="_Recon to Darrin's 5.11.05 proforma_04.07E Wild Horse Wind Expansion_16.37E Wild Horse Expansion DeferralRevwrkingfile SF_DEM-WP(C) ENERG10C--ctn Mid-C_042010 2010GRC" xfId="12059"/>
    <cellStyle name="_Recon to Darrin's 5.11.05 proforma_04.07E Wild Horse Wind Expansion_16.37E Wild Horse Expansion DeferralRevwrkingfile SF_DEM-WP(C) ENERG10C--ctn Mid-C_042010 2010GRC 2" xfId="22987"/>
    <cellStyle name="_Recon to Darrin's 5.11.05 proforma_04.07E Wild Horse Wind Expansion_DEM-WP(C) ENERG10C--ctn Mid-C_042010 2010GRC" xfId="12060"/>
    <cellStyle name="_Recon to Darrin's 5.11.05 proforma_04.07E Wild Horse Wind Expansion_DEM-WP(C) ENERG10C--ctn Mid-C_042010 2010GRC 2" xfId="22988"/>
    <cellStyle name="_Recon to Darrin's 5.11.05 proforma_16.07E Wild Horse Wind Expansionwrkingfile" xfId="5437"/>
    <cellStyle name="_Recon to Darrin's 5.11.05 proforma_16.07E Wild Horse Wind Expansionwrkingfile 2" xfId="5438"/>
    <cellStyle name="_Recon to Darrin's 5.11.05 proforma_16.07E Wild Horse Wind Expansionwrkingfile 2 2" xfId="5439"/>
    <cellStyle name="_Recon to Darrin's 5.11.05 proforma_16.07E Wild Horse Wind Expansionwrkingfile 2 2 2" xfId="22989"/>
    <cellStyle name="_Recon to Darrin's 5.11.05 proforma_16.07E Wild Horse Wind Expansionwrkingfile 2 2 2 2" xfId="22990"/>
    <cellStyle name="_Recon to Darrin's 5.11.05 proforma_16.07E Wild Horse Wind Expansionwrkingfile 2 3" xfId="5440"/>
    <cellStyle name="_Recon to Darrin's 5.11.05 proforma_16.07E Wild Horse Wind Expansionwrkingfile 2 3 2" xfId="22991"/>
    <cellStyle name="_Recon to Darrin's 5.11.05 proforma_16.07E Wild Horse Wind Expansionwrkingfile 2 4" xfId="22992"/>
    <cellStyle name="_Recon to Darrin's 5.11.05 proforma_16.07E Wild Horse Wind Expansionwrkingfile 2 4 2" xfId="22993"/>
    <cellStyle name="_Recon to Darrin's 5.11.05 proforma_16.07E Wild Horse Wind Expansionwrkingfile 3" xfId="5441"/>
    <cellStyle name="_Recon to Darrin's 5.11.05 proforma_16.07E Wild Horse Wind Expansionwrkingfile 3 2" xfId="22994"/>
    <cellStyle name="_Recon to Darrin's 5.11.05 proforma_16.07E Wild Horse Wind Expansionwrkingfile 3 2 2" xfId="22995"/>
    <cellStyle name="_Recon to Darrin's 5.11.05 proforma_16.07E Wild Horse Wind Expansionwrkingfile 3 3" xfId="22996"/>
    <cellStyle name="_Recon to Darrin's 5.11.05 proforma_16.07E Wild Horse Wind Expansionwrkingfile 4" xfId="5442"/>
    <cellStyle name="_Recon to Darrin's 5.11.05 proforma_16.07E Wild Horse Wind Expansionwrkingfile 4 2" xfId="22997"/>
    <cellStyle name="_Recon to Darrin's 5.11.05 proforma_16.07E Wild Horse Wind Expansionwrkingfile 4 2 2" xfId="22998"/>
    <cellStyle name="_Recon to Darrin's 5.11.05 proforma_16.07E Wild Horse Wind Expansionwrkingfile 4 3" xfId="22999"/>
    <cellStyle name="_Recon to Darrin's 5.11.05 proforma_16.07E Wild Horse Wind Expansionwrkingfile 5" xfId="23000"/>
    <cellStyle name="_Recon to Darrin's 5.11.05 proforma_16.07E Wild Horse Wind Expansionwrkingfile 5 2" xfId="23001"/>
    <cellStyle name="_Recon to Darrin's 5.11.05 proforma_16.07E Wild Horse Wind Expansionwrkingfile 6" xfId="23002"/>
    <cellStyle name="_Recon to Darrin's 5.11.05 proforma_16.07E Wild Horse Wind Expansionwrkingfile 6 2" xfId="23003"/>
    <cellStyle name="_Recon to Darrin's 5.11.05 proforma_16.07E Wild Horse Wind Expansionwrkingfile SF" xfId="5443"/>
    <cellStyle name="_Recon to Darrin's 5.11.05 proforma_16.07E Wild Horse Wind Expansionwrkingfile SF 2" xfId="5444"/>
    <cellStyle name="_Recon to Darrin's 5.11.05 proforma_16.07E Wild Horse Wind Expansionwrkingfile SF 2 2" xfId="5445"/>
    <cellStyle name="_Recon to Darrin's 5.11.05 proforma_16.07E Wild Horse Wind Expansionwrkingfile SF 2 2 2" xfId="23004"/>
    <cellStyle name="_Recon to Darrin's 5.11.05 proforma_16.07E Wild Horse Wind Expansionwrkingfile SF 2 2 2 2" xfId="23005"/>
    <cellStyle name="_Recon to Darrin's 5.11.05 proforma_16.07E Wild Horse Wind Expansionwrkingfile SF 2 3" xfId="5446"/>
    <cellStyle name="_Recon to Darrin's 5.11.05 proforma_16.07E Wild Horse Wind Expansionwrkingfile SF 2 3 2" xfId="23006"/>
    <cellStyle name="_Recon to Darrin's 5.11.05 proforma_16.07E Wild Horse Wind Expansionwrkingfile SF 2 4" xfId="23007"/>
    <cellStyle name="_Recon to Darrin's 5.11.05 proforma_16.07E Wild Horse Wind Expansionwrkingfile SF 2 4 2" xfId="23008"/>
    <cellStyle name="_Recon to Darrin's 5.11.05 proforma_16.07E Wild Horse Wind Expansionwrkingfile SF 3" xfId="5447"/>
    <cellStyle name="_Recon to Darrin's 5.11.05 proforma_16.07E Wild Horse Wind Expansionwrkingfile SF 3 2" xfId="23009"/>
    <cellStyle name="_Recon to Darrin's 5.11.05 proforma_16.07E Wild Horse Wind Expansionwrkingfile SF 3 2 2" xfId="23010"/>
    <cellStyle name="_Recon to Darrin's 5.11.05 proforma_16.07E Wild Horse Wind Expansionwrkingfile SF 3 3" xfId="23011"/>
    <cellStyle name="_Recon to Darrin's 5.11.05 proforma_16.07E Wild Horse Wind Expansionwrkingfile SF 4" xfId="5448"/>
    <cellStyle name="_Recon to Darrin's 5.11.05 proforma_16.07E Wild Horse Wind Expansionwrkingfile SF 4 2" xfId="23012"/>
    <cellStyle name="_Recon to Darrin's 5.11.05 proforma_16.07E Wild Horse Wind Expansionwrkingfile SF 4 2 2" xfId="23013"/>
    <cellStyle name="_Recon to Darrin's 5.11.05 proforma_16.07E Wild Horse Wind Expansionwrkingfile SF 4 3" xfId="23014"/>
    <cellStyle name="_Recon to Darrin's 5.11.05 proforma_16.07E Wild Horse Wind Expansionwrkingfile SF 5" xfId="23015"/>
    <cellStyle name="_Recon to Darrin's 5.11.05 proforma_16.07E Wild Horse Wind Expansionwrkingfile SF 5 2" xfId="23016"/>
    <cellStyle name="_Recon to Darrin's 5.11.05 proforma_16.07E Wild Horse Wind Expansionwrkingfile SF 6" xfId="23017"/>
    <cellStyle name="_Recon to Darrin's 5.11.05 proforma_16.07E Wild Horse Wind Expansionwrkingfile SF 6 2" xfId="23018"/>
    <cellStyle name="_Recon to Darrin's 5.11.05 proforma_16.07E Wild Horse Wind Expansionwrkingfile SF_DEM-WP(C) ENERG10C--ctn Mid-C_042010 2010GRC" xfId="12061"/>
    <cellStyle name="_Recon to Darrin's 5.11.05 proforma_16.07E Wild Horse Wind Expansionwrkingfile SF_DEM-WP(C) ENERG10C--ctn Mid-C_042010 2010GRC 2" xfId="23019"/>
    <cellStyle name="_Recon to Darrin's 5.11.05 proforma_16.07E Wild Horse Wind Expansionwrkingfile_DEM-WP(C) ENERG10C--ctn Mid-C_042010 2010GRC" xfId="12062"/>
    <cellStyle name="_Recon to Darrin's 5.11.05 proforma_16.07E Wild Horse Wind Expansionwrkingfile_DEM-WP(C) ENERG10C--ctn Mid-C_042010 2010GRC 2" xfId="23020"/>
    <cellStyle name="_Recon to Darrin's 5.11.05 proforma_16.37E Wild Horse Expansion DeferralRevwrkingfile SF" xfId="5449"/>
    <cellStyle name="_Recon to Darrin's 5.11.05 proforma_16.37E Wild Horse Expansion DeferralRevwrkingfile SF 2" xfId="5450"/>
    <cellStyle name="_Recon to Darrin's 5.11.05 proforma_16.37E Wild Horse Expansion DeferralRevwrkingfile SF 2 2" xfId="5451"/>
    <cellStyle name="_Recon to Darrin's 5.11.05 proforma_16.37E Wild Horse Expansion DeferralRevwrkingfile SF 2 2 2" xfId="23021"/>
    <cellStyle name="_Recon to Darrin's 5.11.05 proforma_16.37E Wild Horse Expansion DeferralRevwrkingfile SF 2 2 2 2" xfId="23022"/>
    <cellStyle name="_Recon to Darrin's 5.11.05 proforma_16.37E Wild Horse Expansion DeferralRevwrkingfile SF 2 3" xfId="5452"/>
    <cellStyle name="_Recon to Darrin's 5.11.05 proforma_16.37E Wild Horse Expansion DeferralRevwrkingfile SF 2 3 2" xfId="23023"/>
    <cellStyle name="_Recon to Darrin's 5.11.05 proforma_16.37E Wild Horse Expansion DeferralRevwrkingfile SF 2 4" xfId="23024"/>
    <cellStyle name="_Recon to Darrin's 5.11.05 proforma_16.37E Wild Horse Expansion DeferralRevwrkingfile SF 2 4 2" xfId="23025"/>
    <cellStyle name="_Recon to Darrin's 5.11.05 proforma_16.37E Wild Horse Expansion DeferralRevwrkingfile SF 3" xfId="5453"/>
    <cellStyle name="_Recon to Darrin's 5.11.05 proforma_16.37E Wild Horse Expansion DeferralRevwrkingfile SF 3 2" xfId="23026"/>
    <cellStyle name="_Recon to Darrin's 5.11.05 proforma_16.37E Wild Horse Expansion DeferralRevwrkingfile SF 3 2 2" xfId="23027"/>
    <cellStyle name="_Recon to Darrin's 5.11.05 proforma_16.37E Wild Horse Expansion DeferralRevwrkingfile SF 3 3" xfId="23028"/>
    <cellStyle name="_Recon to Darrin's 5.11.05 proforma_16.37E Wild Horse Expansion DeferralRevwrkingfile SF 4" xfId="5454"/>
    <cellStyle name="_Recon to Darrin's 5.11.05 proforma_16.37E Wild Horse Expansion DeferralRevwrkingfile SF 4 2" xfId="23029"/>
    <cellStyle name="_Recon to Darrin's 5.11.05 proforma_16.37E Wild Horse Expansion DeferralRevwrkingfile SF 4 2 2" xfId="23030"/>
    <cellStyle name="_Recon to Darrin's 5.11.05 proforma_16.37E Wild Horse Expansion DeferralRevwrkingfile SF 4 3" xfId="23031"/>
    <cellStyle name="_Recon to Darrin's 5.11.05 proforma_16.37E Wild Horse Expansion DeferralRevwrkingfile SF 5" xfId="23032"/>
    <cellStyle name="_Recon to Darrin's 5.11.05 proforma_16.37E Wild Horse Expansion DeferralRevwrkingfile SF 5 2" xfId="23033"/>
    <cellStyle name="_Recon to Darrin's 5.11.05 proforma_16.37E Wild Horse Expansion DeferralRevwrkingfile SF 6" xfId="23034"/>
    <cellStyle name="_Recon to Darrin's 5.11.05 proforma_16.37E Wild Horse Expansion DeferralRevwrkingfile SF 6 2" xfId="23035"/>
    <cellStyle name="_Recon to Darrin's 5.11.05 proforma_16.37E Wild Horse Expansion DeferralRevwrkingfile SF_DEM-WP(C) ENERG10C--ctn Mid-C_042010 2010GRC" xfId="12063"/>
    <cellStyle name="_Recon to Darrin's 5.11.05 proforma_16.37E Wild Horse Expansion DeferralRevwrkingfile SF_DEM-WP(C) ENERG10C--ctn Mid-C_042010 2010GRC 2" xfId="23036"/>
    <cellStyle name="_Recon to Darrin's 5.11.05 proforma_2009 Compliance Filing PCA Exhibits for GRC" xfId="5455"/>
    <cellStyle name="_Recon to Darrin's 5.11.05 proforma_2009 Compliance Filing PCA Exhibits for GRC 2" xfId="5456"/>
    <cellStyle name="_Recon to Darrin's 5.11.05 proforma_2009 Compliance Filing PCA Exhibits for GRC 2 2" xfId="23037"/>
    <cellStyle name="_Recon to Darrin's 5.11.05 proforma_2009 Compliance Filing PCA Exhibits for GRC 3" xfId="23038"/>
    <cellStyle name="_Recon to Darrin's 5.11.05 proforma_2009 GRC Compl Filing - Exhibit D" xfId="5457"/>
    <cellStyle name="_Recon to Darrin's 5.11.05 proforma_2009 GRC Compl Filing - Exhibit D 2" xfId="5458"/>
    <cellStyle name="_Recon to Darrin's 5.11.05 proforma_2009 GRC Compl Filing - Exhibit D 2 2" xfId="23039"/>
    <cellStyle name="_Recon to Darrin's 5.11.05 proforma_2009 GRC Compl Filing - Exhibit D 2 2 2" xfId="23040"/>
    <cellStyle name="_Recon to Darrin's 5.11.05 proforma_2009 GRC Compl Filing - Exhibit D 2 2 2 2" xfId="23041"/>
    <cellStyle name="_Recon to Darrin's 5.11.05 proforma_2009 GRC Compl Filing - Exhibit D 2 3" xfId="23042"/>
    <cellStyle name="_Recon to Darrin's 5.11.05 proforma_2009 GRC Compl Filing - Exhibit D 2 3 2" xfId="23043"/>
    <cellStyle name="_Recon to Darrin's 5.11.05 proforma_2009 GRC Compl Filing - Exhibit D 2 4" xfId="23044"/>
    <cellStyle name="_Recon to Darrin's 5.11.05 proforma_2009 GRC Compl Filing - Exhibit D 2 4 2" xfId="23045"/>
    <cellStyle name="_Recon to Darrin's 5.11.05 proforma_2009 GRC Compl Filing - Exhibit D 3" xfId="23046"/>
    <cellStyle name="_Recon to Darrin's 5.11.05 proforma_2009 GRC Compl Filing - Exhibit D 3 2" xfId="23047"/>
    <cellStyle name="_Recon to Darrin's 5.11.05 proforma_2009 GRC Compl Filing - Exhibit D 3 2 2" xfId="23048"/>
    <cellStyle name="_Recon to Darrin's 5.11.05 proforma_2009 GRC Compl Filing - Exhibit D 3 3" xfId="23049"/>
    <cellStyle name="_Recon to Darrin's 5.11.05 proforma_2009 GRC Compl Filing - Exhibit D 4" xfId="23050"/>
    <cellStyle name="_Recon to Darrin's 5.11.05 proforma_2009 GRC Compl Filing - Exhibit D 4 2" xfId="23051"/>
    <cellStyle name="_Recon to Darrin's 5.11.05 proforma_2009 GRC Compl Filing - Exhibit D 4 2 2" xfId="23052"/>
    <cellStyle name="_Recon to Darrin's 5.11.05 proforma_2009 GRC Compl Filing - Exhibit D 4 3" xfId="23053"/>
    <cellStyle name="_Recon to Darrin's 5.11.05 proforma_2009 GRC Compl Filing - Exhibit D 5" xfId="23054"/>
    <cellStyle name="_Recon to Darrin's 5.11.05 proforma_2009 GRC Compl Filing - Exhibit D 5 2" xfId="23055"/>
    <cellStyle name="_Recon to Darrin's 5.11.05 proforma_2009 GRC Compl Filing - Exhibit D 6" xfId="23056"/>
    <cellStyle name="_Recon to Darrin's 5.11.05 proforma_2009 GRC Compl Filing - Exhibit D 6 2" xfId="23057"/>
    <cellStyle name="_Recon to Darrin's 5.11.05 proforma_2009 GRC Compl Filing - Exhibit D_DEM-WP(C) ENERG10C--ctn Mid-C_042010 2010GRC" xfId="12064"/>
    <cellStyle name="_Recon to Darrin's 5.11.05 proforma_2009 GRC Compl Filing - Exhibit D_DEM-WP(C) ENERG10C--ctn Mid-C_042010 2010GRC 2" xfId="23058"/>
    <cellStyle name="_Recon to Darrin's 5.11.05 proforma_2010 PTC's July1_Dec31 2010 " xfId="202"/>
    <cellStyle name="_Recon to Darrin's 5.11.05 proforma_2010 PTC's Sept10_Aug11 (Version 4)" xfId="203"/>
    <cellStyle name="_Recon to Darrin's 5.11.05 proforma_3.01 Income Statement" xfId="5459"/>
    <cellStyle name="_Recon to Darrin's 5.11.05 proforma_4 31 Regulatory Assets and Liabilities  7 06- Exhibit D" xfId="5460"/>
    <cellStyle name="_Recon to Darrin's 5.11.05 proforma_4 31 Regulatory Assets and Liabilities  7 06- Exhibit D 2" xfId="5461"/>
    <cellStyle name="_Recon to Darrin's 5.11.05 proforma_4 31 Regulatory Assets and Liabilities  7 06- Exhibit D 2 2" xfId="5462"/>
    <cellStyle name="_Recon to Darrin's 5.11.05 proforma_4 31 Regulatory Assets and Liabilities  7 06- Exhibit D 2 2 2" xfId="23059"/>
    <cellStyle name="_Recon to Darrin's 5.11.05 proforma_4 31 Regulatory Assets and Liabilities  7 06- Exhibit D 2 2 2 2" xfId="23060"/>
    <cellStyle name="_Recon to Darrin's 5.11.05 proforma_4 31 Regulatory Assets and Liabilities  7 06- Exhibit D 2 2 3" xfId="23061"/>
    <cellStyle name="_Recon to Darrin's 5.11.05 proforma_4 31 Regulatory Assets and Liabilities  7 06- Exhibit D 2 3" xfId="5463"/>
    <cellStyle name="_Recon to Darrin's 5.11.05 proforma_4 31 Regulatory Assets and Liabilities  7 06- Exhibit D 2 3 2" xfId="23062"/>
    <cellStyle name="_Recon to Darrin's 5.11.05 proforma_4 31 Regulatory Assets and Liabilities  7 06- Exhibit D 2 3 2 2" xfId="23063"/>
    <cellStyle name="_Recon to Darrin's 5.11.05 proforma_4 31 Regulatory Assets and Liabilities  7 06- Exhibit D 2 3 3" xfId="23064"/>
    <cellStyle name="_Recon to Darrin's 5.11.05 proforma_4 31 Regulatory Assets and Liabilities  7 06- Exhibit D 2 4" xfId="23065"/>
    <cellStyle name="_Recon to Darrin's 5.11.05 proforma_4 31 Regulatory Assets and Liabilities  7 06- Exhibit D 2 4 2" xfId="23066"/>
    <cellStyle name="_Recon to Darrin's 5.11.05 proforma_4 31 Regulatory Assets and Liabilities  7 06- Exhibit D 2 5" xfId="23067"/>
    <cellStyle name="_Recon to Darrin's 5.11.05 proforma_4 31 Regulatory Assets and Liabilities  7 06- Exhibit D 2 5 2" xfId="23068"/>
    <cellStyle name="_Recon to Darrin's 5.11.05 proforma_4 31 Regulatory Assets and Liabilities  7 06- Exhibit D 3" xfId="5464"/>
    <cellStyle name="_Recon to Darrin's 5.11.05 proforma_4 31 Regulatory Assets and Liabilities  7 06- Exhibit D 3 2" xfId="23069"/>
    <cellStyle name="_Recon to Darrin's 5.11.05 proforma_4 31 Regulatory Assets and Liabilities  7 06- Exhibit D 3 2 2" xfId="23070"/>
    <cellStyle name="_Recon to Darrin's 5.11.05 proforma_4 31 Regulatory Assets and Liabilities  7 06- Exhibit D 3 3" xfId="23071"/>
    <cellStyle name="_Recon to Darrin's 5.11.05 proforma_4 31 Regulatory Assets and Liabilities  7 06- Exhibit D 4" xfId="5465"/>
    <cellStyle name="_Recon to Darrin's 5.11.05 proforma_4 31 Regulatory Assets and Liabilities  7 06- Exhibit D 4 2" xfId="23072"/>
    <cellStyle name="_Recon to Darrin's 5.11.05 proforma_4 31 Regulatory Assets and Liabilities  7 06- Exhibit D 4 2 2" xfId="23073"/>
    <cellStyle name="_Recon to Darrin's 5.11.05 proforma_4 31 Regulatory Assets and Liabilities  7 06- Exhibit D 4 3" xfId="23074"/>
    <cellStyle name="_Recon to Darrin's 5.11.05 proforma_4 31 Regulatory Assets and Liabilities  7 06- Exhibit D 5" xfId="23075"/>
    <cellStyle name="_Recon to Darrin's 5.11.05 proforma_4 31 Regulatory Assets and Liabilities  7 06- Exhibit D 5 2" xfId="23076"/>
    <cellStyle name="_Recon to Darrin's 5.11.05 proforma_4 31 Regulatory Assets and Liabilities  7 06- Exhibit D 6" xfId="23077"/>
    <cellStyle name="_Recon to Darrin's 5.11.05 proforma_4 31 Regulatory Assets and Liabilities  7 06- Exhibit D 6 2" xfId="23078"/>
    <cellStyle name="_Recon to Darrin's 5.11.05 proforma_4 31 Regulatory Assets and Liabilities  7 06- Exhibit D_DEM-WP(C) ENERG10C--ctn Mid-C_042010 2010GRC" xfId="12065"/>
    <cellStyle name="_Recon to Darrin's 5.11.05 proforma_4 31 Regulatory Assets and Liabilities  7 06- Exhibit D_DEM-WP(C) ENERG10C--ctn Mid-C_042010 2010GRC 2" xfId="23079"/>
    <cellStyle name="_Recon to Darrin's 5.11.05 proforma_4 31 Regulatory Assets and Liabilities  7 06- Exhibit D_NIM Summary" xfId="5466"/>
    <cellStyle name="_Recon to Darrin's 5.11.05 proforma_4 31 Regulatory Assets and Liabilities  7 06- Exhibit D_NIM Summary 2" xfId="5467"/>
    <cellStyle name="_Recon to Darrin's 5.11.05 proforma_4 31 Regulatory Assets and Liabilities  7 06- Exhibit D_NIM Summary 2 2" xfId="23080"/>
    <cellStyle name="_Recon to Darrin's 5.11.05 proforma_4 31 Regulatory Assets and Liabilities  7 06- Exhibit D_NIM Summary 2 2 2" xfId="23081"/>
    <cellStyle name="_Recon to Darrin's 5.11.05 proforma_4 31 Regulatory Assets and Liabilities  7 06- Exhibit D_NIM Summary 2 2 2 2" xfId="23082"/>
    <cellStyle name="_Recon to Darrin's 5.11.05 proforma_4 31 Regulatory Assets and Liabilities  7 06- Exhibit D_NIM Summary 2 3" xfId="23083"/>
    <cellStyle name="_Recon to Darrin's 5.11.05 proforma_4 31 Regulatory Assets and Liabilities  7 06- Exhibit D_NIM Summary 2 3 2" xfId="23084"/>
    <cellStyle name="_Recon to Darrin's 5.11.05 proforma_4 31 Regulatory Assets and Liabilities  7 06- Exhibit D_NIM Summary 2 4" xfId="23085"/>
    <cellStyle name="_Recon to Darrin's 5.11.05 proforma_4 31 Regulatory Assets and Liabilities  7 06- Exhibit D_NIM Summary 2 4 2" xfId="23086"/>
    <cellStyle name="_Recon to Darrin's 5.11.05 proforma_4 31 Regulatory Assets and Liabilities  7 06- Exhibit D_NIM Summary 3" xfId="23087"/>
    <cellStyle name="_Recon to Darrin's 5.11.05 proforma_4 31 Regulatory Assets and Liabilities  7 06- Exhibit D_NIM Summary 3 2" xfId="23088"/>
    <cellStyle name="_Recon to Darrin's 5.11.05 proforma_4 31 Regulatory Assets and Liabilities  7 06- Exhibit D_NIM Summary 3 2 2" xfId="23089"/>
    <cellStyle name="_Recon to Darrin's 5.11.05 proforma_4 31 Regulatory Assets and Liabilities  7 06- Exhibit D_NIM Summary 3 3" xfId="23090"/>
    <cellStyle name="_Recon to Darrin's 5.11.05 proforma_4 31 Regulatory Assets and Liabilities  7 06- Exhibit D_NIM Summary 4" xfId="23091"/>
    <cellStyle name="_Recon to Darrin's 5.11.05 proforma_4 31 Regulatory Assets and Liabilities  7 06- Exhibit D_NIM Summary 4 2" xfId="23092"/>
    <cellStyle name="_Recon to Darrin's 5.11.05 proforma_4 31 Regulatory Assets and Liabilities  7 06- Exhibit D_NIM Summary 4 2 2" xfId="23093"/>
    <cellStyle name="_Recon to Darrin's 5.11.05 proforma_4 31 Regulatory Assets and Liabilities  7 06- Exhibit D_NIM Summary 4 3" xfId="23094"/>
    <cellStyle name="_Recon to Darrin's 5.11.05 proforma_4 31 Regulatory Assets and Liabilities  7 06- Exhibit D_NIM Summary 5" xfId="23095"/>
    <cellStyle name="_Recon to Darrin's 5.11.05 proforma_4 31 Regulatory Assets and Liabilities  7 06- Exhibit D_NIM Summary 5 2" xfId="23096"/>
    <cellStyle name="_Recon to Darrin's 5.11.05 proforma_4 31 Regulatory Assets and Liabilities  7 06- Exhibit D_NIM Summary 6" xfId="23097"/>
    <cellStyle name="_Recon to Darrin's 5.11.05 proforma_4 31 Regulatory Assets and Liabilities  7 06- Exhibit D_NIM Summary 6 2" xfId="23098"/>
    <cellStyle name="_Recon to Darrin's 5.11.05 proforma_4 31 Regulatory Assets and Liabilities  7 06- Exhibit D_NIM Summary_DEM-WP(C) ENERG10C--ctn Mid-C_042010 2010GRC" xfId="12066"/>
    <cellStyle name="_Recon to Darrin's 5.11.05 proforma_4 31 Regulatory Assets and Liabilities  7 06- Exhibit D_NIM Summary_DEM-WP(C) ENERG10C--ctn Mid-C_042010 2010GRC 2" xfId="23099"/>
    <cellStyle name="_Recon to Darrin's 5.11.05 proforma_4 31 Regulatory Assets and Liabilities  7 06- Exhibit D_NIM+O&amp;M" xfId="12067"/>
    <cellStyle name="_Recon to Darrin's 5.11.05 proforma_4 31 Regulatory Assets and Liabilities  7 06- Exhibit D_NIM+O&amp;M 2" xfId="23100"/>
    <cellStyle name="_Recon to Darrin's 5.11.05 proforma_4 31 Regulatory Assets and Liabilities  7 06- Exhibit D_NIM+O&amp;M 2 2" xfId="23101"/>
    <cellStyle name="_Recon to Darrin's 5.11.05 proforma_4 31 Regulatory Assets and Liabilities  7 06- Exhibit D_NIM+O&amp;M 2 2 2" xfId="23102"/>
    <cellStyle name="_Recon to Darrin's 5.11.05 proforma_4 31 Regulatory Assets and Liabilities  7 06- Exhibit D_NIM+O&amp;M 3" xfId="23103"/>
    <cellStyle name="_Recon to Darrin's 5.11.05 proforma_4 31 Regulatory Assets and Liabilities  7 06- Exhibit D_NIM+O&amp;M 3 2" xfId="23104"/>
    <cellStyle name="_Recon to Darrin's 5.11.05 proforma_4 31 Regulatory Assets and Liabilities  7 06- Exhibit D_NIM+O&amp;M 3 2 2" xfId="23105"/>
    <cellStyle name="_Recon to Darrin's 5.11.05 proforma_4 31 Regulatory Assets and Liabilities  7 06- Exhibit D_NIM+O&amp;M 3 3" xfId="23106"/>
    <cellStyle name="_Recon to Darrin's 5.11.05 proforma_4 31 Regulatory Assets and Liabilities  7 06- Exhibit D_NIM+O&amp;M 4" xfId="23107"/>
    <cellStyle name="_Recon to Darrin's 5.11.05 proforma_4 31 Regulatory Assets and Liabilities  7 06- Exhibit D_NIM+O&amp;M 4 2" xfId="23108"/>
    <cellStyle name="_Recon to Darrin's 5.11.05 proforma_4 31 Regulatory Assets and Liabilities  7 06- Exhibit D_NIM+O&amp;M 5" xfId="23109"/>
    <cellStyle name="_Recon to Darrin's 5.11.05 proforma_4 31 Regulatory Assets and Liabilities  7 06- Exhibit D_NIM+O&amp;M 5 2" xfId="23110"/>
    <cellStyle name="_Recon to Darrin's 5.11.05 proforma_4 31 Regulatory Assets and Liabilities  7 06- Exhibit D_NIM+O&amp;M Monthly" xfId="12068"/>
    <cellStyle name="_Recon to Darrin's 5.11.05 proforma_4 31 Regulatory Assets and Liabilities  7 06- Exhibit D_NIM+O&amp;M Monthly 2" xfId="23111"/>
    <cellStyle name="_Recon to Darrin's 5.11.05 proforma_4 31 Regulatory Assets and Liabilities  7 06- Exhibit D_NIM+O&amp;M Monthly 2 2" xfId="23112"/>
    <cellStyle name="_Recon to Darrin's 5.11.05 proforma_4 31 Regulatory Assets and Liabilities  7 06- Exhibit D_NIM+O&amp;M Monthly 2 2 2" xfId="23113"/>
    <cellStyle name="_Recon to Darrin's 5.11.05 proforma_4 31 Regulatory Assets and Liabilities  7 06- Exhibit D_NIM+O&amp;M Monthly 3" xfId="23114"/>
    <cellStyle name="_Recon to Darrin's 5.11.05 proforma_4 31 Regulatory Assets and Liabilities  7 06- Exhibit D_NIM+O&amp;M Monthly 3 2" xfId="23115"/>
    <cellStyle name="_Recon to Darrin's 5.11.05 proforma_4 31 Regulatory Assets and Liabilities  7 06- Exhibit D_NIM+O&amp;M Monthly 3 2 2" xfId="23116"/>
    <cellStyle name="_Recon to Darrin's 5.11.05 proforma_4 31 Regulatory Assets and Liabilities  7 06- Exhibit D_NIM+O&amp;M Monthly 3 3" xfId="23117"/>
    <cellStyle name="_Recon to Darrin's 5.11.05 proforma_4 31 Regulatory Assets and Liabilities  7 06- Exhibit D_NIM+O&amp;M Monthly 4" xfId="23118"/>
    <cellStyle name="_Recon to Darrin's 5.11.05 proforma_4 31 Regulatory Assets and Liabilities  7 06- Exhibit D_NIM+O&amp;M Monthly 4 2" xfId="23119"/>
    <cellStyle name="_Recon to Darrin's 5.11.05 proforma_4 31 Regulatory Assets and Liabilities  7 06- Exhibit D_NIM+O&amp;M Monthly 5" xfId="23120"/>
    <cellStyle name="_Recon to Darrin's 5.11.05 proforma_4 31 Regulatory Assets and Liabilities  7 06- Exhibit D_NIM+O&amp;M Monthly 5 2" xfId="23121"/>
    <cellStyle name="_Recon to Darrin's 5.11.05 proforma_4 31E Reg Asset  Liab and EXH D" xfId="12069"/>
    <cellStyle name="_Recon to Darrin's 5.11.05 proforma_4 31E Reg Asset  Liab and EXH D _ Aug 10 Filing (2)" xfId="12070"/>
    <cellStyle name="_Recon to Darrin's 5.11.05 proforma_4 31E Reg Asset  Liab and EXH D _ Aug 10 Filing (2) 2" xfId="23122"/>
    <cellStyle name="_Recon to Darrin's 5.11.05 proforma_4 31E Reg Asset  Liab and EXH D _ Aug 10 Filing (2) 2 2" xfId="23123"/>
    <cellStyle name="_Recon to Darrin's 5.11.05 proforma_4 31E Reg Asset  Liab and EXH D _ Aug 10 Filing (2) 2 2 2" xfId="23124"/>
    <cellStyle name="_Recon to Darrin's 5.11.05 proforma_4 31E Reg Asset  Liab and EXH D _ Aug 10 Filing (2) 2 3" xfId="23125"/>
    <cellStyle name="_Recon to Darrin's 5.11.05 proforma_4 31E Reg Asset  Liab and EXH D _ Aug 10 Filing (2) 3" xfId="23126"/>
    <cellStyle name="_Recon to Darrin's 5.11.05 proforma_4 31E Reg Asset  Liab and EXH D _ Aug 10 Filing (2) 3 2" xfId="23127"/>
    <cellStyle name="_Recon to Darrin's 5.11.05 proforma_4 31E Reg Asset  Liab and EXH D _ Aug 10 Filing (2) 3 2 2" xfId="23128"/>
    <cellStyle name="_Recon to Darrin's 5.11.05 proforma_4 31E Reg Asset  Liab and EXH D _ Aug 10 Filing (2) 3 3" xfId="23129"/>
    <cellStyle name="_Recon to Darrin's 5.11.05 proforma_4 31E Reg Asset  Liab and EXH D _ Aug 10 Filing (2) 4" xfId="23130"/>
    <cellStyle name="_Recon to Darrin's 5.11.05 proforma_4 31E Reg Asset  Liab and EXH D _ Aug 10 Filing (2) 4 2" xfId="23131"/>
    <cellStyle name="_Recon to Darrin's 5.11.05 proforma_4 31E Reg Asset  Liab and EXH D _ Aug 10 Filing (2) 5" xfId="23132"/>
    <cellStyle name="_Recon to Darrin's 5.11.05 proforma_4 31E Reg Asset  Liab and EXH D _ Aug 10 Filing (2) 5 2" xfId="23133"/>
    <cellStyle name="_Recon to Darrin's 5.11.05 proforma_4 31E Reg Asset  Liab and EXH D 10" xfId="23134"/>
    <cellStyle name="_Recon to Darrin's 5.11.05 proforma_4 31E Reg Asset  Liab and EXH D 10 2" xfId="23135"/>
    <cellStyle name="_Recon to Darrin's 5.11.05 proforma_4 31E Reg Asset  Liab and EXH D 10 2 2" xfId="23136"/>
    <cellStyle name="_Recon to Darrin's 5.11.05 proforma_4 31E Reg Asset  Liab and EXH D 10 3" xfId="23137"/>
    <cellStyle name="_Recon to Darrin's 5.11.05 proforma_4 31E Reg Asset  Liab and EXH D 11" xfId="23138"/>
    <cellStyle name="_Recon to Darrin's 5.11.05 proforma_4 31E Reg Asset  Liab and EXH D 11 2" xfId="23139"/>
    <cellStyle name="_Recon to Darrin's 5.11.05 proforma_4 31E Reg Asset  Liab and EXH D 11 2 2" xfId="23140"/>
    <cellStyle name="_Recon to Darrin's 5.11.05 proforma_4 31E Reg Asset  Liab and EXH D 11 3" xfId="23141"/>
    <cellStyle name="_Recon to Darrin's 5.11.05 proforma_4 31E Reg Asset  Liab and EXH D 12" xfId="23142"/>
    <cellStyle name="_Recon to Darrin's 5.11.05 proforma_4 31E Reg Asset  Liab and EXH D 12 2" xfId="23143"/>
    <cellStyle name="_Recon to Darrin's 5.11.05 proforma_4 31E Reg Asset  Liab and EXH D 12 2 2" xfId="23144"/>
    <cellStyle name="_Recon to Darrin's 5.11.05 proforma_4 31E Reg Asset  Liab and EXH D 12 3" xfId="23145"/>
    <cellStyle name="_Recon to Darrin's 5.11.05 proforma_4 31E Reg Asset  Liab and EXH D 13" xfId="23146"/>
    <cellStyle name="_Recon to Darrin's 5.11.05 proforma_4 31E Reg Asset  Liab and EXH D 13 2" xfId="23147"/>
    <cellStyle name="_Recon to Darrin's 5.11.05 proforma_4 31E Reg Asset  Liab and EXH D 13 2 2" xfId="23148"/>
    <cellStyle name="_Recon to Darrin's 5.11.05 proforma_4 31E Reg Asset  Liab and EXH D 13 3" xfId="23149"/>
    <cellStyle name="_Recon to Darrin's 5.11.05 proforma_4 31E Reg Asset  Liab and EXH D 14" xfId="23150"/>
    <cellStyle name="_Recon to Darrin's 5.11.05 proforma_4 31E Reg Asset  Liab and EXH D 14 2" xfId="23151"/>
    <cellStyle name="_Recon to Darrin's 5.11.05 proforma_4 31E Reg Asset  Liab and EXH D 14 2 2" xfId="23152"/>
    <cellStyle name="_Recon to Darrin's 5.11.05 proforma_4 31E Reg Asset  Liab and EXH D 14 3" xfId="23153"/>
    <cellStyle name="_Recon to Darrin's 5.11.05 proforma_4 31E Reg Asset  Liab and EXH D 15" xfId="23154"/>
    <cellStyle name="_Recon to Darrin's 5.11.05 proforma_4 31E Reg Asset  Liab and EXH D 15 2" xfId="23155"/>
    <cellStyle name="_Recon to Darrin's 5.11.05 proforma_4 31E Reg Asset  Liab and EXH D 15 2 2" xfId="23156"/>
    <cellStyle name="_Recon to Darrin's 5.11.05 proforma_4 31E Reg Asset  Liab and EXH D 15 3" xfId="23157"/>
    <cellStyle name="_Recon to Darrin's 5.11.05 proforma_4 31E Reg Asset  Liab and EXH D 16" xfId="23158"/>
    <cellStyle name="_Recon to Darrin's 5.11.05 proforma_4 31E Reg Asset  Liab and EXH D 16 2" xfId="23159"/>
    <cellStyle name="_Recon to Darrin's 5.11.05 proforma_4 31E Reg Asset  Liab and EXH D 16 2 2" xfId="23160"/>
    <cellStyle name="_Recon to Darrin's 5.11.05 proforma_4 31E Reg Asset  Liab and EXH D 16 3" xfId="23161"/>
    <cellStyle name="_Recon to Darrin's 5.11.05 proforma_4 31E Reg Asset  Liab and EXH D 17" xfId="23162"/>
    <cellStyle name="_Recon to Darrin's 5.11.05 proforma_4 31E Reg Asset  Liab and EXH D 17 2" xfId="23163"/>
    <cellStyle name="_Recon to Darrin's 5.11.05 proforma_4 31E Reg Asset  Liab and EXH D 18" xfId="23164"/>
    <cellStyle name="_Recon to Darrin's 5.11.05 proforma_4 31E Reg Asset  Liab and EXH D 18 2" xfId="23165"/>
    <cellStyle name="_Recon to Darrin's 5.11.05 proforma_4 31E Reg Asset  Liab and EXH D 19" xfId="23166"/>
    <cellStyle name="_Recon to Darrin's 5.11.05 proforma_4 31E Reg Asset  Liab and EXH D 19 2" xfId="23167"/>
    <cellStyle name="_Recon to Darrin's 5.11.05 proforma_4 31E Reg Asset  Liab and EXH D 2" xfId="23168"/>
    <cellStyle name="_Recon to Darrin's 5.11.05 proforma_4 31E Reg Asset  Liab and EXH D 2 2" xfId="23169"/>
    <cellStyle name="_Recon to Darrin's 5.11.05 proforma_4 31E Reg Asset  Liab and EXH D 2 2 2" xfId="23170"/>
    <cellStyle name="_Recon to Darrin's 5.11.05 proforma_4 31E Reg Asset  Liab and EXH D 2 3" xfId="23171"/>
    <cellStyle name="_Recon to Darrin's 5.11.05 proforma_4 31E Reg Asset  Liab and EXH D 20" xfId="23172"/>
    <cellStyle name="_Recon to Darrin's 5.11.05 proforma_4 31E Reg Asset  Liab and EXH D 20 2" xfId="23173"/>
    <cellStyle name="_Recon to Darrin's 5.11.05 proforma_4 31E Reg Asset  Liab and EXH D 21" xfId="23174"/>
    <cellStyle name="_Recon to Darrin's 5.11.05 proforma_4 31E Reg Asset  Liab and EXH D 21 2" xfId="23175"/>
    <cellStyle name="_Recon to Darrin's 5.11.05 proforma_4 31E Reg Asset  Liab and EXH D 22" xfId="23176"/>
    <cellStyle name="_Recon to Darrin's 5.11.05 proforma_4 31E Reg Asset  Liab and EXH D 22 2" xfId="23177"/>
    <cellStyle name="_Recon to Darrin's 5.11.05 proforma_4 31E Reg Asset  Liab and EXH D 23" xfId="23178"/>
    <cellStyle name="_Recon to Darrin's 5.11.05 proforma_4 31E Reg Asset  Liab and EXH D 23 2" xfId="23179"/>
    <cellStyle name="_Recon to Darrin's 5.11.05 proforma_4 31E Reg Asset  Liab and EXH D 24" xfId="23180"/>
    <cellStyle name="_Recon to Darrin's 5.11.05 proforma_4 31E Reg Asset  Liab and EXH D 24 2" xfId="23181"/>
    <cellStyle name="_Recon to Darrin's 5.11.05 proforma_4 31E Reg Asset  Liab and EXH D 25" xfId="23182"/>
    <cellStyle name="_Recon to Darrin's 5.11.05 proforma_4 31E Reg Asset  Liab and EXH D 25 2" xfId="23183"/>
    <cellStyle name="_Recon to Darrin's 5.11.05 proforma_4 31E Reg Asset  Liab and EXH D 26" xfId="23184"/>
    <cellStyle name="_Recon to Darrin's 5.11.05 proforma_4 31E Reg Asset  Liab and EXH D 26 2" xfId="23185"/>
    <cellStyle name="_Recon to Darrin's 5.11.05 proforma_4 31E Reg Asset  Liab and EXH D 27" xfId="23186"/>
    <cellStyle name="_Recon to Darrin's 5.11.05 proforma_4 31E Reg Asset  Liab and EXH D 27 2" xfId="23187"/>
    <cellStyle name="_Recon to Darrin's 5.11.05 proforma_4 31E Reg Asset  Liab and EXH D 28" xfId="23188"/>
    <cellStyle name="_Recon to Darrin's 5.11.05 proforma_4 31E Reg Asset  Liab and EXH D 28 2" xfId="23189"/>
    <cellStyle name="_Recon to Darrin's 5.11.05 proforma_4 31E Reg Asset  Liab and EXH D 29" xfId="23190"/>
    <cellStyle name="_Recon to Darrin's 5.11.05 proforma_4 31E Reg Asset  Liab and EXH D 29 2" xfId="23191"/>
    <cellStyle name="_Recon to Darrin's 5.11.05 proforma_4 31E Reg Asset  Liab and EXH D 3" xfId="23192"/>
    <cellStyle name="_Recon to Darrin's 5.11.05 proforma_4 31E Reg Asset  Liab and EXH D 3 2" xfId="23193"/>
    <cellStyle name="_Recon to Darrin's 5.11.05 proforma_4 31E Reg Asset  Liab and EXH D 3 2 2" xfId="23194"/>
    <cellStyle name="_Recon to Darrin's 5.11.05 proforma_4 31E Reg Asset  Liab and EXH D 3 3" xfId="23195"/>
    <cellStyle name="_Recon to Darrin's 5.11.05 proforma_4 31E Reg Asset  Liab and EXH D 30" xfId="23196"/>
    <cellStyle name="_Recon to Darrin's 5.11.05 proforma_4 31E Reg Asset  Liab and EXH D 30 2" xfId="23197"/>
    <cellStyle name="_Recon to Darrin's 5.11.05 proforma_4 31E Reg Asset  Liab and EXH D 4" xfId="23198"/>
    <cellStyle name="_Recon to Darrin's 5.11.05 proforma_4 31E Reg Asset  Liab and EXH D 4 2" xfId="23199"/>
    <cellStyle name="_Recon to Darrin's 5.11.05 proforma_4 31E Reg Asset  Liab and EXH D 4 2 2" xfId="23200"/>
    <cellStyle name="_Recon to Darrin's 5.11.05 proforma_4 31E Reg Asset  Liab and EXH D 5" xfId="23201"/>
    <cellStyle name="_Recon to Darrin's 5.11.05 proforma_4 31E Reg Asset  Liab and EXH D 5 2" xfId="23202"/>
    <cellStyle name="_Recon to Darrin's 5.11.05 proforma_4 31E Reg Asset  Liab and EXH D 5 2 2" xfId="23203"/>
    <cellStyle name="_Recon to Darrin's 5.11.05 proforma_4 31E Reg Asset  Liab and EXH D 6" xfId="23204"/>
    <cellStyle name="_Recon to Darrin's 5.11.05 proforma_4 31E Reg Asset  Liab and EXH D 6 2" xfId="23205"/>
    <cellStyle name="_Recon to Darrin's 5.11.05 proforma_4 31E Reg Asset  Liab and EXH D 6 2 2" xfId="23206"/>
    <cellStyle name="_Recon to Darrin's 5.11.05 proforma_4 31E Reg Asset  Liab and EXH D 6 3" xfId="23207"/>
    <cellStyle name="_Recon to Darrin's 5.11.05 proforma_4 31E Reg Asset  Liab and EXH D 7" xfId="23208"/>
    <cellStyle name="_Recon to Darrin's 5.11.05 proforma_4 31E Reg Asset  Liab and EXH D 7 2" xfId="23209"/>
    <cellStyle name="_Recon to Darrin's 5.11.05 proforma_4 31E Reg Asset  Liab and EXH D 7 2 2" xfId="23210"/>
    <cellStyle name="_Recon to Darrin's 5.11.05 proforma_4 31E Reg Asset  Liab and EXH D 7 3" xfId="23211"/>
    <cellStyle name="_Recon to Darrin's 5.11.05 proforma_4 31E Reg Asset  Liab and EXH D 8" xfId="23212"/>
    <cellStyle name="_Recon to Darrin's 5.11.05 proforma_4 31E Reg Asset  Liab and EXH D 8 2" xfId="23213"/>
    <cellStyle name="_Recon to Darrin's 5.11.05 proforma_4 31E Reg Asset  Liab and EXH D 8 2 2" xfId="23214"/>
    <cellStyle name="_Recon to Darrin's 5.11.05 proforma_4 31E Reg Asset  Liab and EXH D 8 3" xfId="23215"/>
    <cellStyle name="_Recon to Darrin's 5.11.05 proforma_4 31E Reg Asset  Liab and EXH D 9" xfId="23216"/>
    <cellStyle name="_Recon to Darrin's 5.11.05 proforma_4 31E Reg Asset  Liab and EXH D 9 2" xfId="23217"/>
    <cellStyle name="_Recon to Darrin's 5.11.05 proforma_4 31E Reg Asset  Liab and EXH D 9 2 2" xfId="23218"/>
    <cellStyle name="_Recon to Darrin's 5.11.05 proforma_4 31E Reg Asset  Liab and EXH D 9 3" xfId="23219"/>
    <cellStyle name="_Recon to Darrin's 5.11.05 proforma_4 32 Regulatory Assets and Liabilities  7 06- Exhibit D" xfId="5468"/>
    <cellStyle name="_Recon to Darrin's 5.11.05 proforma_4 32 Regulatory Assets and Liabilities  7 06- Exhibit D 2" xfId="5469"/>
    <cellStyle name="_Recon to Darrin's 5.11.05 proforma_4 32 Regulatory Assets and Liabilities  7 06- Exhibit D 2 2" xfId="5470"/>
    <cellStyle name="_Recon to Darrin's 5.11.05 proforma_4 32 Regulatory Assets and Liabilities  7 06- Exhibit D 2 2 2" xfId="23220"/>
    <cellStyle name="_Recon to Darrin's 5.11.05 proforma_4 32 Regulatory Assets and Liabilities  7 06- Exhibit D 2 2 2 2" xfId="23221"/>
    <cellStyle name="_Recon to Darrin's 5.11.05 proforma_4 32 Regulatory Assets and Liabilities  7 06- Exhibit D 2 2 3" xfId="23222"/>
    <cellStyle name="_Recon to Darrin's 5.11.05 proforma_4 32 Regulatory Assets and Liabilities  7 06- Exhibit D 2 3" xfId="5471"/>
    <cellStyle name="_Recon to Darrin's 5.11.05 proforma_4 32 Regulatory Assets and Liabilities  7 06- Exhibit D 2 3 2" xfId="23223"/>
    <cellStyle name="_Recon to Darrin's 5.11.05 proforma_4 32 Regulatory Assets and Liabilities  7 06- Exhibit D 2 3 2 2" xfId="23224"/>
    <cellStyle name="_Recon to Darrin's 5.11.05 proforma_4 32 Regulatory Assets and Liabilities  7 06- Exhibit D 2 3 3" xfId="23225"/>
    <cellStyle name="_Recon to Darrin's 5.11.05 proforma_4 32 Regulatory Assets and Liabilities  7 06- Exhibit D 2 4" xfId="23226"/>
    <cellStyle name="_Recon to Darrin's 5.11.05 proforma_4 32 Regulatory Assets and Liabilities  7 06- Exhibit D 2 4 2" xfId="23227"/>
    <cellStyle name="_Recon to Darrin's 5.11.05 proforma_4 32 Regulatory Assets and Liabilities  7 06- Exhibit D 2 5" xfId="23228"/>
    <cellStyle name="_Recon to Darrin's 5.11.05 proforma_4 32 Regulatory Assets and Liabilities  7 06- Exhibit D 2 5 2" xfId="23229"/>
    <cellStyle name="_Recon to Darrin's 5.11.05 proforma_4 32 Regulatory Assets and Liabilities  7 06- Exhibit D 3" xfId="5472"/>
    <cellStyle name="_Recon to Darrin's 5.11.05 proforma_4 32 Regulatory Assets and Liabilities  7 06- Exhibit D 3 2" xfId="23230"/>
    <cellStyle name="_Recon to Darrin's 5.11.05 proforma_4 32 Regulatory Assets and Liabilities  7 06- Exhibit D 3 2 2" xfId="23231"/>
    <cellStyle name="_Recon to Darrin's 5.11.05 proforma_4 32 Regulatory Assets and Liabilities  7 06- Exhibit D 3 3" xfId="23232"/>
    <cellStyle name="_Recon to Darrin's 5.11.05 proforma_4 32 Regulatory Assets and Liabilities  7 06- Exhibit D 4" xfId="5473"/>
    <cellStyle name="_Recon to Darrin's 5.11.05 proforma_4 32 Regulatory Assets and Liabilities  7 06- Exhibit D 4 2" xfId="23233"/>
    <cellStyle name="_Recon to Darrin's 5.11.05 proforma_4 32 Regulatory Assets and Liabilities  7 06- Exhibit D 4 2 2" xfId="23234"/>
    <cellStyle name="_Recon to Darrin's 5.11.05 proforma_4 32 Regulatory Assets and Liabilities  7 06- Exhibit D 4 3" xfId="23235"/>
    <cellStyle name="_Recon to Darrin's 5.11.05 proforma_4 32 Regulatory Assets and Liabilities  7 06- Exhibit D 5" xfId="23236"/>
    <cellStyle name="_Recon to Darrin's 5.11.05 proforma_4 32 Regulatory Assets and Liabilities  7 06- Exhibit D 5 2" xfId="23237"/>
    <cellStyle name="_Recon to Darrin's 5.11.05 proforma_4 32 Regulatory Assets and Liabilities  7 06- Exhibit D 6" xfId="23238"/>
    <cellStyle name="_Recon to Darrin's 5.11.05 proforma_4 32 Regulatory Assets and Liabilities  7 06- Exhibit D 6 2" xfId="23239"/>
    <cellStyle name="_Recon to Darrin's 5.11.05 proforma_4 32 Regulatory Assets and Liabilities  7 06- Exhibit D_DEM-WP(C) ENERG10C--ctn Mid-C_042010 2010GRC" xfId="12071"/>
    <cellStyle name="_Recon to Darrin's 5.11.05 proforma_4 32 Regulatory Assets and Liabilities  7 06- Exhibit D_DEM-WP(C) ENERG10C--ctn Mid-C_042010 2010GRC 2" xfId="23240"/>
    <cellStyle name="_Recon to Darrin's 5.11.05 proforma_4 32 Regulatory Assets and Liabilities  7 06- Exhibit D_NIM Summary" xfId="5474"/>
    <cellStyle name="_Recon to Darrin's 5.11.05 proforma_4 32 Regulatory Assets and Liabilities  7 06- Exhibit D_NIM Summary 2" xfId="5475"/>
    <cellStyle name="_Recon to Darrin's 5.11.05 proforma_4 32 Regulatory Assets and Liabilities  7 06- Exhibit D_NIM Summary 2 2" xfId="23241"/>
    <cellStyle name="_Recon to Darrin's 5.11.05 proforma_4 32 Regulatory Assets and Liabilities  7 06- Exhibit D_NIM Summary 2 2 2" xfId="23242"/>
    <cellStyle name="_Recon to Darrin's 5.11.05 proforma_4 32 Regulatory Assets and Liabilities  7 06- Exhibit D_NIM Summary 2 2 2 2" xfId="23243"/>
    <cellStyle name="_Recon to Darrin's 5.11.05 proforma_4 32 Regulatory Assets and Liabilities  7 06- Exhibit D_NIM Summary 2 3" xfId="23244"/>
    <cellStyle name="_Recon to Darrin's 5.11.05 proforma_4 32 Regulatory Assets and Liabilities  7 06- Exhibit D_NIM Summary 2 3 2" xfId="23245"/>
    <cellStyle name="_Recon to Darrin's 5.11.05 proforma_4 32 Regulatory Assets and Liabilities  7 06- Exhibit D_NIM Summary 2 4" xfId="23246"/>
    <cellStyle name="_Recon to Darrin's 5.11.05 proforma_4 32 Regulatory Assets and Liabilities  7 06- Exhibit D_NIM Summary 2 4 2" xfId="23247"/>
    <cellStyle name="_Recon to Darrin's 5.11.05 proforma_4 32 Regulatory Assets and Liabilities  7 06- Exhibit D_NIM Summary 3" xfId="23248"/>
    <cellStyle name="_Recon to Darrin's 5.11.05 proforma_4 32 Regulatory Assets and Liabilities  7 06- Exhibit D_NIM Summary 3 2" xfId="23249"/>
    <cellStyle name="_Recon to Darrin's 5.11.05 proforma_4 32 Regulatory Assets and Liabilities  7 06- Exhibit D_NIM Summary 3 2 2" xfId="23250"/>
    <cellStyle name="_Recon to Darrin's 5.11.05 proforma_4 32 Regulatory Assets and Liabilities  7 06- Exhibit D_NIM Summary 3 3" xfId="23251"/>
    <cellStyle name="_Recon to Darrin's 5.11.05 proforma_4 32 Regulatory Assets and Liabilities  7 06- Exhibit D_NIM Summary 4" xfId="23252"/>
    <cellStyle name="_Recon to Darrin's 5.11.05 proforma_4 32 Regulatory Assets and Liabilities  7 06- Exhibit D_NIM Summary 4 2" xfId="23253"/>
    <cellStyle name="_Recon to Darrin's 5.11.05 proforma_4 32 Regulatory Assets and Liabilities  7 06- Exhibit D_NIM Summary 4 2 2" xfId="23254"/>
    <cellStyle name="_Recon to Darrin's 5.11.05 proforma_4 32 Regulatory Assets and Liabilities  7 06- Exhibit D_NIM Summary 4 3" xfId="23255"/>
    <cellStyle name="_Recon to Darrin's 5.11.05 proforma_4 32 Regulatory Assets and Liabilities  7 06- Exhibit D_NIM Summary 5" xfId="23256"/>
    <cellStyle name="_Recon to Darrin's 5.11.05 proforma_4 32 Regulatory Assets and Liabilities  7 06- Exhibit D_NIM Summary 5 2" xfId="23257"/>
    <cellStyle name="_Recon to Darrin's 5.11.05 proforma_4 32 Regulatory Assets and Liabilities  7 06- Exhibit D_NIM Summary 6" xfId="23258"/>
    <cellStyle name="_Recon to Darrin's 5.11.05 proforma_4 32 Regulatory Assets and Liabilities  7 06- Exhibit D_NIM Summary 6 2" xfId="23259"/>
    <cellStyle name="_Recon to Darrin's 5.11.05 proforma_4 32 Regulatory Assets and Liabilities  7 06- Exhibit D_NIM Summary_DEM-WP(C) ENERG10C--ctn Mid-C_042010 2010GRC" xfId="12072"/>
    <cellStyle name="_Recon to Darrin's 5.11.05 proforma_4 32 Regulatory Assets and Liabilities  7 06- Exhibit D_NIM Summary_DEM-WP(C) ENERG10C--ctn Mid-C_042010 2010GRC 2" xfId="23260"/>
    <cellStyle name="_Recon to Darrin's 5.11.05 proforma_4 32 Regulatory Assets and Liabilities  7 06- Exhibit D_NIM+O&amp;M" xfId="12073"/>
    <cellStyle name="_Recon to Darrin's 5.11.05 proforma_4 32 Regulatory Assets and Liabilities  7 06- Exhibit D_NIM+O&amp;M 2" xfId="23261"/>
    <cellStyle name="_Recon to Darrin's 5.11.05 proforma_4 32 Regulatory Assets and Liabilities  7 06- Exhibit D_NIM+O&amp;M 2 2" xfId="23262"/>
    <cellStyle name="_Recon to Darrin's 5.11.05 proforma_4 32 Regulatory Assets and Liabilities  7 06- Exhibit D_NIM+O&amp;M 2 2 2" xfId="23263"/>
    <cellStyle name="_Recon to Darrin's 5.11.05 proforma_4 32 Regulatory Assets and Liabilities  7 06- Exhibit D_NIM+O&amp;M 3" xfId="23264"/>
    <cellStyle name="_Recon to Darrin's 5.11.05 proforma_4 32 Regulatory Assets and Liabilities  7 06- Exhibit D_NIM+O&amp;M 3 2" xfId="23265"/>
    <cellStyle name="_Recon to Darrin's 5.11.05 proforma_4 32 Regulatory Assets and Liabilities  7 06- Exhibit D_NIM+O&amp;M 3 2 2" xfId="23266"/>
    <cellStyle name="_Recon to Darrin's 5.11.05 proforma_4 32 Regulatory Assets and Liabilities  7 06- Exhibit D_NIM+O&amp;M 3 3" xfId="23267"/>
    <cellStyle name="_Recon to Darrin's 5.11.05 proforma_4 32 Regulatory Assets and Liabilities  7 06- Exhibit D_NIM+O&amp;M 4" xfId="23268"/>
    <cellStyle name="_Recon to Darrin's 5.11.05 proforma_4 32 Regulatory Assets and Liabilities  7 06- Exhibit D_NIM+O&amp;M 4 2" xfId="23269"/>
    <cellStyle name="_Recon to Darrin's 5.11.05 proforma_4 32 Regulatory Assets and Liabilities  7 06- Exhibit D_NIM+O&amp;M 5" xfId="23270"/>
    <cellStyle name="_Recon to Darrin's 5.11.05 proforma_4 32 Regulatory Assets and Liabilities  7 06- Exhibit D_NIM+O&amp;M 5 2" xfId="23271"/>
    <cellStyle name="_Recon to Darrin's 5.11.05 proforma_4 32 Regulatory Assets and Liabilities  7 06- Exhibit D_NIM+O&amp;M Monthly" xfId="12074"/>
    <cellStyle name="_Recon to Darrin's 5.11.05 proforma_4 32 Regulatory Assets and Liabilities  7 06- Exhibit D_NIM+O&amp;M Monthly 2" xfId="23272"/>
    <cellStyle name="_Recon to Darrin's 5.11.05 proforma_4 32 Regulatory Assets and Liabilities  7 06- Exhibit D_NIM+O&amp;M Monthly 2 2" xfId="23273"/>
    <cellStyle name="_Recon to Darrin's 5.11.05 proforma_4 32 Regulatory Assets and Liabilities  7 06- Exhibit D_NIM+O&amp;M Monthly 2 2 2" xfId="23274"/>
    <cellStyle name="_Recon to Darrin's 5.11.05 proforma_4 32 Regulatory Assets and Liabilities  7 06- Exhibit D_NIM+O&amp;M Monthly 3" xfId="23275"/>
    <cellStyle name="_Recon to Darrin's 5.11.05 proforma_4 32 Regulatory Assets and Liabilities  7 06- Exhibit D_NIM+O&amp;M Monthly 3 2" xfId="23276"/>
    <cellStyle name="_Recon to Darrin's 5.11.05 proforma_4 32 Regulatory Assets and Liabilities  7 06- Exhibit D_NIM+O&amp;M Monthly 3 2 2" xfId="23277"/>
    <cellStyle name="_Recon to Darrin's 5.11.05 proforma_4 32 Regulatory Assets and Liabilities  7 06- Exhibit D_NIM+O&amp;M Monthly 3 3" xfId="23278"/>
    <cellStyle name="_Recon to Darrin's 5.11.05 proforma_4 32 Regulatory Assets and Liabilities  7 06- Exhibit D_NIM+O&amp;M Monthly 4" xfId="23279"/>
    <cellStyle name="_Recon to Darrin's 5.11.05 proforma_4 32 Regulatory Assets and Liabilities  7 06- Exhibit D_NIM+O&amp;M Monthly 4 2" xfId="23280"/>
    <cellStyle name="_Recon to Darrin's 5.11.05 proforma_4 32 Regulatory Assets and Liabilities  7 06- Exhibit D_NIM+O&amp;M Monthly 5" xfId="23281"/>
    <cellStyle name="_Recon to Darrin's 5.11.05 proforma_4 32 Regulatory Assets and Liabilities  7 06- Exhibit D_NIM+O&amp;M Monthly 5 2" xfId="23282"/>
    <cellStyle name="_Recon to Darrin's 5.11.05 proforma_ACCOUNTS" xfId="5476"/>
    <cellStyle name="_Recon to Darrin's 5.11.05 proforma_Att B to RECs proceeds proposal" xfId="204"/>
    <cellStyle name="_Recon to Darrin's 5.11.05 proforma_AURORA Total New" xfId="5477"/>
    <cellStyle name="_Recon to Darrin's 5.11.05 proforma_AURORA Total New 2" xfId="5478"/>
    <cellStyle name="_Recon to Darrin's 5.11.05 proforma_AURORA Total New 2 2" xfId="23283"/>
    <cellStyle name="_Recon to Darrin's 5.11.05 proforma_AURORA Total New 2 2 2" xfId="23284"/>
    <cellStyle name="_Recon to Darrin's 5.11.05 proforma_AURORA Total New 2 2 2 2" xfId="23285"/>
    <cellStyle name="_Recon to Darrin's 5.11.05 proforma_AURORA Total New 2 3" xfId="23286"/>
    <cellStyle name="_Recon to Darrin's 5.11.05 proforma_AURORA Total New 2 3 2" xfId="23287"/>
    <cellStyle name="_Recon to Darrin's 5.11.05 proforma_AURORA Total New 2 4" xfId="23288"/>
    <cellStyle name="_Recon to Darrin's 5.11.05 proforma_AURORA Total New 2 4 2" xfId="23289"/>
    <cellStyle name="_Recon to Darrin's 5.11.05 proforma_AURORA Total New 3" xfId="23290"/>
    <cellStyle name="_Recon to Darrin's 5.11.05 proforma_AURORA Total New 3 2" xfId="23291"/>
    <cellStyle name="_Recon to Darrin's 5.11.05 proforma_AURORA Total New 3 2 2" xfId="23292"/>
    <cellStyle name="_Recon to Darrin's 5.11.05 proforma_AURORA Total New 4" xfId="23293"/>
    <cellStyle name="_Recon to Darrin's 5.11.05 proforma_AURORA Total New 4 2" xfId="23294"/>
    <cellStyle name="_Recon to Darrin's 5.11.05 proforma_AURORA Total New 5" xfId="23295"/>
    <cellStyle name="_Recon to Darrin's 5.11.05 proforma_AURORA Total New 5 2" xfId="23296"/>
    <cellStyle name="_Recon to Darrin's 5.11.05 proforma_Backup for Attachment B 2010-09-09" xfId="205"/>
    <cellStyle name="_Recon to Darrin's 5.11.05 proforma_Bench Request - Attachment B" xfId="206"/>
    <cellStyle name="_Recon to Darrin's 5.11.05 proforma_Book1" xfId="23297"/>
    <cellStyle name="_Recon to Darrin's 5.11.05 proforma_Book2" xfId="5479"/>
    <cellStyle name="_Recon to Darrin's 5.11.05 proforma_Book2 2" xfId="5480"/>
    <cellStyle name="_Recon to Darrin's 5.11.05 proforma_Book2 2 2" xfId="5481"/>
    <cellStyle name="_Recon to Darrin's 5.11.05 proforma_Book2 2 2 2" xfId="23298"/>
    <cellStyle name="_Recon to Darrin's 5.11.05 proforma_Book2 2 2 2 2" xfId="23299"/>
    <cellStyle name="_Recon to Darrin's 5.11.05 proforma_Book2 2 3" xfId="5482"/>
    <cellStyle name="_Recon to Darrin's 5.11.05 proforma_Book2 2 3 2" xfId="23300"/>
    <cellStyle name="_Recon to Darrin's 5.11.05 proforma_Book2 2 4" xfId="23301"/>
    <cellStyle name="_Recon to Darrin's 5.11.05 proforma_Book2 2 4 2" xfId="23302"/>
    <cellStyle name="_Recon to Darrin's 5.11.05 proforma_Book2 3" xfId="5483"/>
    <cellStyle name="_Recon to Darrin's 5.11.05 proforma_Book2 3 2" xfId="23303"/>
    <cellStyle name="_Recon to Darrin's 5.11.05 proforma_Book2 3 2 2" xfId="23304"/>
    <cellStyle name="_Recon to Darrin's 5.11.05 proforma_Book2 3 3" xfId="23305"/>
    <cellStyle name="_Recon to Darrin's 5.11.05 proforma_Book2 4" xfId="5484"/>
    <cellStyle name="_Recon to Darrin's 5.11.05 proforma_Book2 4 2" xfId="23306"/>
    <cellStyle name="_Recon to Darrin's 5.11.05 proforma_Book2 4 2 2" xfId="23307"/>
    <cellStyle name="_Recon to Darrin's 5.11.05 proforma_Book2 4 3" xfId="23308"/>
    <cellStyle name="_Recon to Darrin's 5.11.05 proforma_Book2 5" xfId="23309"/>
    <cellStyle name="_Recon to Darrin's 5.11.05 proforma_Book2 5 2" xfId="23310"/>
    <cellStyle name="_Recon to Darrin's 5.11.05 proforma_Book2 6" xfId="23311"/>
    <cellStyle name="_Recon to Darrin's 5.11.05 proforma_Book2 6 2" xfId="23312"/>
    <cellStyle name="_Recon to Darrin's 5.11.05 proforma_Book2_Adj Bench DR 3 for Initial Briefs (Electric)" xfId="5485"/>
    <cellStyle name="_Recon to Darrin's 5.11.05 proforma_Book2_Adj Bench DR 3 for Initial Briefs (Electric) 2" xfId="5486"/>
    <cellStyle name="_Recon to Darrin's 5.11.05 proforma_Book2_Adj Bench DR 3 for Initial Briefs (Electric) 2 2" xfId="5487"/>
    <cellStyle name="_Recon to Darrin's 5.11.05 proforma_Book2_Adj Bench DR 3 for Initial Briefs (Electric) 2 2 2" xfId="23313"/>
    <cellStyle name="_Recon to Darrin's 5.11.05 proforma_Book2_Adj Bench DR 3 for Initial Briefs (Electric) 2 2 2 2" xfId="23314"/>
    <cellStyle name="_Recon to Darrin's 5.11.05 proforma_Book2_Adj Bench DR 3 for Initial Briefs (Electric) 2 3" xfId="5488"/>
    <cellStyle name="_Recon to Darrin's 5.11.05 proforma_Book2_Adj Bench DR 3 for Initial Briefs (Electric) 2 3 2" xfId="23315"/>
    <cellStyle name="_Recon to Darrin's 5.11.05 proforma_Book2_Adj Bench DR 3 for Initial Briefs (Electric) 2 4" xfId="23316"/>
    <cellStyle name="_Recon to Darrin's 5.11.05 proforma_Book2_Adj Bench DR 3 for Initial Briefs (Electric) 2 4 2" xfId="23317"/>
    <cellStyle name="_Recon to Darrin's 5.11.05 proforma_Book2_Adj Bench DR 3 for Initial Briefs (Electric) 3" xfId="5489"/>
    <cellStyle name="_Recon to Darrin's 5.11.05 proforma_Book2_Adj Bench DR 3 for Initial Briefs (Electric) 3 2" xfId="23318"/>
    <cellStyle name="_Recon to Darrin's 5.11.05 proforma_Book2_Adj Bench DR 3 for Initial Briefs (Electric) 3 2 2" xfId="23319"/>
    <cellStyle name="_Recon to Darrin's 5.11.05 proforma_Book2_Adj Bench DR 3 for Initial Briefs (Electric) 3 3" xfId="23320"/>
    <cellStyle name="_Recon to Darrin's 5.11.05 proforma_Book2_Adj Bench DR 3 for Initial Briefs (Electric) 4" xfId="5490"/>
    <cellStyle name="_Recon to Darrin's 5.11.05 proforma_Book2_Adj Bench DR 3 for Initial Briefs (Electric) 4 2" xfId="23321"/>
    <cellStyle name="_Recon to Darrin's 5.11.05 proforma_Book2_Adj Bench DR 3 for Initial Briefs (Electric) 4 2 2" xfId="23322"/>
    <cellStyle name="_Recon to Darrin's 5.11.05 proforma_Book2_Adj Bench DR 3 for Initial Briefs (Electric) 4 3" xfId="23323"/>
    <cellStyle name="_Recon to Darrin's 5.11.05 proforma_Book2_Adj Bench DR 3 for Initial Briefs (Electric) 5" xfId="23324"/>
    <cellStyle name="_Recon to Darrin's 5.11.05 proforma_Book2_Adj Bench DR 3 for Initial Briefs (Electric) 5 2" xfId="23325"/>
    <cellStyle name="_Recon to Darrin's 5.11.05 proforma_Book2_Adj Bench DR 3 for Initial Briefs (Electric) 6" xfId="23326"/>
    <cellStyle name="_Recon to Darrin's 5.11.05 proforma_Book2_Adj Bench DR 3 for Initial Briefs (Electric) 6 2" xfId="23327"/>
    <cellStyle name="_Recon to Darrin's 5.11.05 proforma_Book2_Adj Bench DR 3 for Initial Briefs (Electric)_DEM-WP(C) ENERG10C--ctn Mid-C_042010 2010GRC" xfId="12075"/>
    <cellStyle name="_Recon to Darrin's 5.11.05 proforma_Book2_Adj Bench DR 3 for Initial Briefs (Electric)_DEM-WP(C) ENERG10C--ctn Mid-C_042010 2010GRC 2" xfId="23328"/>
    <cellStyle name="_Recon to Darrin's 5.11.05 proforma_Book2_DEM-WP(C) ENERG10C--ctn Mid-C_042010 2010GRC" xfId="12076"/>
    <cellStyle name="_Recon to Darrin's 5.11.05 proforma_Book2_DEM-WP(C) ENERG10C--ctn Mid-C_042010 2010GRC 2" xfId="23329"/>
    <cellStyle name="_Recon to Darrin's 5.11.05 proforma_Book2_Electric Rev Req Model (2009 GRC) Rebuttal" xfId="5491"/>
    <cellStyle name="_Recon to Darrin's 5.11.05 proforma_Book2_Electric Rev Req Model (2009 GRC) Rebuttal 2" xfId="5492"/>
    <cellStyle name="_Recon to Darrin's 5.11.05 proforma_Book2_Electric Rev Req Model (2009 GRC) Rebuttal 2 2" xfId="5493"/>
    <cellStyle name="_Recon to Darrin's 5.11.05 proforma_Book2_Electric Rev Req Model (2009 GRC) Rebuttal 2 2 2" xfId="23330"/>
    <cellStyle name="_Recon to Darrin's 5.11.05 proforma_Book2_Electric Rev Req Model (2009 GRC) Rebuttal 2 3" xfId="5494"/>
    <cellStyle name="_Recon to Darrin's 5.11.05 proforma_Book2_Electric Rev Req Model (2009 GRC) Rebuttal 3" xfId="5495"/>
    <cellStyle name="_Recon to Darrin's 5.11.05 proforma_Book2_Electric Rev Req Model (2009 GRC) Rebuttal 3 2" xfId="23331"/>
    <cellStyle name="_Recon to Darrin's 5.11.05 proforma_Book2_Electric Rev Req Model (2009 GRC) Rebuttal 4" xfId="5496"/>
    <cellStyle name="_Recon to Darrin's 5.11.05 proforma_Book2_Electric Rev Req Model (2009 GRC) Rebuttal REmoval of New  WH Solar AdjustMI" xfId="5497"/>
    <cellStyle name="_Recon to Darrin's 5.11.05 proforma_Book2_Electric Rev Req Model (2009 GRC) Rebuttal REmoval of New  WH Solar AdjustMI 2" xfId="5498"/>
    <cellStyle name="_Recon to Darrin's 5.11.05 proforma_Book2_Electric Rev Req Model (2009 GRC) Rebuttal REmoval of New  WH Solar AdjustMI 2 2" xfId="5499"/>
    <cellStyle name="_Recon to Darrin's 5.11.05 proforma_Book2_Electric Rev Req Model (2009 GRC) Rebuttal REmoval of New  WH Solar AdjustMI 2 2 2" xfId="23332"/>
    <cellStyle name="_Recon to Darrin's 5.11.05 proforma_Book2_Electric Rev Req Model (2009 GRC) Rebuttal REmoval of New  WH Solar AdjustMI 2 2 2 2" xfId="23333"/>
    <cellStyle name="_Recon to Darrin's 5.11.05 proforma_Book2_Electric Rev Req Model (2009 GRC) Rebuttal REmoval of New  WH Solar AdjustMI 2 3" xfId="5500"/>
    <cellStyle name="_Recon to Darrin's 5.11.05 proforma_Book2_Electric Rev Req Model (2009 GRC) Rebuttal REmoval of New  WH Solar AdjustMI 2 3 2" xfId="23334"/>
    <cellStyle name="_Recon to Darrin's 5.11.05 proforma_Book2_Electric Rev Req Model (2009 GRC) Rebuttal REmoval of New  WH Solar AdjustMI 2 4" xfId="23335"/>
    <cellStyle name="_Recon to Darrin's 5.11.05 proforma_Book2_Electric Rev Req Model (2009 GRC) Rebuttal REmoval of New  WH Solar AdjustMI 2 4 2" xfId="23336"/>
    <cellStyle name="_Recon to Darrin's 5.11.05 proforma_Book2_Electric Rev Req Model (2009 GRC) Rebuttal REmoval of New  WH Solar AdjustMI 3" xfId="5501"/>
    <cellStyle name="_Recon to Darrin's 5.11.05 proforma_Book2_Electric Rev Req Model (2009 GRC) Rebuttal REmoval of New  WH Solar AdjustMI 3 2" xfId="23337"/>
    <cellStyle name="_Recon to Darrin's 5.11.05 proforma_Book2_Electric Rev Req Model (2009 GRC) Rebuttal REmoval of New  WH Solar AdjustMI 3 2 2" xfId="23338"/>
    <cellStyle name="_Recon to Darrin's 5.11.05 proforma_Book2_Electric Rev Req Model (2009 GRC) Rebuttal REmoval of New  WH Solar AdjustMI 3 3" xfId="23339"/>
    <cellStyle name="_Recon to Darrin's 5.11.05 proforma_Book2_Electric Rev Req Model (2009 GRC) Rebuttal REmoval of New  WH Solar AdjustMI 4" xfId="5502"/>
    <cellStyle name="_Recon to Darrin's 5.11.05 proforma_Book2_Electric Rev Req Model (2009 GRC) Rebuttal REmoval of New  WH Solar AdjustMI 4 2" xfId="23340"/>
    <cellStyle name="_Recon to Darrin's 5.11.05 proforma_Book2_Electric Rev Req Model (2009 GRC) Rebuttal REmoval of New  WH Solar AdjustMI 4 2 2" xfId="23341"/>
    <cellStyle name="_Recon to Darrin's 5.11.05 proforma_Book2_Electric Rev Req Model (2009 GRC) Rebuttal REmoval of New  WH Solar AdjustMI 4 3" xfId="23342"/>
    <cellStyle name="_Recon to Darrin's 5.11.05 proforma_Book2_Electric Rev Req Model (2009 GRC) Rebuttal REmoval of New  WH Solar AdjustMI 5" xfId="23343"/>
    <cellStyle name="_Recon to Darrin's 5.11.05 proforma_Book2_Electric Rev Req Model (2009 GRC) Rebuttal REmoval of New  WH Solar AdjustMI 5 2" xfId="23344"/>
    <cellStyle name="_Recon to Darrin's 5.11.05 proforma_Book2_Electric Rev Req Model (2009 GRC) Rebuttal REmoval of New  WH Solar AdjustMI 6" xfId="23345"/>
    <cellStyle name="_Recon to Darrin's 5.11.05 proforma_Book2_Electric Rev Req Model (2009 GRC) Rebuttal REmoval of New  WH Solar AdjustMI 6 2" xfId="23346"/>
    <cellStyle name="_Recon to Darrin's 5.11.05 proforma_Book2_Electric Rev Req Model (2009 GRC) Rebuttal REmoval of New  WH Solar AdjustMI_DEM-WP(C) ENERG10C--ctn Mid-C_042010 2010GRC" xfId="12077"/>
    <cellStyle name="_Recon to Darrin's 5.11.05 proforma_Book2_Electric Rev Req Model (2009 GRC) Rebuttal REmoval of New  WH Solar AdjustMI_DEM-WP(C) ENERG10C--ctn Mid-C_042010 2010GRC 2" xfId="23347"/>
    <cellStyle name="_Recon to Darrin's 5.11.05 proforma_Book2_Electric Rev Req Model (2009 GRC) Revised 01-18-2010" xfId="5503"/>
    <cellStyle name="_Recon to Darrin's 5.11.05 proforma_Book2_Electric Rev Req Model (2009 GRC) Revised 01-18-2010 2" xfId="5504"/>
    <cellStyle name="_Recon to Darrin's 5.11.05 proforma_Book2_Electric Rev Req Model (2009 GRC) Revised 01-18-2010 2 2" xfId="5505"/>
    <cellStyle name="_Recon to Darrin's 5.11.05 proforma_Book2_Electric Rev Req Model (2009 GRC) Revised 01-18-2010 2 2 2" xfId="23348"/>
    <cellStyle name="_Recon to Darrin's 5.11.05 proforma_Book2_Electric Rev Req Model (2009 GRC) Revised 01-18-2010 2 2 2 2" xfId="23349"/>
    <cellStyle name="_Recon to Darrin's 5.11.05 proforma_Book2_Electric Rev Req Model (2009 GRC) Revised 01-18-2010 2 3" xfId="5506"/>
    <cellStyle name="_Recon to Darrin's 5.11.05 proforma_Book2_Electric Rev Req Model (2009 GRC) Revised 01-18-2010 2 3 2" xfId="23350"/>
    <cellStyle name="_Recon to Darrin's 5.11.05 proforma_Book2_Electric Rev Req Model (2009 GRC) Revised 01-18-2010 2 4" xfId="23351"/>
    <cellStyle name="_Recon to Darrin's 5.11.05 proforma_Book2_Electric Rev Req Model (2009 GRC) Revised 01-18-2010 2 4 2" xfId="23352"/>
    <cellStyle name="_Recon to Darrin's 5.11.05 proforma_Book2_Electric Rev Req Model (2009 GRC) Revised 01-18-2010 3" xfId="5507"/>
    <cellStyle name="_Recon to Darrin's 5.11.05 proforma_Book2_Electric Rev Req Model (2009 GRC) Revised 01-18-2010 3 2" xfId="23353"/>
    <cellStyle name="_Recon to Darrin's 5.11.05 proforma_Book2_Electric Rev Req Model (2009 GRC) Revised 01-18-2010 3 2 2" xfId="23354"/>
    <cellStyle name="_Recon to Darrin's 5.11.05 proforma_Book2_Electric Rev Req Model (2009 GRC) Revised 01-18-2010 3 3" xfId="23355"/>
    <cellStyle name="_Recon to Darrin's 5.11.05 proforma_Book2_Electric Rev Req Model (2009 GRC) Revised 01-18-2010 4" xfId="5508"/>
    <cellStyle name="_Recon to Darrin's 5.11.05 proforma_Book2_Electric Rev Req Model (2009 GRC) Revised 01-18-2010 4 2" xfId="23356"/>
    <cellStyle name="_Recon to Darrin's 5.11.05 proforma_Book2_Electric Rev Req Model (2009 GRC) Revised 01-18-2010 4 2 2" xfId="23357"/>
    <cellStyle name="_Recon to Darrin's 5.11.05 proforma_Book2_Electric Rev Req Model (2009 GRC) Revised 01-18-2010 4 3" xfId="23358"/>
    <cellStyle name="_Recon to Darrin's 5.11.05 proforma_Book2_Electric Rev Req Model (2009 GRC) Revised 01-18-2010 5" xfId="23359"/>
    <cellStyle name="_Recon to Darrin's 5.11.05 proforma_Book2_Electric Rev Req Model (2009 GRC) Revised 01-18-2010 5 2" xfId="23360"/>
    <cellStyle name="_Recon to Darrin's 5.11.05 proforma_Book2_Electric Rev Req Model (2009 GRC) Revised 01-18-2010 6" xfId="23361"/>
    <cellStyle name="_Recon to Darrin's 5.11.05 proforma_Book2_Electric Rev Req Model (2009 GRC) Revised 01-18-2010 6 2" xfId="23362"/>
    <cellStyle name="_Recon to Darrin's 5.11.05 proforma_Book2_Electric Rev Req Model (2009 GRC) Revised 01-18-2010_DEM-WP(C) ENERG10C--ctn Mid-C_042010 2010GRC" xfId="12078"/>
    <cellStyle name="_Recon to Darrin's 5.11.05 proforma_Book2_Electric Rev Req Model (2009 GRC) Revised 01-18-2010_DEM-WP(C) ENERG10C--ctn Mid-C_042010 2010GRC 2" xfId="23363"/>
    <cellStyle name="_Recon to Darrin's 5.11.05 proforma_Book2_Final Order Electric EXHIBIT A-1" xfId="5509"/>
    <cellStyle name="_Recon to Darrin's 5.11.05 proforma_Book2_Final Order Electric EXHIBIT A-1 2" xfId="5510"/>
    <cellStyle name="_Recon to Darrin's 5.11.05 proforma_Book2_Final Order Electric EXHIBIT A-1 2 2" xfId="5511"/>
    <cellStyle name="_Recon to Darrin's 5.11.05 proforma_Book2_Final Order Electric EXHIBIT A-1 2 2 2" xfId="23364"/>
    <cellStyle name="_Recon to Darrin's 5.11.05 proforma_Book2_Final Order Electric EXHIBIT A-1 2 3" xfId="5512"/>
    <cellStyle name="_Recon to Darrin's 5.11.05 proforma_Book2_Final Order Electric EXHIBIT A-1 3" xfId="5513"/>
    <cellStyle name="_Recon to Darrin's 5.11.05 proforma_Book2_Final Order Electric EXHIBIT A-1 3 2" xfId="23365"/>
    <cellStyle name="_Recon to Darrin's 5.11.05 proforma_Book2_Final Order Electric EXHIBIT A-1 3 2 2" xfId="23366"/>
    <cellStyle name="_Recon to Darrin's 5.11.05 proforma_Book2_Final Order Electric EXHIBIT A-1 3 3" xfId="23367"/>
    <cellStyle name="_Recon to Darrin's 5.11.05 proforma_Book2_Final Order Electric EXHIBIT A-1 4" xfId="5514"/>
    <cellStyle name="_Recon to Darrin's 5.11.05 proforma_Book2_Final Order Electric EXHIBIT A-1 4 2" xfId="23368"/>
    <cellStyle name="_Recon to Darrin's 5.11.05 proforma_Book2_Final Order Electric EXHIBIT A-1 5" xfId="23369"/>
    <cellStyle name="_Recon to Darrin's 5.11.05 proforma_Book2_Final Order Electric EXHIBIT A-1 6" xfId="23370"/>
    <cellStyle name="_Recon to Darrin's 5.11.05 proforma_Book4" xfId="5515"/>
    <cellStyle name="_Recon to Darrin's 5.11.05 proforma_Book4 2" xfId="5516"/>
    <cellStyle name="_Recon to Darrin's 5.11.05 proforma_Book4 2 2" xfId="5517"/>
    <cellStyle name="_Recon to Darrin's 5.11.05 proforma_Book4 2 2 2" xfId="23371"/>
    <cellStyle name="_Recon to Darrin's 5.11.05 proforma_Book4 2 2 2 2" xfId="23372"/>
    <cellStyle name="_Recon to Darrin's 5.11.05 proforma_Book4 2 3" xfId="5518"/>
    <cellStyle name="_Recon to Darrin's 5.11.05 proforma_Book4 2 3 2" xfId="23373"/>
    <cellStyle name="_Recon to Darrin's 5.11.05 proforma_Book4 2 4" xfId="23374"/>
    <cellStyle name="_Recon to Darrin's 5.11.05 proforma_Book4 2 4 2" xfId="23375"/>
    <cellStyle name="_Recon to Darrin's 5.11.05 proforma_Book4 3" xfId="5519"/>
    <cellStyle name="_Recon to Darrin's 5.11.05 proforma_Book4 3 2" xfId="23376"/>
    <cellStyle name="_Recon to Darrin's 5.11.05 proforma_Book4 3 2 2" xfId="23377"/>
    <cellStyle name="_Recon to Darrin's 5.11.05 proforma_Book4 3 3" xfId="23378"/>
    <cellStyle name="_Recon to Darrin's 5.11.05 proforma_Book4 4" xfId="5520"/>
    <cellStyle name="_Recon to Darrin's 5.11.05 proforma_Book4 4 2" xfId="23379"/>
    <cellStyle name="_Recon to Darrin's 5.11.05 proforma_Book4 4 2 2" xfId="23380"/>
    <cellStyle name="_Recon to Darrin's 5.11.05 proforma_Book4 4 3" xfId="23381"/>
    <cellStyle name="_Recon to Darrin's 5.11.05 proforma_Book4 5" xfId="23382"/>
    <cellStyle name="_Recon to Darrin's 5.11.05 proforma_Book4 5 2" xfId="23383"/>
    <cellStyle name="_Recon to Darrin's 5.11.05 proforma_Book4 6" xfId="23384"/>
    <cellStyle name="_Recon to Darrin's 5.11.05 proforma_Book4 6 2" xfId="23385"/>
    <cellStyle name="_Recon to Darrin's 5.11.05 proforma_Book4_DEM-WP(C) ENERG10C--ctn Mid-C_042010 2010GRC" xfId="12079"/>
    <cellStyle name="_Recon to Darrin's 5.11.05 proforma_Book4_DEM-WP(C) ENERG10C--ctn Mid-C_042010 2010GRC 2" xfId="23386"/>
    <cellStyle name="_Recon to Darrin's 5.11.05 proforma_Book9" xfId="5521"/>
    <cellStyle name="_Recon to Darrin's 5.11.05 proforma_Book9 2" xfId="5522"/>
    <cellStyle name="_Recon to Darrin's 5.11.05 proforma_Book9 2 2" xfId="5523"/>
    <cellStyle name="_Recon to Darrin's 5.11.05 proforma_Book9 2 2 2" xfId="23387"/>
    <cellStyle name="_Recon to Darrin's 5.11.05 proforma_Book9 2 2 2 2" xfId="23388"/>
    <cellStyle name="_Recon to Darrin's 5.11.05 proforma_Book9 2 3" xfId="5524"/>
    <cellStyle name="_Recon to Darrin's 5.11.05 proforma_Book9 2 3 2" xfId="23389"/>
    <cellStyle name="_Recon to Darrin's 5.11.05 proforma_Book9 2 4" xfId="23390"/>
    <cellStyle name="_Recon to Darrin's 5.11.05 proforma_Book9 2 4 2" xfId="23391"/>
    <cellStyle name="_Recon to Darrin's 5.11.05 proforma_Book9 3" xfId="5525"/>
    <cellStyle name="_Recon to Darrin's 5.11.05 proforma_Book9 3 2" xfId="23392"/>
    <cellStyle name="_Recon to Darrin's 5.11.05 proforma_Book9 3 2 2" xfId="23393"/>
    <cellStyle name="_Recon to Darrin's 5.11.05 proforma_Book9 3 3" xfId="23394"/>
    <cellStyle name="_Recon to Darrin's 5.11.05 proforma_Book9 4" xfId="5526"/>
    <cellStyle name="_Recon to Darrin's 5.11.05 proforma_Book9 4 2" xfId="23395"/>
    <cellStyle name="_Recon to Darrin's 5.11.05 proforma_Book9 4 2 2" xfId="23396"/>
    <cellStyle name="_Recon to Darrin's 5.11.05 proforma_Book9 4 3" xfId="23397"/>
    <cellStyle name="_Recon to Darrin's 5.11.05 proforma_Book9 5" xfId="23398"/>
    <cellStyle name="_Recon to Darrin's 5.11.05 proforma_Book9 5 2" xfId="23399"/>
    <cellStyle name="_Recon to Darrin's 5.11.05 proforma_Book9 6" xfId="23400"/>
    <cellStyle name="_Recon to Darrin's 5.11.05 proforma_Book9 6 2" xfId="23401"/>
    <cellStyle name="_Recon to Darrin's 5.11.05 proforma_Book9_DEM-WP(C) ENERG10C--ctn Mid-C_042010 2010GRC" xfId="12080"/>
    <cellStyle name="_Recon to Darrin's 5.11.05 proforma_Book9_DEM-WP(C) ENERG10C--ctn Mid-C_042010 2010GRC 2" xfId="23402"/>
    <cellStyle name="_Recon to Darrin's 5.11.05 proforma_Check the Interest Calculation" xfId="207"/>
    <cellStyle name="_Recon to Darrin's 5.11.05 proforma_Check the Interest Calculation 2" xfId="23403"/>
    <cellStyle name="_Recon to Darrin's 5.11.05 proforma_Check the Interest Calculation_Scenario 1 REC vs PTC Offset" xfId="208"/>
    <cellStyle name="_Recon to Darrin's 5.11.05 proforma_Check the Interest Calculation_Scenario 1 REC vs PTC Offset 2" xfId="23404"/>
    <cellStyle name="_Recon to Darrin's 5.11.05 proforma_Check the Interest Calculation_Scenario 3" xfId="209"/>
    <cellStyle name="_Recon to Darrin's 5.11.05 proforma_Check the Interest Calculation_Scenario 3 2" xfId="23405"/>
    <cellStyle name="_Recon to Darrin's 5.11.05 proforma_Chelan PUD Power Costs (8-10)" xfId="5527"/>
    <cellStyle name="_Recon to Darrin's 5.11.05 proforma_Chelan PUD Power Costs (8-10) 2" xfId="23406"/>
    <cellStyle name="_Recon to Darrin's 5.11.05 proforma_DEM-WP(C) Chelan Power Costs" xfId="12081"/>
    <cellStyle name="_Recon to Darrin's 5.11.05 proforma_DEM-WP(C) Chelan Power Costs 2" xfId="23407"/>
    <cellStyle name="_Recon to Darrin's 5.11.05 proforma_DEM-WP(C) Chelan Power Costs 2 2" xfId="23408"/>
    <cellStyle name="_Recon to Darrin's 5.11.05 proforma_DEM-WP(C) Chelan Power Costs 2 2 2" xfId="23409"/>
    <cellStyle name="_Recon to Darrin's 5.11.05 proforma_DEM-WP(C) Chelan Power Costs 2 3" xfId="23410"/>
    <cellStyle name="_Recon to Darrin's 5.11.05 proforma_DEM-WP(C) Chelan Power Costs 3" xfId="23411"/>
    <cellStyle name="_Recon to Darrin's 5.11.05 proforma_DEM-WP(C) Chelan Power Costs 3 2" xfId="23412"/>
    <cellStyle name="_Recon to Darrin's 5.11.05 proforma_DEM-WP(C) Chelan Power Costs 3 2 2" xfId="23413"/>
    <cellStyle name="_Recon to Darrin's 5.11.05 proforma_DEM-WP(C) Chelan Power Costs 3 3" xfId="23414"/>
    <cellStyle name="_Recon to Darrin's 5.11.05 proforma_DEM-WP(C) Chelan Power Costs 4" xfId="23415"/>
    <cellStyle name="_Recon to Darrin's 5.11.05 proforma_DEM-WP(C) Chelan Power Costs 4 2" xfId="23416"/>
    <cellStyle name="_Recon to Darrin's 5.11.05 proforma_DEM-WP(C) Chelan Power Costs 5" xfId="23417"/>
    <cellStyle name="_Recon to Darrin's 5.11.05 proforma_DEM-WP(C) Chelan Power Costs 5 2" xfId="23418"/>
    <cellStyle name="_Recon to Darrin's 5.11.05 proforma_DEM-WP(C) ENERG10C--ctn Mid-C_042010 2010GRC" xfId="12082"/>
    <cellStyle name="_Recon to Darrin's 5.11.05 proforma_DEM-WP(C) ENERG10C--ctn Mid-C_042010 2010GRC 2" xfId="23419"/>
    <cellStyle name="_Recon to Darrin's 5.11.05 proforma_DEM-WP(C) Gas Transport 2010GRC" xfId="12083"/>
    <cellStyle name="_Recon to Darrin's 5.11.05 proforma_DEM-WP(C) Gas Transport 2010GRC 2" xfId="23420"/>
    <cellStyle name="_Recon to Darrin's 5.11.05 proforma_DEM-WP(C) Gas Transport 2010GRC 2 2" xfId="23421"/>
    <cellStyle name="_Recon to Darrin's 5.11.05 proforma_DEM-WP(C) Gas Transport 2010GRC 2 2 2" xfId="23422"/>
    <cellStyle name="_Recon to Darrin's 5.11.05 proforma_DEM-WP(C) Gas Transport 2010GRC 2 3" xfId="23423"/>
    <cellStyle name="_Recon to Darrin's 5.11.05 proforma_DEM-WP(C) Gas Transport 2010GRC 3" xfId="23424"/>
    <cellStyle name="_Recon to Darrin's 5.11.05 proforma_DEM-WP(C) Gas Transport 2010GRC 3 2" xfId="23425"/>
    <cellStyle name="_Recon to Darrin's 5.11.05 proforma_DEM-WP(C) Gas Transport 2010GRC 3 2 2" xfId="23426"/>
    <cellStyle name="_Recon to Darrin's 5.11.05 proforma_DEM-WP(C) Gas Transport 2010GRC 3 3" xfId="23427"/>
    <cellStyle name="_Recon to Darrin's 5.11.05 proforma_DEM-WP(C) Gas Transport 2010GRC 4" xfId="23428"/>
    <cellStyle name="_Recon to Darrin's 5.11.05 proforma_DEM-WP(C) Gas Transport 2010GRC 4 2" xfId="23429"/>
    <cellStyle name="_Recon to Darrin's 5.11.05 proforma_DEM-WP(C) Gas Transport 2010GRC 5" xfId="23430"/>
    <cellStyle name="_Recon to Darrin's 5.11.05 proforma_DEM-WP(C) Gas Transport 2010GRC 5 2" xfId="23431"/>
    <cellStyle name="_Recon to Darrin's 5.11.05 proforma_DWH-08 (Rate Spread &amp; Design Workpapers)" xfId="23432"/>
    <cellStyle name="_Recon to Darrin's 5.11.05 proforma_Exh A-1 resulting from UE-112050 effective Jan 1 2012" xfId="23433"/>
    <cellStyle name="_Recon to Darrin's 5.11.05 proforma_Exh A-1 resulting from UE-112050 effective Jan 1 2012 2" xfId="23434"/>
    <cellStyle name="_Recon to Darrin's 5.11.05 proforma_Exhibit A-1 effective 4-1-11 fr S Free 12-11" xfId="23435"/>
    <cellStyle name="_Recon to Darrin's 5.11.05 proforma_Exhibit A-1 effective 4-1-11 fr S Free 12-11 2" xfId="23436"/>
    <cellStyle name="_Recon to Darrin's 5.11.05 proforma_Exhibit D fr R Gho 12-31-08" xfId="5528"/>
    <cellStyle name="_Recon to Darrin's 5.11.05 proforma_Exhibit D fr R Gho 12-31-08 2" xfId="5529"/>
    <cellStyle name="_Recon to Darrin's 5.11.05 proforma_Exhibit D fr R Gho 12-31-08 2 2" xfId="23437"/>
    <cellStyle name="_Recon to Darrin's 5.11.05 proforma_Exhibit D fr R Gho 12-31-08 2 2 2" xfId="23438"/>
    <cellStyle name="_Recon to Darrin's 5.11.05 proforma_Exhibit D fr R Gho 12-31-08 2 2 2 2" xfId="23439"/>
    <cellStyle name="_Recon to Darrin's 5.11.05 proforma_Exhibit D fr R Gho 12-31-08 2 3" xfId="23440"/>
    <cellStyle name="_Recon to Darrin's 5.11.05 proforma_Exhibit D fr R Gho 12-31-08 2 3 2" xfId="23441"/>
    <cellStyle name="_Recon to Darrin's 5.11.05 proforma_Exhibit D fr R Gho 12-31-08 2 4" xfId="23442"/>
    <cellStyle name="_Recon to Darrin's 5.11.05 proforma_Exhibit D fr R Gho 12-31-08 2 4 2" xfId="23443"/>
    <cellStyle name="_Recon to Darrin's 5.11.05 proforma_Exhibit D fr R Gho 12-31-08 3" xfId="5530"/>
    <cellStyle name="_Recon to Darrin's 5.11.05 proforma_Exhibit D fr R Gho 12-31-08 3 2" xfId="23444"/>
    <cellStyle name="_Recon to Darrin's 5.11.05 proforma_Exhibit D fr R Gho 12-31-08 3 2 2" xfId="23445"/>
    <cellStyle name="_Recon to Darrin's 5.11.05 proforma_Exhibit D fr R Gho 12-31-08 3 3" xfId="23446"/>
    <cellStyle name="_Recon to Darrin's 5.11.05 proforma_Exhibit D fr R Gho 12-31-08 4" xfId="23447"/>
    <cellStyle name="_Recon to Darrin's 5.11.05 proforma_Exhibit D fr R Gho 12-31-08 4 2" xfId="23448"/>
    <cellStyle name="_Recon to Darrin's 5.11.05 proforma_Exhibit D fr R Gho 12-31-08 4 2 2" xfId="23449"/>
    <cellStyle name="_Recon to Darrin's 5.11.05 proforma_Exhibit D fr R Gho 12-31-08 4 3" xfId="23450"/>
    <cellStyle name="_Recon to Darrin's 5.11.05 proforma_Exhibit D fr R Gho 12-31-08 5" xfId="23451"/>
    <cellStyle name="_Recon to Darrin's 5.11.05 proforma_Exhibit D fr R Gho 12-31-08 5 2" xfId="23452"/>
    <cellStyle name="_Recon to Darrin's 5.11.05 proforma_Exhibit D fr R Gho 12-31-08 6" xfId="23453"/>
    <cellStyle name="_Recon to Darrin's 5.11.05 proforma_Exhibit D fr R Gho 12-31-08 6 2" xfId="23454"/>
    <cellStyle name="_Recon to Darrin's 5.11.05 proforma_Exhibit D fr R Gho 12-31-08 v2" xfId="5531"/>
    <cellStyle name="_Recon to Darrin's 5.11.05 proforma_Exhibit D fr R Gho 12-31-08 v2 2" xfId="5532"/>
    <cellStyle name="_Recon to Darrin's 5.11.05 proforma_Exhibit D fr R Gho 12-31-08 v2 2 2" xfId="23455"/>
    <cellStyle name="_Recon to Darrin's 5.11.05 proforma_Exhibit D fr R Gho 12-31-08 v2 2 2 2" xfId="23456"/>
    <cellStyle name="_Recon to Darrin's 5.11.05 proforma_Exhibit D fr R Gho 12-31-08 v2 2 2 2 2" xfId="23457"/>
    <cellStyle name="_Recon to Darrin's 5.11.05 proforma_Exhibit D fr R Gho 12-31-08 v2 2 3" xfId="23458"/>
    <cellStyle name="_Recon to Darrin's 5.11.05 proforma_Exhibit D fr R Gho 12-31-08 v2 2 3 2" xfId="23459"/>
    <cellStyle name="_Recon to Darrin's 5.11.05 proforma_Exhibit D fr R Gho 12-31-08 v2 2 4" xfId="23460"/>
    <cellStyle name="_Recon to Darrin's 5.11.05 proforma_Exhibit D fr R Gho 12-31-08 v2 2 4 2" xfId="23461"/>
    <cellStyle name="_Recon to Darrin's 5.11.05 proforma_Exhibit D fr R Gho 12-31-08 v2 3" xfId="5533"/>
    <cellStyle name="_Recon to Darrin's 5.11.05 proforma_Exhibit D fr R Gho 12-31-08 v2 3 2" xfId="23462"/>
    <cellStyle name="_Recon to Darrin's 5.11.05 proforma_Exhibit D fr R Gho 12-31-08 v2 3 2 2" xfId="23463"/>
    <cellStyle name="_Recon to Darrin's 5.11.05 proforma_Exhibit D fr R Gho 12-31-08 v2 3 3" xfId="23464"/>
    <cellStyle name="_Recon to Darrin's 5.11.05 proforma_Exhibit D fr R Gho 12-31-08 v2 4" xfId="23465"/>
    <cellStyle name="_Recon to Darrin's 5.11.05 proforma_Exhibit D fr R Gho 12-31-08 v2 4 2" xfId="23466"/>
    <cellStyle name="_Recon to Darrin's 5.11.05 proforma_Exhibit D fr R Gho 12-31-08 v2 4 2 2" xfId="23467"/>
    <cellStyle name="_Recon to Darrin's 5.11.05 proforma_Exhibit D fr R Gho 12-31-08 v2 4 3" xfId="23468"/>
    <cellStyle name="_Recon to Darrin's 5.11.05 proforma_Exhibit D fr R Gho 12-31-08 v2 5" xfId="23469"/>
    <cellStyle name="_Recon to Darrin's 5.11.05 proforma_Exhibit D fr R Gho 12-31-08 v2 5 2" xfId="23470"/>
    <cellStyle name="_Recon to Darrin's 5.11.05 proforma_Exhibit D fr R Gho 12-31-08 v2 6" xfId="23471"/>
    <cellStyle name="_Recon to Darrin's 5.11.05 proforma_Exhibit D fr R Gho 12-31-08 v2 6 2" xfId="23472"/>
    <cellStyle name="_Recon to Darrin's 5.11.05 proforma_Exhibit D fr R Gho 12-31-08 v2_DEM-WP(C) ENERG10C--ctn Mid-C_042010 2010GRC" xfId="12084"/>
    <cellStyle name="_Recon to Darrin's 5.11.05 proforma_Exhibit D fr R Gho 12-31-08 v2_DEM-WP(C) ENERG10C--ctn Mid-C_042010 2010GRC 2" xfId="23473"/>
    <cellStyle name="_Recon to Darrin's 5.11.05 proforma_Exhibit D fr R Gho 12-31-08 v2_NIM Summary" xfId="5534"/>
    <cellStyle name="_Recon to Darrin's 5.11.05 proforma_Exhibit D fr R Gho 12-31-08 v2_NIM Summary 2" xfId="5535"/>
    <cellStyle name="_Recon to Darrin's 5.11.05 proforma_Exhibit D fr R Gho 12-31-08 v2_NIM Summary 2 2" xfId="23474"/>
    <cellStyle name="_Recon to Darrin's 5.11.05 proforma_Exhibit D fr R Gho 12-31-08 v2_NIM Summary 2 2 2" xfId="23475"/>
    <cellStyle name="_Recon to Darrin's 5.11.05 proforma_Exhibit D fr R Gho 12-31-08 v2_NIM Summary 2 2 2 2" xfId="23476"/>
    <cellStyle name="_Recon to Darrin's 5.11.05 proforma_Exhibit D fr R Gho 12-31-08 v2_NIM Summary 2 3" xfId="23477"/>
    <cellStyle name="_Recon to Darrin's 5.11.05 proforma_Exhibit D fr R Gho 12-31-08 v2_NIM Summary 2 3 2" xfId="23478"/>
    <cellStyle name="_Recon to Darrin's 5.11.05 proforma_Exhibit D fr R Gho 12-31-08 v2_NIM Summary 2 4" xfId="23479"/>
    <cellStyle name="_Recon to Darrin's 5.11.05 proforma_Exhibit D fr R Gho 12-31-08 v2_NIM Summary 2 4 2" xfId="23480"/>
    <cellStyle name="_Recon to Darrin's 5.11.05 proforma_Exhibit D fr R Gho 12-31-08 v2_NIM Summary 3" xfId="23481"/>
    <cellStyle name="_Recon to Darrin's 5.11.05 proforma_Exhibit D fr R Gho 12-31-08 v2_NIM Summary 3 2" xfId="23482"/>
    <cellStyle name="_Recon to Darrin's 5.11.05 proforma_Exhibit D fr R Gho 12-31-08 v2_NIM Summary 3 2 2" xfId="23483"/>
    <cellStyle name="_Recon to Darrin's 5.11.05 proforma_Exhibit D fr R Gho 12-31-08 v2_NIM Summary 3 3" xfId="23484"/>
    <cellStyle name="_Recon to Darrin's 5.11.05 proforma_Exhibit D fr R Gho 12-31-08 v2_NIM Summary 4" xfId="23485"/>
    <cellStyle name="_Recon to Darrin's 5.11.05 proforma_Exhibit D fr R Gho 12-31-08 v2_NIM Summary 4 2" xfId="23486"/>
    <cellStyle name="_Recon to Darrin's 5.11.05 proforma_Exhibit D fr R Gho 12-31-08 v2_NIM Summary 4 2 2" xfId="23487"/>
    <cellStyle name="_Recon to Darrin's 5.11.05 proforma_Exhibit D fr R Gho 12-31-08 v2_NIM Summary 4 3" xfId="23488"/>
    <cellStyle name="_Recon to Darrin's 5.11.05 proforma_Exhibit D fr R Gho 12-31-08 v2_NIM Summary 5" xfId="23489"/>
    <cellStyle name="_Recon to Darrin's 5.11.05 proforma_Exhibit D fr R Gho 12-31-08 v2_NIM Summary 5 2" xfId="23490"/>
    <cellStyle name="_Recon to Darrin's 5.11.05 proforma_Exhibit D fr R Gho 12-31-08 v2_NIM Summary 6" xfId="23491"/>
    <cellStyle name="_Recon to Darrin's 5.11.05 proforma_Exhibit D fr R Gho 12-31-08 v2_NIM Summary 6 2" xfId="23492"/>
    <cellStyle name="_Recon to Darrin's 5.11.05 proforma_Exhibit D fr R Gho 12-31-08 v2_NIM Summary_DEM-WP(C) ENERG10C--ctn Mid-C_042010 2010GRC" xfId="12085"/>
    <cellStyle name="_Recon to Darrin's 5.11.05 proforma_Exhibit D fr R Gho 12-31-08 v2_NIM Summary_DEM-WP(C) ENERG10C--ctn Mid-C_042010 2010GRC 2" xfId="23493"/>
    <cellStyle name="_Recon to Darrin's 5.11.05 proforma_Exhibit D fr R Gho 12-31-08_DEM-WP(C) ENERG10C--ctn Mid-C_042010 2010GRC" xfId="12086"/>
    <cellStyle name="_Recon to Darrin's 5.11.05 proforma_Exhibit D fr R Gho 12-31-08_DEM-WP(C) ENERG10C--ctn Mid-C_042010 2010GRC 2" xfId="23494"/>
    <cellStyle name="_Recon to Darrin's 5.11.05 proforma_Exhibit D fr R Gho 12-31-08_NIM Summary" xfId="5536"/>
    <cellStyle name="_Recon to Darrin's 5.11.05 proforma_Exhibit D fr R Gho 12-31-08_NIM Summary 2" xfId="5537"/>
    <cellStyle name="_Recon to Darrin's 5.11.05 proforma_Exhibit D fr R Gho 12-31-08_NIM Summary 2 2" xfId="23495"/>
    <cellStyle name="_Recon to Darrin's 5.11.05 proforma_Exhibit D fr R Gho 12-31-08_NIM Summary 2 2 2" xfId="23496"/>
    <cellStyle name="_Recon to Darrin's 5.11.05 proforma_Exhibit D fr R Gho 12-31-08_NIM Summary 2 2 2 2" xfId="23497"/>
    <cellStyle name="_Recon to Darrin's 5.11.05 proforma_Exhibit D fr R Gho 12-31-08_NIM Summary 2 3" xfId="23498"/>
    <cellStyle name="_Recon to Darrin's 5.11.05 proforma_Exhibit D fr R Gho 12-31-08_NIM Summary 2 3 2" xfId="23499"/>
    <cellStyle name="_Recon to Darrin's 5.11.05 proforma_Exhibit D fr R Gho 12-31-08_NIM Summary 2 4" xfId="23500"/>
    <cellStyle name="_Recon to Darrin's 5.11.05 proforma_Exhibit D fr R Gho 12-31-08_NIM Summary 2 4 2" xfId="23501"/>
    <cellStyle name="_Recon to Darrin's 5.11.05 proforma_Exhibit D fr R Gho 12-31-08_NIM Summary 3" xfId="23502"/>
    <cellStyle name="_Recon to Darrin's 5.11.05 proforma_Exhibit D fr R Gho 12-31-08_NIM Summary 3 2" xfId="23503"/>
    <cellStyle name="_Recon to Darrin's 5.11.05 proforma_Exhibit D fr R Gho 12-31-08_NIM Summary 3 2 2" xfId="23504"/>
    <cellStyle name="_Recon to Darrin's 5.11.05 proforma_Exhibit D fr R Gho 12-31-08_NIM Summary 3 3" xfId="23505"/>
    <cellStyle name="_Recon to Darrin's 5.11.05 proforma_Exhibit D fr R Gho 12-31-08_NIM Summary 4" xfId="23506"/>
    <cellStyle name="_Recon to Darrin's 5.11.05 proforma_Exhibit D fr R Gho 12-31-08_NIM Summary 4 2" xfId="23507"/>
    <cellStyle name="_Recon to Darrin's 5.11.05 proforma_Exhibit D fr R Gho 12-31-08_NIM Summary 4 2 2" xfId="23508"/>
    <cellStyle name="_Recon to Darrin's 5.11.05 proforma_Exhibit D fr R Gho 12-31-08_NIM Summary 4 3" xfId="23509"/>
    <cellStyle name="_Recon to Darrin's 5.11.05 proforma_Exhibit D fr R Gho 12-31-08_NIM Summary 5" xfId="23510"/>
    <cellStyle name="_Recon to Darrin's 5.11.05 proforma_Exhibit D fr R Gho 12-31-08_NIM Summary 5 2" xfId="23511"/>
    <cellStyle name="_Recon to Darrin's 5.11.05 proforma_Exhibit D fr R Gho 12-31-08_NIM Summary 6" xfId="23512"/>
    <cellStyle name="_Recon to Darrin's 5.11.05 proforma_Exhibit D fr R Gho 12-31-08_NIM Summary 6 2" xfId="23513"/>
    <cellStyle name="_Recon to Darrin's 5.11.05 proforma_Exhibit D fr R Gho 12-31-08_NIM Summary_DEM-WP(C) ENERG10C--ctn Mid-C_042010 2010GRC" xfId="12087"/>
    <cellStyle name="_Recon to Darrin's 5.11.05 proforma_Exhibit D fr R Gho 12-31-08_NIM Summary_DEM-WP(C) ENERG10C--ctn Mid-C_042010 2010GRC 2" xfId="23514"/>
    <cellStyle name="_Recon to Darrin's 5.11.05 proforma_Final 2008 PTC Rate Design Workpapers 10.27.08" xfId="23515"/>
    <cellStyle name="_Recon to Darrin's 5.11.05 proforma_Final 2009 Electric Low Income Workpapers" xfId="23516"/>
    <cellStyle name="_Recon to Darrin's 5.11.05 proforma_Gas Rev Req Model (2010 GRC)" xfId="5538"/>
    <cellStyle name="_Recon to Darrin's 5.11.05 proforma_Hopkins Ridge Prepaid Tran - Interest Earned RY 12ME Feb  '11" xfId="5539"/>
    <cellStyle name="_Recon to Darrin's 5.11.05 proforma_Hopkins Ridge Prepaid Tran - Interest Earned RY 12ME Feb  '11 2" xfId="5540"/>
    <cellStyle name="_Recon to Darrin's 5.11.05 proforma_Hopkins Ridge Prepaid Tran - Interest Earned RY 12ME Feb  '11 2 2" xfId="23517"/>
    <cellStyle name="_Recon to Darrin's 5.11.05 proforma_Hopkins Ridge Prepaid Tran - Interest Earned RY 12ME Feb  '11 2 2 2" xfId="23518"/>
    <cellStyle name="_Recon to Darrin's 5.11.05 proforma_Hopkins Ridge Prepaid Tran - Interest Earned RY 12ME Feb  '11 2 2 2 2" xfId="23519"/>
    <cellStyle name="_Recon to Darrin's 5.11.05 proforma_Hopkins Ridge Prepaid Tran - Interest Earned RY 12ME Feb  '11 2 3" xfId="23520"/>
    <cellStyle name="_Recon to Darrin's 5.11.05 proforma_Hopkins Ridge Prepaid Tran - Interest Earned RY 12ME Feb  '11 2 3 2" xfId="23521"/>
    <cellStyle name="_Recon to Darrin's 5.11.05 proforma_Hopkins Ridge Prepaid Tran - Interest Earned RY 12ME Feb  '11 2 4" xfId="23522"/>
    <cellStyle name="_Recon to Darrin's 5.11.05 proforma_Hopkins Ridge Prepaid Tran - Interest Earned RY 12ME Feb  '11 2 4 2" xfId="23523"/>
    <cellStyle name="_Recon to Darrin's 5.11.05 proforma_Hopkins Ridge Prepaid Tran - Interest Earned RY 12ME Feb  '11 3" xfId="23524"/>
    <cellStyle name="_Recon to Darrin's 5.11.05 proforma_Hopkins Ridge Prepaid Tran - Interest Earned RY 12ME Feb  '11 3 2" xfId="23525"/>
    <cellStyle name="_Recon to Darrin's 5.11.05 proforma_Hopkins Ridge Prepaid Tran - Interest Earned RY 12ME Feb  '11 3 2 2" xfId="23526"/>
    <cellStyle name="_Recon to Darrin's 5.11.05 proforma_Hopkins Ridge Prepaid Tran - Interest Earned RY 12ME Feb  '11 3 3" xfId="23527"/>
    <cellStyle name="_Recon to Darrin's 5.11.05 proforma_Hopkins Ridge Prepaid Tran - Interest Earned RY 12ME Feb  '11 4" xfId="23528"/>
    <cellStyle name="_Recon to Darrin's 5.11.05 proforma_Hopkins Ridge Prepaid Tran - Interest Earned RY 12ME Feb  '11 4 2" xfId="23529"/>
    <cellStyle name="_Recon to Darrin's 5.11.05 proforma_Hopkins Ridge Prepaid Tran - Interest Earned RY 12ME Feb  '11 4 2 2" xfId="23530"/>
    <cellStyle name="_Recon to Darrin's 5.11.05 proforma_Hopkins Ridge Prepaid Tran - Interest Earned RY 12ME Feb  '11 4 3" xfId="23531"/>
    <cellStyle name="_Recon to Darrin's 5.11.05 proforma_Hopkins Ridge Prepaid Tran - Interest Earned RY 12ME Feb  '11 5" xfId="23532"/>
    <cellStyle name="_Recon to Darrin's 5.11.05 proforma_Hopkins Ridge Prepaid Tran - Interest Earned RY 12ME Feb  '11 5 2" xfId="23533"/>
    <cellStyle name="_Recon to Darrin's 5.11.05 proforma_Hopkins Ridge Prepaid Tran - Interest Earned RY 12ME Feb  '11 6" xfId="23534"/>
    <cellStyle name="_Recon to Darrin's 5.11.05 proforma_Hopkins Ridge Prepaid Tran - Interest Earned RY 12ME Feb  '11 6 2" xfId="23535"/>
    <cellStyle name="_Recon to Darrin's 5.11.05 proforma_Hopkins Ridge Prepaid Tran - Interest Earned RY 12ME Feb  '11_DEM-WP(C) ENERG10C--ctn Mid-C_042010 2010GRC" xfId="12088"/>
    <cellStyle name="_Recon to Darrin's 5.11.05 proforma_Hopkins Ridge Prepaid Tran - Interest Earned RY 12ME Feb  '11_DEM-WP(C) ENERG10C--ctn Mid-C_042010 2010GRC 2" xfId="23536"/>
    <cellStyle name="_Recon to Darrin's 5.11.05 proforma_Hopkins Ridge Prepaid Tran - Interest Earned RY 12ME Feb  '11_NIM Summary" xfId="5541"/>
    <cellStyle name="_Recon to Darrin's 5.11.05 proforma_Hopkins Ridge Prepaid Tran - Interest Earned RY 12ME Feb  '11_NIM Summary 2" xfId="5542"/>
    <cellStyle name="_Recon to Darrin's 5.11.05 proforma_Hopkins Ridge Prepaid Tran - Interest Earned RY 12ME Feb  '11_NIM Summary 2 2" xfId="23537"/>
    <cellStyle name="_Recon to Darrin's 5.11.05 proforma_Hopkins Ridge Prepaid Tran - Interest Earned RY 12ME Feb  '11_NIM Summary 2 2 2" xfId="23538"/>
    <cellStyle name="_Recon to Darrin's 5.11.05 proforma_Hopkins Ridge Prepaid Tran - Interest Earned RY 12ME Feb  '11_NIM Summary 2 2 2 2" xfId="23539"/>
    <cellStyle name="_Recon to Darrin's 5.11.05 proforma_Hopkins Ridge Prepaid Tran - Interest Earned RY 12ME Feb  '11_NIM Summary 2 3" xfId="23540"/>
    <cellStyle name="_Recon to Darrin's 5.11.05 proforma_Hopkins Ridge Prepaid Tran - Interest Earned RY 12ME Feb  '11_NIM Summary 2 3 2" xfId="23541"/>
    <cellStyle name="_Recon to Darrin's 5.11.05 proforma_Hopkins Ridge Prepaid Tran - Interest Earned RY 12ME Feb  '11_NIM Summary 2 4" xfId="23542"/>
    <cellStyle name="_Recon to Darrin's 5.11.05 proforma_Hopkins Ridge Prepaid Tran - Interest Earned RY 12ME Feb  '11_NIM Summary 2 4 2" xfId="23543"/>
    <cellStyle name="_Recon to Darrin's 5.11.05 proforma_Hopkins Ridge Prepaid Tran - Interest Earned RY 12ME Feb  '11_NIM Summary 3" xfId="23544"/>
    <cellStyle name="_Recon to Darrin's 5.11.05 proforma_Hopkins Ridge Prepaid Tran - Interest Earned RY 12ME Feb  '11_NIM Summary 3 2" xfId="23545"/>
    <cellStyle name="_Recon to Darrin's 5.11.05 proforma_Hopkins Ridge Prepaid Tran - Interest Earned RY 12ME Feb  '11_NIM Summary 3 2 2" xfId="23546"/>
    <cellStyle name="_Recon to Darrin's 5.11.05 proforma_Hopkins Ridge Prepaid Tran - Interest Earned RY 12ME Feb  '11_NIM Summary 3 3" xfId="23547"/>
    <cellStyle name="_Recon to Darrin's 5.11.05 proforma_Hopkins Ridge Prepaid Tran - Interest Earned RY 12ME Feb  '11_NIM Summary 4" xfId="23548"/>
    <cellStyle name="_Recon to Darrin's 5.11.05 proforma_Hopkins Ridge Prepaid Tran - Interest Earned RY 12ME Feb  '11_NIM Summary 4 2" xfId="23549"/>
    <cellStyle name="_Recon to Darrin's 5.11.05 proforma_Hopkins Ridge Prepaid Tran - Interest Earned RY 12ME Feb  '11_NIM Summary 4 2 2" xfId="23550"/>
    <cellStyle name="_Recon to Darrin's 5.11.05 proforma_Hopkins Ridge Prepaid Tran - Interest Earned RY 12ME Feb  '11_NIM Summary 4 3" xfId="23551"/>
    <cellStyle name="_Recon to Darrin's 5.11.05 proforma_Hopkins Ridge Prepaid Tran - Interest Earned RY 12ME Feb  '11_NIM Summary 5" xfId="23552"/>
    <cellStyle name="_Recon to Darrin's 5.11.05 proforma_Hopkins Ridge Prepaid Tran - Interest Earned RY 12ME Feb  '11_NIM Summary 5 2" xfId="23553"/>
    <cellStyle name="_Recon to Darrin's 5.11.05 proforma_Hopkins Ridge Prepaid Tran - Interest Earned RY 12ME Feb  '11_NIM Summary 6" xfId="23554"/>
    <cellStyle name="_Recon to Darrin's 5.11.05 proforma_Hopkins Ridge Prepaid Tran - Interest Earned RY 12ME Feb  '11_NIM Summary 6 2" xfId="23555"/>
    <cellStyle name="_Recon to Darrin's 5.11.05 proforma_Hopkins Ridge Prepaid Tran - Interest Earned RY 12ME Feb  '11_NIM Summary_DEM-WP(C) ENERG10C--ctn Mid-C_042010 2010GRC" xfId="12089"/>
    <cellStyle name="_Recon to Darrin's 5.11.05 proforma_Hopkins Ridge Prepaid Tran - Interest Earned RY 12ME Feb  '11_NIM Summary_DEM-WP(C) ENERG10C--ctn Mid-C_042010 2010GRC 2" xfId="23556"/>
    <cellStyle name="_Recon to Darrin's 5.11.05 proforma_Hopkins Ridge Prepaid Tran - Interest Earned RY 12ME Feb  '11_Transmission Workbook for May BOD" xfId="5543"/>
    <cellStyle name="_Recon to Darrin's 5.11.05 proforma_Hopkins Ridge Prepaid Tran - Interest Earned RY 12ME Feb  '11_Transmission Workbook for May BOD 2" xfId="5544"/>
    <cellStyle name="_Recon to Darrin's 5.11.05 proforma_Hopkins Ridge Prepaid Tran - Interest Earned RY 12ME Feb  '11_Transmission Workbook for May BOD 2 2" xfId="23557"/>
    <cellStyle name="_Recon to Darrin's 5.11.05 proforma_Hopkins Ridge Prepaid Tran - Interest Earned RY 12ME Feb  '11_Transmission Workbook for May BOD 2 2 2" xfId="23558"/>
    <cellStyle name="_Recon to Darrin's 5.11.05 proforma_Hopkins Ridge Prepaid Tran - Interest Earned RY 12ME Feb  '11_Transmission Workbook for May BOD 2 2 2 2" xfId="23559"/>
    <cellStyle name="_Recon to Darrin's 5.11.05 proforma_Hopkins Ridge Prepaid Tran - Interest Earned RY 12ME Feb  '11_Transmission Workbook for May BOD 2 3" xfId="23560"/>
    <cellStyle name="_Recon to Darrin's 5.11.05 proforma_Hopkins Ridge Prepaid Tran - Interest Earned RY 12ME Feb  '11_Transmission Workbook for May BOD 2 3 2" xfId="23561"/>
    <cellStyle name="_Recon to Darrin's 5.11.05 proforma_Hopkins Ridge Prepaid Tran - Interest Earned RY 12ME Feb  '11_Transmission Workbook for May BOD 2 4" xfId="23562"/>
    <cellStyle name="_Recon to Darrin's 5.11.05 proforma_Hopkins Ridge Prepaid Tran - Interest Earned RY 12ME Feb  '11_Transmission Workbook for May BOD 2 4 2" xfId="23563"/>
    <cellStyle name="_Recon to Darrin's 5.11.05 proforma_Hopkins Ridge Prepaid Tran - Interest Earned RY 12ME Feb  '11_Transmission Workbook for May BOD 3" xfId="23564"/>
    <cellStyle name="_Recon to Darrin's 5.11.05 proforma_Hopkins Ridge Prepaid Tran - Interest Earned RY 12ME Feb  '11_Transmission Workbook for May BOD 3 2" xfId="23565"/>
    <cellStyle name="_Recon to Darrin's 5.11.05 proforma_Hopkins Ridge Prepaid Tran - Interest Earned RY 12ME Feb  '11_Transmission Workbook for May BOD 3 2 2" xfId="23566"/>
    <cellStyle name="_Recon to Darrin's 5.11.05 proforma_Hopkins Ridge Prepaid Tran - Interest Earned RY 12ME Feb  '11_Transmission Workbook for May BOD 3 3" xfId="23567"/>
    <cellStyle name="_Recon to Darrin's 5.11.05 proforma_Hopkins Ridge Prepaid Tran - Interest Earned RY 12ME Feb  '11_Transmission Workbook for May BOD 4" xfId="23568"/>
    <cellStyle name="_Recon to Darrin's 5.11.05 proforma_Hopkins Ridge Prepaid Tran - Interest Earned RY 12ME Feb  '11_Transmission Workbook for May BOD 4 2" xfId="23569"/>
    <cellStyle name="_Recon to Darrin's 5.11.05 proforma_Hopkins Ridge Prepaid Tran - Interest Earned RY 12ME Feb  '11_Transmission Workbook for May BOD 4 2 2" xfId="23570"/>
    <cellStyle name="_Recon to Darrin's 5.11.05 proforma_Hopkins Ridge Prepaid Tran - Interest Earned RY 12ME Feb  '11_Transmission Workbook for May BOD 4 3" xfId="23571"/>
    <cellStyle name="_Recon to Darrin's 5.11.05 proforma_Hopkins Ridge Prepaid Tran - Interest Earned RY 12ME Feb  '11_Transmission Workbook for May BOD 5" xfId="23572"/>
    <cellStyle name="_Recon to Darrin's 5.11.05 proforma_Hopkins Ridge Prepaid Tran - Interest Earned RY 12ME Feb  '11_Transmission Workbook for May BOD 5 2" xfId="23573"/>
    <cellStyle name="_Recon to Darrin's 5.11.05 proforma_Hopkins Ridge Prepaid Tran - Interest Earned RY 12ME Feb  '11_Transmission Workbook for May BOD 6" xfId="23574"/>
    <cellStyle name="_Recon to Darrin's 5.11.05 proforma_Hopkins Ridge Prepaid Tran - Interest Earned RY 12ME Feb  '11_Transmission Workbook for May BOD 6 2" xfId="23575"/>
    <cellStyle name="_Recon to Darrin's 5.11.05 proforma_Hopkins Ridge Prepaid Tran - Interest Earned RY 12ME Feb  '11_Transmission Workbook for May BOD_DEM-WP(C) ENERG10C--ctn Mid-C_042010 2010GRC" xfId="12090"/>
    <cellStyle name="_Recon to Darrin's 5.11.05 proforma_Hopkins Ridge Prepaid Tran - Interest Earned RY 12ME Feb  '11_Transmission Workbook for May BOD_DEM-WP(C) ENERG10C--ctn Mid-C_042010 2010GRC 2" xfId="23576"/>
    <cellStyle name="_Recon to Darrin's 5.11.05 proforma_INPUTS" xfId="210"/>
    <cellStyle name="_Recon to Darrin's 5.11.05 proforma_INPUTS 2" xfId="5545"/>
    <cellStyle name="_Recon to Darrin's 5.11.05 proforma_INPUTS 2 2" xfId="5546"/>
    <cellStyle name="_Recon to Darrin's 5.11.05 proforma_INPUTS 2 2 2" xfId="23577"/>
    <cellStyle name="_Recon to Darrin's 5.11.05 proforma_INPUTS 2 3" xfId="5547"/>
    <cellStyle name="_Recon to Darrin's 5.11.05 proforma_INPUTS 3" xfId="5548"/>
    <cellStyle name="_Recon to Darrin's 5.11.05 proforma_INPUTS 3 2" xfId="23578"/>
    <cellStyle name="_Recon to Darrin's 5.11.05 proforma_INPUTS 4" xfId="5549"/>
    <cellStyle name="_Recon to Darrin's 5.11.05 proforma_Laid Off Employees + CEO" xfId="12091"/>
    <cellStyle name="_Recon to Darrin's 5.11.05 proforma_Low Income 2010 RevRequirement" xfId="5550"/>
    <cellStyle name="_Recon to Darrin's 5.11.05 proforma_Low Income 2010 RevRequirement (2)" xfId="5551"/>
    <cellStyle name="_Recon to Darrin's 5.11.05 proforma_LSRWEP LGIA like Acctg Petition Aug 2010" xfId="12092"/>
    <cellStyle name="_Recon to Darrin's 5.11.05 proforma_LSRWEP LGIA like Acctg Petition Aug 2010 2" xfId="23579"/>
    <cellStyle name="_Recon to Darrin's 5.11.05 proforma_LSRWEP LGIA like Acctg Petition Aug 2010 2 2" xfId="23580"/>
    <cellStyle name="_Recon to Darrin's 5.11.05 proforma_LSRWEP LGIA like Acctg Petition Aug 2010 2 2 2" xfId="23581"/>
    <cellStyle name="_Recon to Darrin's 5.11.05 proforma_LSRWEP LGIA like Acctg Petition Aug 2010 3" xfId="23582"/>
    <cellStyle name="_Recon to Darrin's 5.11.05 proforma_LSRWEP LGIA like Acctg Petition Aug 2010 3 2" xfId="23583"/>
    <cellStyle name="_Recon to Darrin's 5.11.05 proforma_LSRWEP LGIA like Acctg Petition Aug 2010 3 2 2" xfId="23584"/>
    <cellStyle name="_Recon to Darrin's 5.11.05 proforma_LSRWEP LGIA like Acctg Petition Aug 2010 3 3" xfId="23585"/>
    <cellStyle name="_Recon to Darrin's 5.11.05 proforma_LSRWEP LGIA like Acctg Petition Aug 2010 4" xfId="23586"/>
    <cellStyle name="_Recon to Darrin's 5.11.05 proforma_LSRWEP LGIA like Acctg Petition Aug 2010 4 2" xfId="23587"/>
    <cellStyle name="_Recon to Darrin's 5.11.05 proforma_LSRWEP LGIA like Acctg Petition Aug 2010 5" xfId="23588"/>
    <cellStyle name="_Recon to Darrin's 5.11.05 proforma_LSRWEP LGIA like Acctg Petition Aug 2010 5 2" xfId="23589"/>
    <cellStyle name="_Recon to Darrin's 5.11.05 proforma_Mint Farm Generation BPA" xfId="23590"/>
    <cellStyle name="_Recon to Darrin's 5.11.05 proforma_Misc. Exp Airport Parking" xfId="12093"/>
    <cellStyle name="_Recon to Darrin's 5.11.05 proforma_NIM Summary" xfId="5552"/>
    <cellStyle name="_Recon to Darrin's 5.11.05 proforma_NIM Summary 09GRC" xfId="5553"/>
    <cellStyle name="_Recon to Darrin's 5.11.05 proforma_NIM Summary 09GRC 2" xfId="5554"/>
    <cellStyle name="_Recon to Darrin's 5.11.05 proforma_NIM Summary 09GRC 2 2" xfId="23591"/>
    <cellStyle name="_Recon to Darrin's 5.11.05 proforma_NIM Summary 09GRC 2 2 2" xfId="23592"/>
    <cellStyle name="_Recon to Darrin's 5.11.05 proforma_NIM Summary 09GRC 2 2 2 2" xfId="23593"/>
    <cellStyle name="_Recon to Darrin's 5.11.05 proforma_NIM Summary 09GRC 2 3" xfId="23594"/>
    <cellStyle name="_Recon to Darrin's 5.11.05 proforma_NIM Summary 09GRC 2 3 2" xfId="23595"/>
    <cellStyle name="_Recon to Darrin's 5.11.05 proforma_NIM Summary 09GRC 2 4" xfId="23596"/>
    <cellStyle name="_Recon to Darrin's 5.11.05 proforma_NIM Summary 09GRC 2 4 2" xfId="23597"/>
    <cellStyle name="_Recon to Darrin's 5.11.05 proforma_NIM Summary 09GRC 3" xfId="23598"/>
    <cellStyle name="_Recon to Darrin's 5.11.05 proforma_NIM Summary 09GRC 3 2" xfId="23599"/>
    <cellStyle name="_Recon to Darrin's 5.11.05 proforma_NIM Summary 09GRC 3 2 2" xfId="23600"/>
    <cellStyle name="_Recon to Darrin's 5.11.05 proforma_NIM Summary 09GRC 3 3" xfId="23601"/>
    <cellStyle name="_Recon to Darrin's 5.11.05 proforma_NIM Summary 09GRC 4" xfId="23602"/>
    <cellStyle name="_Recon to Darrin's 5.11.05 proforma_NIM Summary 09GRC 4 2" xfId="23603"/>
    <cellStyle name="_Recon to Darrin's 5.11.05 proforma_NIM Summary 09GRC 4 2 2" xfId="23604"/>
    <cellStyle name="_Recon to Darrin's 5.11.05 proforma_NIM Summary 09GRC 4 3" xfId="23605"/>
    <cellStyle name="_Recon to Darrin's 5.11.05 proforma_NIM Summary 09GRC 5" xfId="23606"/>
    <cellStyle name="_Recon to Darrin's 5.11.05 proforma_NIM Summary 09GRC 5 2" xfId="23607"/>
    <cellStyle name="_Recon to Darrin's 5.11.05 proforma_NIM Summary 09GRC 6" xfId="23608"/>
    <cellStyle name="_Recon to Darrin's 5.11.05 proforma_NIM Summary 09GRC 6 2" xfId="23609"/>
    <cellStyle name="_Recon to Darrin's 5.11.05 proforma_NIM Summary 09GRC_DEM-WP(C) ENERG10C--ctn Mid-C_042010 2010GRC" xfId="12094"/>
    <cellStyle name="_Recon to Darrin's 5.11.05 proforma_NIM Summary 09GRC_DEM-WP(C) ENERG10C--ctn Mid-C_042010 2010GRC 2" xfId="23610"/>
    <cellStyle name="_Recon to Darrin's 5.11.05 proforma_NIM Summary 10" xfId="23611"/>
    <cellStyle name="_Recon to Darrin's 5.11.05 proforma_NIM Summary 10 2" xfId="23612"/>
    <cellStyle name="_Recon to Darrin's 5.11.05 proforma_NIM Summary 10 2 2" xfId="23613"/>
    <cellStyle name="_Recon to Darrin's 5.11.05 proforma_NIM Summary 10 3" xfId="23614"/>
    <cellStyle name="_Recon to Darrin's 5.11.05 proforma_NIM Summary 10 4" xfId="23615"/>
    <cellStyle name="_Recon to Darrin's 5.11.05 proforma_NIM Summary 11" xfId="23616"/>
    <cellStyle name="_Recon to Darrin's 5.11.05 proforma_NIM Summary 11 2" xfId="23617"/>
    <cellStyle name="_Recon to Darrin's 5.11.05 proforma_NIM Summary 11 2 2" xfId="23618"/>
    <cellStyle name="_Recon to Darrin's 5.11.05 proforma_NIM Summary 11 3" xfId="23619"/>
    <cellStyle name="_Recon to Darrin's 5.11.05 proforma_NIM Summary 11 4" xfId="23620"/>
    <cellStyle name="_Recon to Darrin's 5.11.05 proforma_NIM Summary 12" xfId="23621"/>
    <cellStyle name="_Recon to Darrin's 5.11.05 proforma_NIM Summary 12 2" xfId="23622"/>
    <cellStyle name="_Recon to Darrin's 5.11.05 proforma_NIM Summary 12 2 2" xfId="23623"/>
    <cellStyle name="_Recon to Darrin's 5.11.05 proforma_NIM Summary 12 3" xfId="23624"/>
    <cellStyle name="_Recon to Darrin's 5.11.05 proforma_NIM Summary 12 4" xfId="23625"/>
    <cellStyle name="_Recon to Darrin's 5.11.05 proforma_NIM Summary 13" xfId="23626"/>
    <cellStyle name="_Recon to Darrin's 5.11.05 proforma_NIM Summary 13 2" xfId="23627"/>
    <cellStyle name="_Recon to Darrin's 5.11.05 proforma_NIM Summary 13 2 2" xfId="23628"/>
    <cellStyle name="_Recon to Darrin's 5.11.05 proforma_NIM Summary 13 3" xfId="23629"/>
    <cellStyle name="_Recon to Darrin's 5.11.05 proforma_NIM Summary 13 4" xfId="23630"/>
    <cellStyle name="_Recon to Darrin's 5.11.05 proforma_NIM Summary 14" xfId="23631"/>
    <cellStyle name="_Recon to Darrin's 5.11.05 proforma_NIM Summary 14 2" xfId="23632"/>
    <cellStyle name="_Recon to Darrin's 5.11.05 proforma_NIM Summary 14 2 2" xfId="23633"/>
    <cellStyle name="_Recon to Darrin's 5.11.05 proforma_NIM Summary 14 3" xfId="23634"/>
    <cellStyle name="_Recon to Darrin's 5.11.05 proforma_NIM Summary 14 4" xfId="23635"/>
    <cellStyle name="_Recon to Darrin's 5.11.05 proforma_NIM Summary 15" xfId="23636"/>
    <cellStyle name="_Recon to Darrin's 5.11.05 proforma_NIM Summary 15 2" xfId="23637"/>
    <cellStyle name="_Recon to Darrin's 5.11.05 proforma_NIM Summary 15 2 2" xfId="23638"/>
    <cellStyle name="_Recon to Darrin's 5.11.05 proforma_NIM Summary 15 3" xfId="23639"/>
    <cellStyle name="_Recon to Darrin's 5.11.05 proforma_NIM Summary 15 4" xfId="23640"/>
    <cellStyle name="_Recon to Darrin's 5.11.05 proforma_NIM Summary 16" xfId="23641"/>
    <cellStyle name="_Recon to Darrin's 5.11.05 proforma_NIM Summary 16 2" xfId="23642"/>
    <cellStyle name="_Recon to Darrin's 5.11.05 proforma_NIM Summary 16 2 2" xfId="23643"/>
    <cellStyle name="_Recon to Darrin's 5.11.05 proforma_NIM Summary 16 3" xfId="23644"/>
    <cellStyle name="_Recon to Darrin's 5.11.05 proforma_NIM Summary 16 4" xfId="23645"/>
    <cellStyle name="_Recon to Darrin's 5.11.05 proforma_NIM Summary 17" xfId="23646"/>
    <cellStyle name="_Recon to Darrin's 5.11.05 proforma_NIM Summary 17 2" xfId="23647"/>
    <cellStyle name="_Recon to Darrin's 5.11.05 proforma_NIM Summary 17 2 2" xfId="23648"/>
    <cellStyle name="_Recon to Darrin's 5.11.05 proforma_NIM Summary 17 3" xfId="23649"/>
    <cellStyle name="_Recon to Darrin's 5.11.05 proforma_NIM Summary 17 4" xfId="23650"/>
    <cellStyle name="_Recon to Darrin's 5.11.05 proforma_NIM Summary 18" xfId="23651"/>
    <cellStyle name="_Recon to Darrin's 5.11.05 proforma_NIM Summary 18 2" xfId="23652"/>
    <cellStyle name="_Recon to Darrin's 5.11.05 proforma_NIM Summary 18 3" xfId="23653"/>
    <cellStyle name="_Recon to Darrin's 5.11.05 proforma_NIM Summary 19" xfId="23654"/>
    <cellStyle name="_Recon to Darrin's 5.11.05 proforma_NIM Summary 19 2" xfId="23655"/>
    <cellStyle name="_Recon to Darrin's 5.11.05 proforma_NIM Summary 19 3" xfId="23656"/>
    <cellStyle name="_Recon to Darrin's 5.11.05 proforma_NIM Summary 2" xfId="5555"/>
    <cellStyle name="_Recon to Darrin's 5.11.05 proforma_NIM Summary 2 2" xfId="23657"/>
    <cellStyle name="_Recon to Darrin's 5.11.05 proforma_NIM Summary 2 2 2" xfId="23658"/>
    <cellStyle name="_Recon to Darrin's 5.11.05 proforma_NIM Summary 2 2 2 2" xfId="23659"/>
    <cellStyle name="_Recon to Darrin's 5.11.05 proforma_NIM Summary 2 3" xfId="23660"/>
    <cellStyle name="_Recon to Darrin's 5.11.05 proforma_NIM Summary 2 3 2" xfId="23661"/>
    <cellStyle name="_Recon to Darrin's 5.11.05 proforma_NIM Summary 2 4" xfId="23662"/>
    <cellStyle name="_Recon to Darrin's 5.11.05 proforma_NIM Summary 2 4 2" xfId="23663"/>
    <cellStyle name="_Recon to Darrin's 5.11.05 proforma_NIM Summary 20" xfId="23664"/>
    <cellStyle name="_Recon to Darrin's 5.11.05 proforma_NIM Summary 20 2" xfId="23665"/>
    <cellStyle name="_Recon to Darrin's 5.11.05 proforma_NIM Summary 20 3" xfId="23666"/>
    <cellStyle name="_Recon to Darrin's 5.11.05 proforma_NIM Summary 21" xfId="23667"/>
    <cellStyle name="_Recon to Darrin's 5.11.05 proforma_NIM Summary 21 2" xfId="23668"/>
    <cellStyle name="_Recon to Darrin's 5.11.05 proforma_NIM Summary 21 3" xfId="23669"/>
    <cellStyle name="_Recon to Darrin's 5.11.05 proforma_NIM Summary 22" xfId="23670"/>
    <cellStyle name="_Recon to Darrin's 5.11.05 proforma_NIM Summary 22 2" xfId="23671"/>
    <cellStyle name="_Recon to Darrin's 5.11.05 proforma_NIM Summary 22 3" xfId="23672"/>
    <cellStyle name="_Recon to Darrin's 5.11.05 proforma_NIM Summary 23" xfId="23673"/>
    <cellStyle name="_Recon to Darrin's 5.11.05 proforma_NIM Summary 23 2" xfId="23674"/>
    <cellStyle name="_Recon to Darrin's 5.11.05 proforma_NIM Summary 23 3" xfId="23675"/>
    <cellStyle name="_Recon to Darrin's 5.11.05 proforma_NIM Summary 24" xfId="23676"/>
    <cellStyle name="_Recon to Darrin's 5.11.05 proforma_NIM Summary 24 2" xfId="23677"/>
    <cellStyle name="_Recon to Darrin's 5.11.05 proforma_NIM Summary 24 3" xfId="23678"/>
    <cellStyle name="_Recon to Darrin's 5.11.05 proforma_NIM Summary 25" xfId="23679"/>
    <cellStyle name="_Recon to Darrin's 5.11.05 proforma_NIM Summary 25 2" xfId="23680"/>
    <cellStyle name="_Recon to Darrin's 5.11.05 proforma_NIM Summary 25 3" xfId="23681"/>
    <cellStyle name="_Recon to Darrin's 5.11.05 proforma_NIM Summary 26" xfId="23682"/>
    <cellStyle name="_Recon to Darrin's 5.11.05 proforma_NIM Summary 26 2" xfId="23683"/>
    <cellStyle name="_Recon to Darrin's 5.11.05 proforma_NIM Summary 26 3" xfId="23684"/>
    <cellStyle name="_Recon to Darrin's 5.11.05 proforma_NIM Summary 27" xfId="23685"/>
    <cellStyle name="_Recon to Darrin's 5.11.05 proforma_NIM Summary 27 2" xfId="23686"/>
    <cellStyle name="_Recon to Darrin's 5.11.05 proforma_NIM Summary 27 3" xfId="23687"/>
    <cellStyle name="_Recon to Darrin's 5.11.05 proforma_NIM Summary 28" xfId="23688"/>
    <cellStyle name="_Recon to Darrin's 5.11.05 proforma_NIM Summary 28 2" xfId="23689"/>
    <cellStyle name="_Recon to Darrin's 5.11.05 proforma_NIM Summary 28 3" xfId="23690"/>
    <cellStyle name="_Recon to Darrin's 5.11.05 proforma_NIM Summary 29" xfId="23691"/>
    <cellStyle name="_Recon to Darrin's 5.11.05 proforma_NIM Summary 29 2" xfId="23692"/>
    <cellStyle name="_Recon to Darrin's 5.11.05 proforma_NIM Summary 29 3" xfId="23693"/>
    <cellStyle name="_Recon to Darrin's 5.11.05 proforma_NIM Summary 3" xfId="5556"/>
    <cellStyle name="_Recon to Darrin's 5.11.05 proforma_NIM Summary 3 2" xfId="23694"/>
    <cellStyle name="_Recon to Darrin's 5.11.05 proforma_NIM Summary 3 2 2" xfId="23695"/>
    <cellStyle name="_Recon to Darrin's 5.11.05 proforma_NIM Summary 3 3" xfId="23696"/>
    <cellStyle name="_Recon to Darrin's 5.11.05 proforma_NIM Summary 30" xfId="23697"/>
    <cellStyle name="_Recon to Darrin's 5.11.05 proforma_NIM Summary 30 2" xfId="23698"/>
    <cellStyle name="_Recon to Darrin's 5.11.05 proforma_NIM Summary 30 3" xfId="23699"/>
    <cellStyle name="_Recon to Darrin's 5.11.05 proforma_NIM Summary 31" xfId="23700"/>
    <cellStyle name="_Recon to Darrin's 5.11.05 proforma_NIM Summary 31 2" xfId="23701"/>
    <cellStyle name="_Recon to Darrin's 5.11.05 proforma_NIM Summary 31 3" xfId="23702"/>
    <cellStyle name="_Recon to Darrin's 5.11.05 proforma_NIM Summary 32" xfId="23703"/>
    <cellStyle name="_Recon to Darrin's 5.11.05 proforma_NIM Summary 32 2" xfId="23704"/>
    <cellStyle name="_Recon to Darrin's 5.11.05 proforma_NIM Summary 33" xfId="23705"/>
    <cellStyle name="_Recon to Darrin's 5.11.05 proforma_NIM Summary 33 2" xfId="23706"/>
    <cellStyle name="_Recon to Darrin's 5.11.05 proforma_NIM Summary 34" xfId="23707"/>
    <cellStyle name="_Recon to Darrin's 5.11.05 proforma_NIM Summary 34 2" xfId="23708"/>
    <cellStyle name="_Recon to Darrin's 5.11.05 proforma_NIM Summary 35" xfId="23709"/>
    <cellStyle name="_Recon to Darrin's 5.11.05 proforma_NIM Summary 35 2" xfId="23710"/>
    <cellStyle name="_Recon to Darrin's 5.11.05 proforma_NIM Summary 36" xfId="23711"/>
    <cellStyle name="_Recon to Darrin's 5.11.05 proforma_NIM Summary 36 2" xfId="23712"/>
    <cellStyle name="_Recon to Darrin's 5.11.05 proforma_NIM Summary 37" xfId="23713"/>
    <cellStyle name="_Recon to Darrin's 5.11.05 proforma_NIM Summary 37 2" xfId="23714"/>
    <cellStyle name="_Recon to Darrin's 5.11.05 proforma_NIM Summary 38" xfId="23715"/>
    <cellStyle name="_Recon to Darrin's 5.11.05 proforma_NIM Summary 38 2" xfId="23716"/>
    <cellStyle name="_Recon to Darrin's 5.11.05 proforma_NIM Summary 39" xfId="23717"/>
    <cellStyle name="_Recon to Darrin's 5.11.05 proforma_NIM Summary 39 2" xfId="23718"/>
    <cellStyle name="_Recon to Darrin's 5.11.05 proforma_NIM Summary 4" xfId="5557"/>
    <cellStyle name="_Recon to Darrin's 5.11.05 proforma_NIM Summary 4 2" xfId="23719"/>
    <cellStyle name="_Recon to Darrin's 5.11.05 proforma_NIM Summary 4 2 2" xfId="23720"/>
    <cellStyle name="_Recon to Darrin's 5.11.05 proforma_NIM Summary 4 3" xfId="23721"/>
    <cellStyle name="_Recon to Darrin's 5.11.05 proforma_NIM Summary 40" xfId="23722"/>
    <cellStyle name="_Recon to Darrin's 5.11.05 proforma_NIM Summary 40 2" xfId="23723"/>
    <cellStyle name="_Recon to Darrin's 5.11.05 proforma_NIM Summary 41" xfId="23724"/>
    <cellStyle name="_Recon to Darrin's 5.11.05 proforma_NIM Summary 41 2" xfId="23725"/>
    <cellStyle name="_Recon to Darrin's 5.11.05 proforma_NIM Summary 42" xfId="23726"/>
    <cellStyle name="_Recon to Darrin's 5.11.05 proforma_NIM Summary 42 2" xfId="23727"/>
    <cellStyle name="_Recon to Darrin's 5.11.05 proforma_NIM Summary 43" xfId="23728"/>
    <cellStyle name="_Recon to Darrin's 5.11.05 proforma_NIM Summary 43 2" xfId="23729"/>
    <cellStyle name="_Recon to Darrin's 5.11.05 proforma_NIM Summary 44" xfId="23730"/>
    <cellStyle name="_Recon to Darrin's 5.11.05 proforma_NIM Summary 44 2" xfId="23731"/>
    <cellStyle name="_Recon to Darrin's 5.11.05 proforma_NIM Summary 45" xfId="23732"/>
    <cellStyle name="_Recon to Darrin's 5.11.05 proforma_NIM Summary 45 2" xfId="23733"/>
    <cellStyle name="_Recon to Darrin's 5.11.05 proforma_NIM Summary 46" xfId="23734"/>
    <cellStyle name="_Recon to Darrin's 5.11.05 proforma_NIM Summary 46 2" xfId="23735"/>
    <cellStyle name="_Recon to Darrin's 5.11.05 proforma_NIM Summary 47" xfId="23736"/>
    <cellStyle name="_Recon to Darrin's 5.11.05 proforma_NIM Summary 47 2" xfId="23737"/>
    <cellStyle name="_Recon to Darrin's 5.11.05 proforma_NIM Summary 48" xfId="23738"/>
    <cellStyle name="_Recon to Darrin's 5.11.05 proforma_NIM Summary 49" xfId="23739"/>
    <cellStyle name="_Recon to Darrin's 5.11.05 proforma_NIM Summary 5" xfId="5558"/>
    <cellStyle name="_Recon to Darrin's 5.11.05 proforma_NIM Summary 5 2" xfId="23740"/>
    <cellStyle name="_Recon to Darrin's 5.11.05 proforma_NIM Summary 5 2 2" xfId="23741"/>
    <cellStyle name="_Recon to Darrin's 5.11.05 proforma_NIM Summary 5 3" xfId="23742"/>
    <cellStyle name="_Recon to Darrin's 5.11.05 proforma_NIM Summary 50" xfId="23743"/>
    <cellStyle name="_Recon to Darrin's 5.11.05 proforma_NIM Summary 51" xfId="23744"/>
    <cellStyle name="_Recon to Darrin's 5.11.05 proforma_NIM Summary 6" xfId="5559"/>
    <cellStyle name="_Recon to Darrin's 5.11.05 proforma_NIM Summary 6 2" xfId="23745"/>
    <cellStyle name="_Recon to Darrin's 5.11.05 proforma_NIM Summary 6 2 2" xfId="23746"/>
    <cellStyle name="_Recon to Darrin's 5.11.05 proforma_NIM Summary 6 3" xfId="23747"/>
    <cellStyle name="_Recon to Darrin's 5.11.05 proforma_NIM Summary 7" xfId="5560"/>
    <cellStyle name="_Recon to Darrin's 5.11.05 proforma_NIM Summary 7 2" xfId="23748"/>
    <cellStyle name="_Recon to Darrin's 5.11.05 proforma_NIM Summary 7 2 2" xfId="23749"/>
    <cellStyle name="_Recon to Darrin's 5.11.05 proforma_NIM Summary 7 3" xfId="23750"/>
    <cellStyle name="_Recon to Darrin's 5.11.05 proforma_NIM Summary 7 4" xfId="23751"/>
    <cellStyle name="_Recon to Darrin's 5.11.05 proforma_NIM Summary 8" xfId="5561"/>
    <cellStyle name="_Recon to Darrin's 5.11.05 proforma_NIM Summary 8 2" xfId="23752"/>
    <cellStyle name="_Recon to Darrin's 5.11.05 proforma_NIM Summary 8 2 2" xfId="23753"/>
    <cellStyle name="_Recon to Darrin's 5.11.05 proforma_NIM Summary 8 3" xfId="23754"/>
    <cellStyle name="_Recon to Darrin's 5.11.05 proforma_NIM Summary 8 4" xfId="23755"/>
    <cellStyle name="_Recon to Darrin's 5.11.05 proforma_NIM Summary 9" xfId="5562"/>
    <cellStyle name="_Recon to Darrin's 5.11.05 proforma_NIM Summary 9 2" xfId="23756"/>
    <cellStyle name="_Recon to Darrin's 5.11.05 proforma_NIM Summary 9 2 2" xfId="23757"/>
    <cellStyle name="_Recon to Darrin's 5.11.05 proforma_NIM Summary 9 3" xfId="23758"/>
    <cellStyle name="_Recon to Darrin's 5.11.05 proforma_NIM Summary 9 4" xfId="23759"/>
    <cellStyle name="_Recon to Darrin's 5.11.05 proforma_NIM Summary_DEM-WP(C) ENERG10C--ctn Mid-C_042010 2010GRC" xfId="12095"/>
    <cellStyle name="_Recon to Darrin's 5.11.05 proforma_NIM Summary_DEM-WP(C) ENERG10C--ctn Mid-C_042010 2010GRC 2" xfId="23760"/>
    <cellStyle name="_Recon to Darrin's 5.11.05 proforma_NIM+O&amp;M" xfId="12096"/>
    <cellStyle name="_Recon to Darrin's 5.11.05 proforma_NIM+O&amp;M 2" xfId="12097"/>
    <cellStyle name="_Recon to Darrin's 5.11.05 proforma_NIM+O&amp;M 2 2" xfId="23761"/>
    <cellStyle name="_Recon to Darrin's 5.11.05 proforma_NIM+O&amp;M 2 2 2" xfId="23762"/>
    <cellStyle name="_Recon to Darrin's 5.11.05 proforma_NIM+O&amp;M 2 2 2 2" xfId="23763"/>
    <cellStyle name="_Recon to Darrin's 5.11.05 proforma_NIM+O&amp;M 2 3" xfId="23764"/>
    <cellStyle name="_Recon to Darrin's 5.11.05 proforma_NIM+O&amp;M 2 3 2" xfId="23765"/>
    <cellStyle name="_Recon to Darrin's 5.11.05 proforma_NIM+O&amp;M 2 4" xfId="23766"/>
    <cellStyle name="_Recon to Darrin's 5.11.05 proforma_NIM+O&amp;M 2 4 2" xfId="23767"/>
    <cellStyle name="_Recon to Darrin's 5.11.05 proforma_NIM+O&amp;M 3" xfId="23768"/>
    <cellStyle name="_Recon to Darrin's 5.11.05 proforma_NIM+O&amp;M 3 2" xfId="23769"/>
    <cellStyle name="_Recon to Darrin's 5.11.05 proforma_NIM+O&amp;M 3 2 2" xfId="23770"/>
    <cellStyle name="_Recon to Darrin's 5.11.05 proforma_NIM+O&amp;M 4" xfId="23771"/>
    <cellStyle name="_Recon to Darrin's 5.11.05 proforma_NIM+O&amp;M 4 2" xfId="23772"/>
    <cellStyle name="_Recon to Darrin's 5.11.05 proforma_NIM+O&amp;M 4 2 2" xfId="23773"/>
    <cellStyle name="_Recon to Darrin's 5.11.05 proforma_NIM+O&amp;M 4 3" xfId="23774"/>
    <cellStyle name="_Recon to Darrin's 5.11.05 proforma_NIM+O&amp;M 5" xfId="23775"/>
    <cellStyle name="_Recon to Darrin's 5.11.05 proforma_NIM+O&amp;M 5 2" xfId="23776"/>
    <cellStyle name="_Recon to Darrin's 5.11.05 proforma_NIM+O&amp;M 6" xfId="23777"/>
    <cellStyle name="_Recon to Darrin's 5.11.05 proforma_NIM+O&amp;M 6 2" xfId="23778"/>
    <cellStyle name="_Recon to Darrin's 5.11.05 proforma_NIM+O&amp;M Monthly" xfId="12098"/>
    <cellStyle name="_Recon to Darrin's 5.11.05 proforma_NIM+O&amp;M Monthly 2" xfId="12099"/>
    <cellStyle name="_Recon to Darrin's 5.11.05 proforma_NIM+O&amp;M Monthly 2 2" xfId="23779"/>
    <cellStyle name="_Recon to Darrin's 5.11.05 proforma_NIM+O&amp;M Monthly 2 2 2" xfId="23780"/>
    <cellStyle name="_Recon to Darrin's 5.11.05 proforma_NIM+O&amp;M Monthly 2 2 2 2" xfId="23781"/>
    <cellStyle name="_Recon to Darrin's 5.11.05 proforma_NIM+O&amp;M Monthly 2 3" xfId="23782"/>
    <cellStyle name="_Recon to Darrin's 5.11.05 proforma_NIM+O&amp;M Monthly 2 3 2" xfId="23783"/>
    <cellStyle name="_Recon to Darrin's 5.11.05 proforma_NIM+O&amp;M Monthly 2 4" xfId="23784"/>
    <cellStyle name="_Recon to Darrin's 5.11.05 proforma_NIM+O&amp;M Monthly 2 4 2" xfId="23785"/>
    <cellStyle name="_Recon to Darrin's 5.11.05 proforma_NIM+O&amp;M Monthly 3" xfId="23786"/>
    <cellStyle name="_Recon to Darrin's 5.11.05 proforma_NIM+O&amp;M Monthly 3 2" xfId="23787"/>
    <cellStyle name="_Recon to Darrin's 5.11.05 proforma_NIM+O&amp;M Monthly 3 2 2" xfId="23788"/>
    <cellStyle name="_Recon to Darrin's 5.11.05 proforma_NIM+O&amp;M Monthly 4" xfId="23789"/>
    <cellStyle name="_Recon to Darrin's 5.11.05 proforma_NIM+O&amp;M Monthly 4 2" xfId="23790"/>
    <cellStyle name="_Recon to Darrin's 5.11.05 proforma_NIM+O&amp;M Monthly 4 2 2" xfId="23791"/>
    <cellStyle name="_Recon to Darrin's 5.11.05 proforma_NIM+O&amp;M Monthly 4 3" xfId="23792"/>
    <cellStyle name="_Recon to Darrin's 5.11.05 proforma_NIM+O&amp;M Monthly 5" xfId="23793"/>
    <cellStyle name="_Recon to Darrin's 5.11.05 proforma_NIM+O&amp;M Monthly 5 2" xfId="23794"/>
    <cellStyle name="_Recon to Darrin's 5.11.05 proforma_NIM+O&amp;M Monthly 6" xfId="23795"/>
    <cellStyle name="_Recon to Darrin's 5.11.05 proforma_NIM+O&amp;M Monthly 6 2" xfId="23796"/>
    <cellStyle name="_Recon to Darrin's 5.11.05 proforma_Oct2010toSep2011LwIncLead" xfId="5563"/>
    <cellStyle name="_Recon to Darrin's 5.11.05 proforma_PCA 10 -  Exhibit D Dec 2011" xfId="23797"/>
    <cellStyle name="_Recon to Darrin's 5.11.05 proforma_PCA 10 -  Exhibit D Dec 2011 2" xfId="23798"/>
    <cellStyle name="_Recon to Darrin's 5.11.05 proforma_PCA 10 -  Exhibit D from A Kellogg Jan 2011" xfId="5564"/>
    <cellStyle name="_Recon to Darrin's 5.11.05 proforma_PCA 10 -  Exhibit D from A Kellogg Jan 2011 2" xfId="23799"/>
    <cellStyle name="_Recon to Darrin's 5.11.05 proforma_PCA 10 -  Exhibit D from A Kellogg July 2011" xfId="5565"/>
    <cellStyle name="_Recon to Darrin's 5.11.05 proforma_PCA 10 -  Exhibit D from A Kellogg July 2011 2" xfId="23800"/>
    <cellStyle name="_Recon to Darrin's 5.11.05 proforma_PCA 10 -  Exhibit D from S Free Rcv'd 12-11" xfId="5566"/>
    <cellStyle name="_Recon to Darrin's 5.11.05 proforma_PCA 10 -  Exhibit D from S Free Rcv'd 12-11 2" xfId="23801"/>
    <cellStyle name="_Recon to Darrin's 5.11.05 proforma_PCA 11 -  Exhibit D Jan 2012 fr A Kellogg" xfId="23802"/>
    <cellStyle name="_Recon to Darrin's 5.11.05 proforma_PCA 11 -  Exhibit D Jan 2012 fr A Kellogg 2" xfId="23803"/>
    <cellStyle name="_Recon to Darrin's 5.11.05 proforma_PCA 11 -  Exhibit D Jan 2012 WF" xfId="23804"/>
    <cellStyle name="_Recon to Darrin's 5.11.05 proforma_PCA 11 -  Exhibit D Jan 2012 WF 2" xfId="23805"/>
    <cellStyle name="_Recon to Darrin's 5.11.05 proforma_PCA 7 - Exhibit D update 11_30_08 (2)" xfId="5567"/>
    <cellStyle name="_Recon to Darrin's 5.11.05 proforma_PCA 7 - Exhibit D update 11_30_08 (2) 2" xfId="5568"/>
    <cellStyle name="_Recon to Darrin's 5.11.05 proforma_PCA 7 - Exhibit D update 11_30_08 (2) 2 2" xfId="5569"/>
    <cellStyle name="_Recon to Darrin's 5.11.05 proforma_PCA 7 - Exhibit D update 11_30_08 (2) 2 2 2" xfId="23806"/>
    <cellStyle name="_Recon to Darrin's 5.11.05 proforma_PCA 7 - Exhibit D update 11_30_08 (2) 2 2 2 2" xfId="23807"/>
    <cellStyle name="_Recon to Darrin's 5.11.05 proforma_PCA 7 - Exhibit D update 11_30_08 (2) 2 2 2 2 2" xfId="23808"/>
    <cellStyle name="_Recon to Darrin's 5.11.05 proforma_PCA 7 - Exhibit D update 11_30_08 (2) 2 2 3" xfId="23809"/>
    <cellStyle name="_Recon to Darrin's 5.11.05 proforma_PCA 7 - Exhibit D update 11_30_08 (2) 2 2 3 2" xfId="23810"/>
    <cellStyle name="_Recon to Darrin's 5.11.05 proforma_PCA 7 - Exhibit D update 11_30_08 (2) 2 2 4" xfId="23811"/>
    <cellStyle name="_Recon to Darrin's 5.11.05 proforma_PCA 7 - Exhibit D update 11_30_08 (2) 2 2 4 2" xfId="23812"/>
    <cellStyle name="_Recon to Darrin's 5.11.05 proforma_PCA 7 - Exhibit D update 11_30_08 (2) 2 3" xfId="23813"/>
    <cellStyle name="_Recon to Darrin's 5.11.05 proforma_PCA 7 - Exhibit D update 11_30_08 (2) 2 3 2" xfId="23814"/>
    <cellStyle name="_Recon to Darrin's 5.11.05 proforma_PCA 7 - Exhibit D update 11_30_08 (2) 2 3 2 2" xfId="23815"/>
    <cellStyle name="_Recon to Darrin's 5.11.05 proforma_PCA 7 - Exhibit D update 11_30_08 (2) 2 4" xfId="23816"/>
    <cellStyle name="_Recon to Darrin's 5.11.05 proforma_PCA 7 - Exhibit D update 11_30_08 (2) 2 4 2" xfId="23817"/>
    <cellStyle name="_Recon to Darrin's 5.11.05 proforma_PCA 7 - Exhibit D update 11_30_08 (2) 2 4 2 2" xfId="23818"/>
    <cellStyle name="_Recon to Darrin's 5.11.05 proforma_PCA 7 - Exhibit D update 11_30_08 (2) 2 4 3" xfId="23819"/>
    <cellStyle name="_Recon to Darrin's 5.11.05 proforma_PCA 7 - Exhibit D update 11_30_08 (2) 2 5" xfId="23820"/>
    <cellStyle name="_Recon to Darrin's 5.11.05 proforma_PCA 7 - Exhibit D update 11_30_08 (2) 2 5 2" xfId="23821"/>
    <cellStyle name="_Recon to Darrin's 5.11.05 proforma_PCA 7 - Exhibit D update 11_30_08 (2) 2 6" xfId="23822"/>
    <cellStyle name="_Recon to Darrin's 5.11.05 proforma_PCA 7 - Exhibit D update 11_30_08 (2) 2 6 2" xfId="23823"/>
    <cellStyle name="_Recon to Darrin's 5.11.05 proforma_PCA 7 - Exhibit D update 11_30_08 (2) 3" xfId="5570"/>
    <cellStyle name="_Recon to Darrin's 5.11.05 proforma_PCA 7 - Exhibit D update 11_30_08 (2) 3 2" xfId="23824"/>
    <cellStyle name="_Recon to Darrin's 5.11.05 proforma_PCA 7 - Exhibit D update 11_30_08 (2) 3 2 2" xfId="23825"/>
    <cellStyle name="_Recon to Darrin's 5.11.05 proforma_PCA 7 - Exhibit D update 11_30_08 (2) 3 2 2 2" xfId="23826"/>
    <cellStyle name="_Recon to Darrin's 5.11.05 proforma_PCA 7 - Exhibit D update 11_30_08 (2) 3 3" xfId="23827"/>
    <cellStyle name="_Recon to Darrin's 5.11.05 proforma_PCA 7 - Exhibit D update 11_30_08 (2) 3 3 2" xfId="23828"/>
    <cellStyle name="_Recon to Darrin's 5.11.05 proforma_PCA 7 - Exhibit D update 11_30_08 (2) 3 4" xfId="23829"/>
    <cellStyle name="_Recon to Darrin's 5.11.05 proforma_PCA 7 - Exhibit D update 11_30_08 (2) 3 4 2" xfId="23830"/>
    <cellStyle name="_Recon to Darrin's 5.11.05 proforma_PCA 7 - Exhibit D update 11_30_08 (2) 4" xfId="5571"/>
    <cellStyle name="_Recon to Darrin's 5.11.05 proforma_PCA 7 - Exhibit D update 11_30_08 (2) 4 2" xfId="23831"/>
    <cellStyle name="_Recon to Darrin's 5.11.05 proforma_PCA 7 - Exhibit D update 11_30_08 (2) 4 2 2" xfId="23832"/>
    <cellStyle name="_Recon to Darrin's 5.11.05 proforma_PCA 7 - Exhibit D update 11_30_08 (2) 4 3" xfId="23833"/>
    <cellStyle name="_Recon to Darrin's 5.11.05 proforma_PCA 7 - Exhibit D update 11_30_08 (2) 5" xfId="23834"/>
    <cellStyle name="_Recon to Darrin's 5.11.05 proforma_PCA 7 - Exhibit D update 11_30_08 (2) 5 2" xfId="23835"/>
    <cellStyle name="_Recon to Darrin's 5.11.05 proforma_PCA 7 - Exhibit D update 11_30_08 (2) 5 2 2" xfId="23836"/>
    <cellStyle name="_Recon to Darrin's 5.11.05 proforma_PCA 7 - Exhibit D update 11_30_08 (2) 5 3" xfId="23837"/>
    <cellStyle name="_Recon to Darrin's 5.11.05 proforma_PCA 7 - Exhibit D update 11_30_08 (2) 6" xfId="23838"/>
    <cellStyle name="_Recon to Darrin's 5.11.05 proforma_PCA 7 - Exhibit D update 11_30_08 (2) 6 2" xfId="23839"/>
    <cellStyle name="_Recon to Darrin's 5.11.05 proforma_PCA 7 - Exhibit D update 11_30_08 (2) 7" xfId="23840"/>
    <cellStyle name="_Recon to Darrin's 5.11.05 proforma_PCA 7 - Exhibit D update 11_30_08 (2) 7 2" xfId="23841"/>
    <cellStyle name="_Recon to Darrin's 5.11.05 proforma_PCA 7 - Exhibit D update 11_30_08 (2)_DEM-WP(C) ENERG10C--ctn Mid-C_042010 2010GRC" xfId="12100"/>
    <cellStyle name="_Recon to Darrin's 5.11.05 proforma_PCA 7 - Exhibit D update 11_30_08 (2)_DEM-WP(C) ENERG10C--ctn Mid-C_042010 2010GRC 2" xfId="23842"/>
    <cellStyle name="_Recon to Darrin's 5.11.05 proforma_PCA 7 - Exhibit D update 11_30_08 (2)_NIM Summary" xfId="5572"/>
    <cellStyle name="_Recon to Darrin's 5.11.05 proforma_PCA 7 - Exhibit D update 11_30_08 (2)_NIM Summary 2" xfId="5573"/>
    <cellStyle name="_Recon to Darrin's 5.11.05 proforma_PCA 7 - Exhibit D update 11_30_08 (2)_NIM Summary 2 2" xfId="23843"/>
    <cellStyle name="_Recon to Darrin's 5.11.05 proforma_PCA 7 - Exhibit D update 11_30_08 (2)_NIM Summary 2 2 2" xfId="23844"/>
    <cellStyle name="_Recon to Darrin's 5.11.05 proforma_PCA 7 - Exhibit D update 11_30_08 (2)_NIM Summary 2 2 2 2" xfId="23845"/>
    <cellStyle name="_Recon to Darrin's 5.11.05 proforma_PCA 7 - Exhibit D update 11_30_08 (2)_NIM Summary 2 3" xfId="23846"/>
    <cellStyle name="_Recon to Darrin's 5.11.05 proforma_PCA 7 - Exhibit D update 11_30_08 (2)_NIM Summary 2 3 2" xfId="23847"/>
    <cellStyle name="_Recon to Darrin's 5.11.05 proforma_PCA 7 - Exhibit D update 11_30_08 (2)_NIM Summary 2 4" xfId="23848"/>
    <cellStyle name="_Recon to Darrin's 5.11.05 proforma_PCA 7 - Exhibit D update 11_30_08 (2)_NIM Summary 2 4 2" xfId="23849"/>
    <cellStyle name="_Recon to Darrin's 5.11.05 proforma_PCA 7 - Exhibit D update 11_30_08 (2)_NIM Summary 3" xfId="23850"/>
    <cellStyle name="_Recon to Darrin's 5.11.05 proforma_PCA 7 - Exhibit D update 11_30_08 (2)_NIM Summary 3 2" xfId="23851"/>
    <cellStyle name="_Recon to Darrin's 5.11.05 proforma_PCA 7 - Exhibit D update 11_30_08 (2)_NIM Summary 3 2 2" xfId="23852"/>
    <cellStyle name="_Recon to Darrin's 5.11.05 proforma_PCA 7 - Exhibit D update 11_30_08 (2)_NIM Summary 3 3" xfId="23853"/>
    <cellStyle name="_Recon to Darrin's 5.11.05 proforma_PCA 7 - Exhibit D update 11_30_08 (2)_NIM Summary 4" xfId="23854"/>
    <cellStyle name="_Recon to Darrin's 5.11.05 proforma_PCA 7 - Exhibit D update 11_30_08 (2)_NIM Summary 4 2" xfId="23855"/>
    <cellStyle name="_Recon to Darrin's 5.11.05 proforma_PCA 7 - Exhibit D update 11_30_08 (2)_NIM Summary 4 2 2" xfId="23856"/>
    <cellStyle name="_Recon to Darrin's 5.11.05 proforma_PCA 7 - Exhibit D update 11_30_08 (2)_NIM Summary 4 3" xfId="23857"/>
    <cellStyle name="_Recon to Darrin's 5.11.05 proforma_PCA 7 - Exhibit D update 11_30_08 (2)_NIM Summary 5" xfId="23858"/>
    <cellStyle name="_Recon to Darrin's 5.11.05 proforma_PCA 7 - Exhibit D update 11_30_08 (2)_NIM Summary 5 2" xfId="23859"/>
    <cellStyle name="_Recon to Darrin's 5.11.05 proforma_PCA 7 - Exhibit D update 11_30_08 (2)_NIM Summary 6" xfId="23860"/>
    <cellStyle name="_Recon to Darrin's 5.11.05 proforma_PCA 7 - Exhibit D update 11_30_08 (2)_NIM Summary 6 2" xfId="23861"/>
    <cellStyle name="_Recon to Darrin's 5.11.05 proforma_PCA 7 - Exhibit D update 11_30_08 (2)_NIM Summary_DEM-WP(C) ENERG10C--ctn Mid-C_042010 2010GRC" xfId="12101"/>
    <cellStyle name="_Recon to Darrin's 5.11.05 proforma_PCA 7 - Exhibit D update 11_30_08 (2)_NIM Summary_DEM-WP(C) ENERG10C--ctn Mid-C_042010 2010GRC 2" xfId="23862"/>
    <cellStyle name="_Recon to Darrin's 5.11.05 proforma_PCA 8 - Exhibit D update 12_31_09" xfId="5574"/>
    <cellStyle name="_Recon to Darrin's 5.11.05 proforma_PCA 8 - Exhibit D update 12_31_09 2" xfId="5575"/>
    <cellStyle name="_Recon to Darrin's 5.11.05 proforma_PCA 8 - Exhibit D update 12_31_09 2 2" xfId="23863"/>
    <cellStyle name="_Recon to Darrin's 5.11.05 proforma_PCA 8 - Exhibit D update 12_31_09 3" xfId="23864"/>
    <cellStyle name="_Recon to Darrin's 5.11.05 proforma_PCA 9 -  Exhibit D April 2010" xfId="5576"/>
    <cellStyle name="_Recon to Darrin's 5.11.05 proforma_PCA 9 -  Exhibit D April 2010 (3)" xfId="5577"/>
    <cellStyle name="_Recon to Darrin's 5.11.05 proforma_PCA 9 -  Exhibit D April 2010 (3) 2" xfId="5578"/>
    <cellStyle name="_Recon to Darrin's 5.11.05 proforma_PCA 9 -  Exhibit D April 2010 (3) 2 2" xfId="23865"/>
    <cellStyle name="_Recon to Darrin's 5.11.05 proforma_PCA 9 -  Exhibit D April 2010 (3) 2 2 2" xfId="23866"/>
    <cellStyle name="_Recon to Darrin's 5.11.05 proforma_PCA 9 -  Exhibit D April 2010 (3) 2 2 2 2" xfId="23867"/>
    <cellStyle name="_Recon to Darrin's 5.11.05 proforma_PCA 9 -  Exhibit D April 2010 (3) 2 3" xfId="23868"/>
    <cellStyle name="_Recon to Darrin's 5.11.05 proforma_PCA 9 -  Exhibit D April 2010 (3) 2 3 2" xfId="23869"/>
    <cellStyle name="_Recon to Darrin's 5.11.05 proforma_PCA 9 -  Exhibit D April 2010 (3) 2 4" xfId="23870"/>
    <cellStyle name="_Recon to Darrin's 5.11.05 proforma_PCA 9 -  Exhibit D April 2010 (3) 2 4 2" xfId="23871"/>
    <cellStyle name="_Recon to Darrin's 5.11.05 proforma_PCA 9 -  Exhibit D April 2010 (3) 3" xfId="23872"/>
    <cellStyle name="_Recon to Darrin's 5.11.05 proforma_PCA 9 -  Exhibit D April 2010 (3) 3 2" xfId="23873"/>
    <cellStyle name="_Recon to Darrin's 5.11.05 proforma_PCA 9 -  Exhibit D April 2010 (3) 3 2 2" xfId="23874"/>
    <cellStyle name="_Recon to Darrin's 5.11.05 proforma_PCA 9 -  Exhibit D April 2010 (3) 3 3" xfId="23875"/>
    <cellStyle name="_Recon to Darrin's 5.11.05 proforma_PCA 9 -  Exhibit D April 2010 (3) 4" xfId="23876"/>
    <cellStyle name="_Recon to Darrin's 5.11.05 proforma_PCA 9 -  Exhibit D April 2010 (3) 4 2" xfId="23877"/>
    <cellStyle name="_Recon to Darrin's 5.11.05 proforma_PCA 9 -  Exhibit D April 2010 (3) 4 2 2" xfId="23878"/>
    <cellStyle name="_Recon to Darrin's 5.11.05 proforma_PCA 9 -  Exhibit D April 2010 (3) 4 3" xfId="23879"/>
    <cellStyle name="_Recon to Darrin's 5.11.05 proforma_PCA 9 -  Exhibit D April 2010 (3) 5" xfId="23880"/>
    <cellStyle name="_Recon to Darrin's 5.11.05 proforma_PCA 9 -  Exhibit D April 2010 (3) 5 2" xfId="23881"/>
    <cellStyle name="_Recon to Darrin's 5.11.05 proforma_PCA 9 -  Exhibit D April 2010 (3) 6" xfId="23882"/>
    <cellStyle name="_Recon to Darrin's 5.11.05 proforma_PCA 9 -  Exhibit D April 2010 (3) 6 2" xfId="23883"/>
    <cellStyle name="_Recon to Darrin's 5.11.05 proforma_PCA 9 -  Exhibit D April 2010 (3)_DEM-WP(C) ENERG10C--ctn Mid-C_042010 2010GRC" xfId="12102"/>
    <cellStyle name="_Recon to Darrin's 5.11.05 proforma_PCA 9 -  Exhibit D April 2010 (3)_DEM-WP(C) ENERG10C--ctn Mid-C_042010 2010GRC 2" xfId="23884"/>
    <cellStyle name="_Recon to Darrin's 5.11.05 proforma_PCA 9 -  Exhibit D April 2010 2" xfId="5579"/>
    <cellStyle name="_Recon to Darrin's 5.11.05 proforma_PCA 9 -  Exhibit D April 2010 2 2" xfId="23885"/>
    <cellStyle name="_Recon to Darrin's 5.11.05 proforma_PCA 9 -  Exhibit D April 2010 3" xfId="5580"/>
    <cellStyle name="_Recon to Darrin's 5.11.05 proforma_PCA 9 -  Exhibit D April 2010 3 2" xfId="23886"/>
    <cellStyle name="_Recon to Darrin's 5.11.05 proforma_PCA 9 -  Exhibit D April 2010 4" xfId="23887"/>
    <cellStyle name="_Recon to Darrin's 5.11.05 proforma_PCA 9 -  Exhibit D April 2010 4 2" xfId="23888"/>
    <cellStyle name="_Recon to Darrin's 5.11.05 proforma_PCA 9 -  Exhibit D April 2010 5" xfId="23889"/>
    <cellStyle name="_Recon to Darrin's 5.11.05 proforma_PCA 9 -  Exhibit D April 2010 5 2" xfId="23890"/>
    <cellStyle name="_Recon to Darrin's 5.11.05 proforma_PCA 9 -  Exhibit D April 2010 6" xfId="23891"/>
    <cellStyle name="_Recon to Darrin's 5.11.05 proforma_PCA 9 -  Exhibit D April 2010 6 2" xfId="23892"/>
    <cellStyle name="_Recon to Darrin's 5.11.05 proforma_PCA 9 -  Exhibit D April 2010 7" xfId="23893"/>
    <cellStyle name="_Recon to Darrin's 5.11.05 proforma_PCA 9 -  Exhibit D Feb 2010" xfId="5581"/>
    <cellStyle name="_Recon to Darrin's 5.11.05 proforma_PCA 9 -  Exhibit D Feb 2010 2" xfId="5582"/>
    <cellStyle name="_Recon to Darrin's 5.11.05 proforma_PCA 9 -  Exhibit D Feb 2010 2 2" xfId="23894"/>
    <cellStyle name="_Recon to Darrin's 5.11.05 proforma_PCA 9 -  Exhibit D Feb 2010 3" xfId="23895"/>
    <cellStyle name="_Recon to Darrin's 5.11.05 proforma_PCA 9 -  Exhibit D Feb 2010 v2" xfId="5583"/>
    <cellStyle name="_Recon to Darrin's 5.11.05 proforma_PCA 9 -  Exhibit D Feb 2010 v2 2" xfId="5584"/>
    <cellStyle name="_Recon to Darrin's 5.11.05 proforma_PCA 9 -  Exhibit D Feb 2010 v2 2 2" xfId="23896"/>
    <cellStyle name="_Recon to Darrin's 5.11.05 proforma_PCA 9 -  Exhibit D Feb 2010 v2 3" xfId="23897"/>
    <cellStyle name="_Recon to Darrin's 5.11.05 proforma_PCA 9 -  Exhibit D Feb 2010 WF" xfId="5585"/>
    <cellStyle name="_Recon to Darrin's 5.11.05 proforma_PCA 9 -  Exhibit D Feb 2010 WF 2" xfId="5586"/>
    <cellStyle name="_Recon to Darrin's 5.11.05 proforma_PCA 9 -  Exhibit D Feb 2010 WF 2 2" xfId="23898"/>
    <cellStyle name="_Recon to Darrin's 5.11.05 proforma_PCA 9 -  Exhibit D Feb 2010 WF 3" xfId="23899"/>
    <cellStyle name="_Recon to Darrin's 5.11.05 proforma_PCA 9 -  Exhibit D Jan 2010" xfId="5587"/>
    <cellStyle name="_Recon to Darrin's 5.11.05 proforma_PCA 9 -  Exhibit D Jan 2010 2" xfId="5588"/>
    <cellStyle name="_Recon to Darrin's 5.11.05 proforma_PCA 9 -  Exhibit D Jan 2010 2 2" xfId="23900"/>
    <cellStyle name="_Recon to Darrin's 5.11.05 proforma_PCA 9 -  Exhibit D Jan 2010 3" xfId="23901"/>
    <cellStyle name="_Recon to Darrin's 5.11.05 proforma_PCA 9 -  Exhibit D March 2010 (2)" xfId="5589"/>
    <cellStyle name="_Recon to Darrin's 5.11.05 proforma_PCA 9 -  Exhibit D March 2010 (2) 2" xfId="5590"/>
    <cellStyle name="_Recon to Darrin's 5.11.05 proforma_PCA 9 -  Exhibit D March 2010 (2) 2 2" xfId="23902"/>
    <cellStyle name="_Recon to Darrin's 5.11.05 proforma_PCA 9 -  Exhibit D March 2010 (2) 3" xfId="23903"/>
    <cellStyle name="_Recon to Darrin's 5.11.05 proforma_PCA 9 -  Exhibit D Nov 2010" xfId="5591"/>
    <cellStyle name="_Recon to Darrin's 5.11.05 proforma_PCA 9 -  Exhibit D Nov 2010 2" xfId="5592"/>
    <cellStyle name="_Recon to Darrin's 5.11.05 proforma_PCA 9 -  Exhibit D Nov 2010 2 2" xfId="23904"/>
    <cellStyle name="_Recon to Darrin's 5.11.05 proforma_PCA 9 -  Exhibit D Nov 2010 3" xfId="23905"/>
    <cellStyle name="_Recon to Darrin's 5.11.05 proforma_PCA 9 - Exhibit D at August 2010" xfId="5593"/>
    <cellStyle name="_Recon to Darrin's 5.11.05 proforma_PCA 9 - Exhibit D at August 2010 2" xfId="5594"/>
    <cellStyle name="_Recon to Darrin's 5.11.05 proforma_PCA 9 - Exhibit D at August 2010 2 2" xfId="23906"/>
    <cellStyle name="_Recon to Darrin's 5.11.05 proforma_PCA 9 - Exhibit D at August 2010 3" xfId="23907"/>
    <cellStyle name="_Recon to Darrin's 5.11.05 proforma_PCA 9 - Exhibit D June 2010 GRC" xfId="5595"/>
    <cellStyle name="_Recon to Darrin's 5.11.05 proforma_PCA 9 - Exhibit D June 2010 GRC 2" xfId="5596"/>
    <cellStyle name="_Recon to Darrin's 5.11.05 proforma_PCA 9 - Exhibit D June 2010 GRC 2 2" xfId="23908"/>
    <cellStyle name="_Recon to Darrin's 5.11.05 proforma_PCA 9 - Exhibit D June 2010 GRC 3" xfId="23909"/>
    <cellStyle name="_Recon to Darrin's 5.11.05 proforma_Power Costs - Comparison bx Rbtl-Staff-Jt-PC" xfId="5597"/>
    <cellStyle name="_Recon to Darrin's 5.11.05 proforma_Power Costs - Comparison bx Rbtl-Staff-Jt-PC 2" xfId="5598"/>
    <cellStyle name="_Recon to Darrin's 5.11.05 proforma_Power Costs - Comparison bx Rbtl-Staff-Jt-PC 2 2" xfId="5599"/>
    <cellStyle name="_Recon to Darrin's 5.11.05 proforma_Power Costs - Comparison bx Rbtl-Staff-Jt-PC 2 2 2" xfId="23910"/>
    <cellStyle name="_Recon to Darrin's 5.11.05 proforma_Power Costs - Comparison bx Rbtl-Staff-Jt-PC 2 2 2 2" xfId="23911"/>
    <cellStyle name="_Recon to Darrin's 5.11.05 proforma_Power Costs - Comparison bx Rbtl-Staff-Jt-PC 2 3" xfId="5600"/>
    <cellStyle name="_Recon to Darrin's 5.11.05 proforma_Power Costs - Comparison bx Rbtl-Staff-Jt-PC 2 3 2" xfId="23912"/>
    <cellStyle name="_Recon to Darrin's 5.11.05 proforma_Power Costs - Comparison bx Rbtl-Staff-Jt-PC 2 4" xfId="23913"/>
    <cellStyle name="_Recon to Darrin's 5.11.05 proforma_Power Costs - Comparison bx Rbtl-Staff-Jt-PC 2 4 2" xfId="23914"/>
    <cellStyle name="_Recon to Darrin's 5.11.05 proforma_Power Costs - Comparison bx Rbtl-Staff-Jt-PC 3" xfId="5601"/>
    <cellStyle name="_Recon to Darrin's 5.11.05 proforma_Power Costs - Comparison bx Rbtl-Staff-Jt-PC 3 2" xfId="23915"/>
    <cellStyle name="_Recon to Darrin's 5.11.05 proforma_Power Costs - Comparison bx Rbtl-Staff-Jt-PC 3 2 2" xfId="23916"/>
    <cellStyle name="_Recon to Darrin's 5.11.05 proforma_Power Costs - Comparison bx Rbtl-Staff-Jt-PC 3 3" xfId="23917"/>
    <cellStyle name="_Recon to Darrin's 5.11.05 proforma_Power Costs - Comparison bx Rbtl-Staff-Jt-PC 4" xfId="5602"/>
    <cellStyle name="_Recon to Darrin's 5.11.05 proforma_Power Costs - Comparison bx Rbtl-Staff-Jt-PC 4 2" xfId="23918"/>
    <cellStyle name="_Recon to Darrin's 5.11.05 proforma_Power Costs - Comparison bx Rbtl-Staff-Jt-PC 4 2 2" xfId="23919"/>
    <cellStyle name="_Recon to Darrin's 5.11.05 proforma_Power Costs - Comparison bx Rbtl-Staff-Jt-PC 4 3" xfId="23920"/>
    <cellStyle name="_Recon to Darrin's 5.11.05 proforma_Power Costs - Comparison bx Rbtl-Staff-Jt-PC 5" xfId="23921"/>
    <cellStyle name="_Recon to Darrin's 5.11.05 proforma_Power Costs - Comparison bx Rbtl-Staff-Jt-PC 5 2" xfId="23922"/>
    <cellStyle name="_Recon to Darrin's 5.11.05 proforma_Power Costs - Comparison bx Rbtl-Staff-Jt-PC 6" xfId="23923"/>
    <cellStyle name="_Recon to Darrin's 5.11.05 proforma_Power Costs - Comparison bx Rbtl-Staff-Jt-PC 6 2" xfId="23924"/>
    <cellStyle name="_Recon to Darrin's 5.11.05 proforma_Power Costs - Comparison bx Rbtl-Staff-Jt-PC_Adj Bench DR 3 for Initial Briefs (Electric)" xfId="5603"/>
    <cellStyle name="_Recon to Darrin's 5.11.05 proforma_Power Costs - Comparison bx Rbtl-Staff-Jt-PC_Adj Bench DR 3 for Initial Briefs (Electric) 2" xfId="5604"/>
    <cellStyle name="_Recon to Darrin's 5.11.05 proforma_Power Costs - Comparison bx Rbtl-Staff-Jt-PC_Adj Bench DR 3 for Initial Briefs (Electric) 2 2" xfId="5605"/>
    <cellStyle name="_Recon to Darrin's 5.11.05 proforma_Power Costs - Comparison bx Rbtl-Staff-Jt-PC_Adj Bench DR 3 for Initial Briefs (Electric) 2 2 2" xfId="23925"/>
    <cellStyle name="_Recon to Darrin's 5.11.05 proforma_Power Costs - Comparison bx Rbtl-Staff-Jt-PC_Adj Bench DR 3 for Initial Briefs (Electric) 2 2 2 2" xfId="23926"/>
    <cellStyle name="_Recon to Darrin's 5.11.05 proforma_Power Costs - Comparison bx Rbtl-Staff-Jt-PC_Adj Bench DR 3 for Initial Briefs (Electric) 2 3" xfId="5606"/>
    <cellStyle name="_Recon to Darrin's 5.11.05 proforma_Power Costs - Comparison bx Rbtl-Staff-Jt-PC_Adj Bench DR 3 for Initial Briefs (Electric) 2 3 2" xfId="23927"/>
    <cellStyle name="_Recon to Darrin's 5.11.05 proforma_Power Costs - Comparison bx Rbtl-Staff-Jt-PC_Adj Bench DR 3 for Initial Briefs (Electric) 2 4" xfId="23928"/>
    <cellStyle name="_Recon to Darrin's 5.11.05 proforma_Power Costs - Comparison bx Rbtl-Staff-Jt-PC_Adj Bench DR 3 for Initial Briefs (Electric) 2 4 2" xfId="23929"/>
    <cellStyle name="_Recon to Darrin's 5.11.05 proforma_Power Costs - Comparison bx Rbtl-Staff-Jt-PC_Adj Bench DR 3 for Initial Briefs (Electric) 3" xfId="5607"/>
    <cellStyle name="_Recon to Darrin's 5.11.05 proforma_Power Costs - Comparison bx Rbtl-Staff-Jt-PC_Adj Bench DR 3 for Initial Briefs (Electric) 3 2" xfId="23930"/>
    <cellStyle name="_Recon to Darrin's 5.11.05 proforma_Power Costs - Comparison bx Rbtl-Staff-Jt-PC_Adj Bench DR 3 for Initial Briefs (Electric) 3 2 2" xfId="23931"/>
    <cellStyle name="_Recon to Darrin's 5.11.05 proforma_Power Costs - Comparison bx Rbtl-Staff-Jt-PC_Adj Bench DR 3 for Initial Briefs (Electric) 3 3" xfId="23932"/>
    <cellStyle name="_Recon to Darrin's 5.11.05 proforma_Power Costs - Comparison bx Rbtl-Staff-Jt-PC_Adj Bench DR 3 for Initial Briefs (Electric) 4" xfId="5608"/>
    <cellStyle name="_Recon to Darrin's 5.11.05 proforma_Power Costs - Comparison bx Rbtl-Staff-Jt-PC_Adj Bench DR 3 for Initial Briefs (Electric) 4 2" xfId="23933"/>
    <cellStyle name="_Recon to Darrin's 5.11.05 proforma_Power Costs - Comparison bx Rbtl-Staff-Jt-PC_Adj Bench DR 3 for Initial Briefs (Electric) 4 2 2" xfId="23934"/>
    <cellStyle name="_Recon to Darrin's 5.11.05 proforma_Power Costs - Comparison bx Rbtl-Staff-Jt-PC_Adj Bench DR 3 for Initial Briefs (Electric) 4 3" xfId="23935"/>
    <cellStyle name="_Recon to Darrin's 5.11.05 proforma_Power Costs - Comparison bx Rbtl-Staff-Jt-PC_Adj Bench DR 3 for Initial Briefs (Electric) 5" xfId="23936"/>
    <cellStyle name="_Recon to Darrin's 5.11.05 proforma_Power Costs - Comparison bx Rbtl-Staff-Jt-PC_Adj Bench DR 3 for Initial Briefs (Electric) 5 2" xfId="23937"/>
    <cellStyle name="_Recon to Darrin's 5.11.05 proforma_Power Costs - Comparison bx Rbtl-Staff-Jt-PC_Adj Bench DR 3 for Initial Briefs (Electric) 6" xfId="23938"/>
    <cellStyle name="_Recon to Darrin's 5.11.05 proforma_Power Costs - Comparison bx Rbtl-Staff-Jt-PC_Adj Bench DR 3 for Initial Briefs (Electric) 6 2" xfId="23939"/>
    <cellStyle name="_Recon to Darrin's 5.11.05 proforma_Power Costs - Comparison bx Rbtl-Staff-Jt-PC_Adj Bench DR 3 for Initial Briefs (Electric)_DEM-WP(C) ENERG10C--ctn Mid-C_042010 2010GRC" xfId="12103"/>
    <cellStyle name="_Recon to Darrin's 5.11.05 proforma_Power Costs - Comparison bx Rbtl-Staff-Jt-PC_Adj Bench DR 3 for Initial Briefs (Electric)_DEM-WP(C) ENERG10C--ctn Mid-C_042010 2010GRC 2" xfId="23940"/>
    <cellStyle name="_Recon to Darrin's 5.11.05 proforma_Power Costs - Comparison bx Rbtl-Staff-Jt-PC_DEM-WP(C) ENERG10C--ctn Mid-C_042010 2010GRC" xfId="12104"/>
    <cellStyle name="_Recon to Darrin's 5.11.05 proforma_Power Costs - Comparison bx Rbtl-Staff-Jt-PC_DEM-WP(C) ENERG10C--ctn Mid-C_042010 2010GRC 2" xfId="23941"/>
    <cellStyle name="_Recon to Darrin's 5.11.05 proforma_Power Costs - Comparison bx Rbtl-Staff-Jt-PC_Electric Rev Req Model (2009 GRC) Rebuttal" xfId="5609"/>
    <cellStyle name="_Recon to Darrin's 5.11.05 proforma_Power Costs - Comparison bx Rbtl-Staff-Jt-PC_Electric Rev Req Model (2009 GRC) Rebuttal 2" xfId="5610"/>
    <cellStyle name="_Recon to Darrin's 5.11.05 proforma_Power Costs - Comparison bx Rbtl-Staff-Jt-PC_Electric Rev Req Model (2009 GRC) Rebuttal 2 2" xfId="5611"/>
    <cellStyle name="_Recon to Darrin's 5.11.05 proforma_Power Costs - Comparison bx Rbtl-Staff-Jt-PC_Electric Rev Req Model (2009 GRC) Rebuttal 2 2 2" xfId="23942"/>
    <cellStyle name="_Recon to Darrin's 5.11.05 proforma_Power Costs - Comparison bx Rbtl-Staff-Jt-PC_Electric Rev Req Model (2009 GRC) Rebuttal 2 3" xfId="5612"/>
    <cellStyle name="_Recon to Darrin's 5.11.05 proforma_Power Costs - Comparison bx Rbtl-Staff-Jt-PC_Electric Rev Req Model (2009 GRC) Rebuttal 3" xfId="5613"/>
    <cellStyle name="_Recon to Darrin's 5.11.05 proforma_Power Costs - Comparison bx Rbtl-Staff-Jt-PC_Electric Rev Req Model (2009 GRC) Rebuttal 3 2" xfId="23943"/>
    <cellStyle name="_Recon to Darrin's 5.11.05 proforma_Power Costs - Comparison bx Rbtl-Staff-Jt-PC_Electric Rev Req Model (2009 GRC) Rebuttal 4" xfId="5614"/>
    <cellStyle name="_Recon to Darrin's 5.11.05 proforma_Power Costs - Comparison bx Rbtl-Staff-Jt-PC_Electric Rev Req Model (2009 GRC) Rebuttal REmoval of New  WH Solar AdjustMI" xfId="5615"/>
    <cellStyle name="_Recon to Darrin's 5.11.05 proforma_Power Costs - Comparison bx Rbtl-Staff-Jt-PC_Electric Rev Req Model (2009 GRC) Rebuttal REmoval of New  WH Solar AdjustMI 2" xfId="5616"/>
    <cellStyle name="_Recon to Darrin's 5.11.05 proforma_Power Costs - Comparison bx Rbtl-Staff-Jt-PC_Electric Rev Req Model (2009 GRC) Rebuttal REmoval of New  WH Solar AdjustMI 2 2" xfId="5617"/>
    <cellStyle name="_Recon to Darrin's 5.11.05 proforma_Power Costs - Comparison bx Rbtl-Staff-Jt-PC_Electric Rev Req Model (2009 GRC) Rebuttal REmoval of New  WH Solar AdjustMI 2 2 2" xfId="23944"/>
    <cellStyle name="_Recon to Darrin's 5.11.05 proforma_Power Costs - Comparison bx Rbtl-Staff-Jt-PC_Electric Rev Req Model (2009 GRC) Rebuttal REmoval of New  WH Solar AdjustMI 2 2 2 2" xfId="23945"/>
    <cellStyle name="_Recon to Darrin's 5.11.05 proforma_Power Costs - Comparison bx Rbtl-Staff-Jt-PC_Electric Rev Req Model (2009 GRC) Rebuttal REmoval of New  WH Solar AdjustMI 2 3" xfId="5618"/>
    <cellStyle name="_Recon to Darrin's 5.11.05 proforma_Power Costs - Comparison bx Rbtl-Staff-Jt-PC_Electric Rev Req Model (2009 GRC) Rebuttal REmoval of New  WH Solar AdjustMI 2 3 2" xfId="23946"/>
    <cellStyle name="_Recon to Darrin's 5.11.05 proforma_Power Costs - Comparison bx Rbtl-Staff-Jt-PC_Electric Rev Req Model (2009 GRC) Rebuttal REmoval of New  WH Solar AdjustMI 2 4" xfId="23947"/>
    <cellStyle name="_Recon to Darrin's 5.11.05 proforma_Power Costs - Comparison bx Rbtl-Staff-Jt-PC_Electric Rev Req Model (2009 GRC) Rebuttal REmoval of New  WH Solar AdjustMI 2 4 2" xfId="23948"/>
    <cellStyle name="_Recon to Darrin's 5.11.05 proforma_Power Costs - Comparison bx Rbtl-Staff-Jt-PC_Electric Rev Req Model (2009 GRC) Rebuttal REmoval of New  WH Solar AdjustMI 3" xfId="5619"/>
    <cellStyle name="_Recon to Darrin's 5.11.05 proforma_Power Costs - Comparison bx Rbtl-Staff-Jt-PC_Electric Rev Req Model (2009 GRC) Rebuttal REmoval of New  WH Solar AdjustMI 3 2" xfId="23949"/>
    <cellStyle name="_Recon to Darrin's 5.11.05 proforma_Power Costs - Comparison bx Rbtl-Staff-Jt-PC_Electric Rev Req Model (2009 GRC) Rebuttal REmoval of New  WH Solar AdjustMI 3 2 2" xfId="23950"/>
    <cellStyle name="_Recon to Darrin's 5.11.05 proforma_Power Costs - Comparison bx Rbtl-Staff-Jt-PC_Electric Rev Req Model (2009 GRC) Rebuttal REmoval of New  WH Solar AdjustMI 3 3" xfId="23951"/>
    <cellStyle name="_Recon to Darrin's 5.11.05 proforma_Power Costs - Comparison bx Rbtl-Staff-Jt-PC_Electric Rev Req Model (2009 GRC) Rebuttal REmoval of New  WH Solar AdjustMI 4" xfId="5620"/>
    <cellStyle name="_Recon to Darrin's 5.11.05 proforma_Power Costs - Comparison bx Rbtl-Staff-Jt-PC_Electric Rev Req Model (2009 GRC) Rebuttal REmoval of New  WH Solar AdjustMI 4 2" xfId="23952"/>
    <cellStyle name="_Recon to Darrin's 5.11.05 proforma_Power Costs - Comparison bx Rbtl-Staff-Jt-PC_Electric Rev Req Model (2009 GRC) Rebuttal REmoval of New  WH Solar AdjustMI 4 2 2" xfId="23953"/>
    <cellStyle name="_Recon to Darrin's 5.11.05 proforma_Power Costs - Comparison bx Rbtl-Staff-Jt-PC_Electric Rev Req Model (2009 GRC) Rebuttal REmoval of New  WH Solar AdjustMI 4 3" xfId="23954"/>
    <cellStyle name="_Recon to Darrin's 5.11.05 proforma_Power Costs - Comparison bx Rbtl-Staff-Jt-PC_Electric Rev Req Model (2009 GRC) Rebuttal REmoval of New  WH Solar AdjustMI 5" xfId="23955"/>
    <cellStyle name="_Recon to Darrin's 5.11.05 proforma_Power Costs - Comparison bx Rbtl-Staff-Jt-PC_Electric Rev Req Model (2009 GRC) Rebuttal REmoval of New  WH Solar AdjustMI 5 2" xfId="23956"/>
    <cellStyle name="_Recon to Darrin's 5.11.05 proforma_Power Costs - Comparison bx Rbtl-Staff-Jt-PC_Electric Rev Req Model (2009 GRC) Rebuttal REmoval of New  WH Solar AdjustMI 6" xfId="23957"/>
    <cellStyle name="_Recon to Darrin's 5.11.05 proforma_Power Costs - Comparison bx Rbtl-Staff-Jt-PC_Electric Rev Req Model (2009 GRC) Rebuttal REmoval of New  WH Solar AdjustMI 6 2" xfId="23958"/>
    <cellStyle name="_Recon to Darrin's 5.11.05 proforma_Power Costs - Comparison bx Rbtl-Staff-Jt-PC_Electric Rev Req Model (2009 GRC) Rebuttal REmoval of New  WH Solar AdjustMI_DEM-WP(C) ENERG10C--ctn Mid-C_042010 2010GRC" xfId="12105"/>
    <cellStyle name="_Recon to Darrin's 5.11.05 proforma_Power Costs - Comparison bx Rbtl-Staff-Jt-PC_Electric Rev Req Model (2009 GRC) Rebuttal REmoval of New  WH Solar AdjustMI_DEM-WP(C) ENERG10C--ctn Mid-C_042010 2010GRC 2" xfId="23959"/>
    <cellStyle name="_Recon to Darrin's 5.11.05 proforma_Power Costs - Comparison bx Rbtl-Staff-Jt-PC_Electric Rev Req Model (2009 GRC) Revised 01-18-2010" xfId="5621"/>
    <cellStyle name="_Recon to Darrin's 5.11.05 proforma_Power Costs - Comparison bx Rbtl-Staff-Jt-PC_Electric Rev Req Model (2009 GRC) Revised 01-18-2010 2" xfId="5622"/>
    <cellStyle name="_Recon to Darrin's 5.11.05 proforma_Power Costs - Comparison bx Rbtl-Staff-Jt-PC_Electric Rev Req Model (2009 GRC) Revised 01-18-2010 2 2" xfId="5623"/>
    <cellStyle name="_Recon to Darrin's 5.11.05 proforma_Power Costs - Comparison bx Rbtl-Staff-Jt-PC_Electric Rev Req Model (2009 GRC) Revised 01-18-2010 2 2 2" xfId="23960"/>
    <cellStyle name="_Recon to Darrin's 5.11.05 proforma_Power Costs - Comparison bx Rbtl-Staff-Jt-PC_Electric Rev Req Model (2009 GRC) Revised 01-18-2010 2 2 2 2" xfId="23961"/>
    <cellStyle name="_Recon to Darrin's 5.11.05 proforma_Power Costs - Comparison bx Rbtl-Staff-Jt-PC_Electric Rev Req Model (2009 GRC) Revised 01-18-2010 2 3" xfId="5624"/>
    <cellStyle name="_Recon to Darrin's 5.11.05 proforma_Power Costs - Comparison bx Rbtl-Staff-Jt-PC_Electric Rev Req Model (2009 GRC) Revised 01-18-2010 2 3 2" xfId="23962"/>
    <cellStyle name="_Recon to Darrin's 5.11.05 proforma_Power Costs - Comparison bx Rbtl-Staff-Jt-PC_Electric Rev Req Model (2009 GRC) Revised 01-18-2010 2 4" xfId="23963"/>
    <cellStyle name="_Recon to Darrin's 5.11.05 proforma_Power Costs - Comparison bx Rbtl-Staff-Jt-PC_Electric Rev Req Model (2009 GRC) Revised 01-18-2010 2 4 2" xfId="23964"/>
    <cellStyle name="_Recon to Darrin's 5.11.05 proforma_Power Costs - Comparison bx Rbtl-Staff-Jt-PC_Electric Rev Req Model (2009 GRC) Revised 01-18-2010 3" xfId="5625"/>
    <cellStyle name="_Recon to Darrin's 5.11.05 proforma_Power Costs - Comparison bx Rbtl-Staff-Jt-PC_Electric Rev Req Model (2009 GRC) Revised 01-18-2010 3 2" xfId="23965"/>
    <cellStyle name="_Recon to Darrin's 5.11.05 proforma_Power Costs - Comparison bx Rbtl-Staff-Jt-PC_Electric Rev Req Model (2009 GRC) Revised 01-18-2010 3 2 2" xfId="23966"/>
    <cellStyle name="_Recon to Darrin's 5.11.05 proforma_Power Costs - Comparison bx Rbtl-Staff-Jt-PC_Electric Rev Req Model (2009 GRC) Revised 01-18-2010 3 3" xfId="23967"/>
    <cellStyle name="_Recon to Darrin's 5.11.05 proforma_Power Costs - Comparison bx Rbtl-Staff-Jt-PC_Electric Rev Req Model (2009 GRC) Revised 01-18-2010 4" xfId="5626"/>
    <cellStyle name="_Recon to Darrin's 5.11.05 proforma_Power Costs - Comparison bx Rbtl-Staff-Jt-PC_Electric Rev Req Model (2009 GRC) Revised 01-18-2010 4 2" xfId="23968"/>
    <cellStyle name="_Recon to Darrin's 5.11.05 proforma_Power Costs - Comparison bx Rbtl-Staff-Jt-PC_Electric Rev Req Model (2009 GRC) Revised 01-18-2010 4 2 2" xfId="23969"/>
    <cellStyle name="_Recon to Darrin's 5.11.05 proforma_Power Costs - Comparison bx Rbtl-Staff-Jt-PC_Electric Rev Req Model (2009 GRC) Revised 01-18-2010 4 3" xfId="23970"/>
    <cellStyle name="_Recon to Darrin's 5.11.05 proforma_Power Costs - Comparison bx Rbtl-Staff-Jt-PC_Electric Rev Req Model (2009 GRC) Revised 01-18-2010 5" xfId="23971"/>
    <cellStyle name="_Recon to Darrin's 5.11.05 proforma_Power Costs - Comparison bx Rbtl-Staff-Jt-PC_Electric Rev Req Model (2009 GRC) Revised 01-18-2010 5 2" xfId="23972"/>
    <cellStyle name="_Recon to Darrin's 5.11.05 proforma_Power Costs - Comparison bx Rbtl-Staff-Jt-PC_Electric Rev Req Model (2009 GRC) Revised 01-18-2010 6" xfId="23973"/>
    <cellStyle name="_Recon to Darrin's 5.11.05 proforma_Power Costs - Comparison bx Rbtl-Staff-Jt-PC_Electric Rev Req Model (2009 GRC) Revised 01-18-2010 6 2" xfId="23974"/>
    <cellStyle name="_Recon to Darrin's 5.11.05 proforma_Power Costs - Comparison bx Rbtl-Staff-Jt-PC_Electric Rev Req Model (2009 GRC) Revised 01-18-2010_DEM-WP(C) ENERG10C--ctn Mid-C_042010 2010GRC" xfId="12106"/>
    <cellStyle name="_Recon to Darrin's 5.11.05 proforma_Power Costs - Comparison bx Rbtl-Staff-Jt-PC_Electric Rev Req Model (2009 GRC) Revised 01-18-2010_DEM-WP(C) ENERG10C--ctn Mid-C_042010 2010GRC 2" xfId="23975"/>
    <cellStyle name="_Recon to Darrin's 5.11.05 proforma_Power Costs - Comparison bx Rbtl-Staff-Jt-PC_Final Order Electric EXHIBIT A-1" xfId="5627"/>
    <cellStyle name="_Recon to Darrin's 5.11.05 proforma_Power Costs - Comparison bx Rbtl-Staff-Jt-PC_Final Order Electric EXHIBIT A-1 2" xfId="5628"/>
    <cellStyle name="_Recon to Darrin's 5.11.05 proforma_Power Costs - Comparison bx Rbtl-Staff-Jt-PC_Final Order Electric EXHIBIT A-1 2 2" xfId="5629"/>
    <cellStyle name="_Recon to Darrin's 5.11.05 proforma_Power Costs - Comparison bx Rbtl-Staff-Jt-PC_Final Order Electric EXHIBIT A-1 2 2 2" xfId="23976"/>
    <cellStyle name="_Recon to Darrin's 5.11.05 proforma_Power Costs - Comparison bx Rbtl-Staff-Jt-PC_Final Order Electric EXHIBIT A-1 2 3" xfId="5630"/>
    <cellStyle name="_Recon to Darrin's 5.11.05 proforma_Power Costs - Comparison bx Rbtl-Staff-Jt-PC_Final Order Electric EXHIBIT A-1 3" xfId="5631"/>
    <cellStyle name="_Recon to Darrin's 5.11.05 proforma_Power Costs - Comparison bx Rbtl-Staff-Jt-PC_Final Order Electric EXHIBIT A-1 3 2" xfId="23977"/>
    <cellStyle name="_Recon to Darrin's 5.11.05 proforma_Power Costs - Comparison bx Rbtl-Staff-Jt-PC_Final Order Electric EXHIBIT A-1 3 2 2" xfId="23978"/>
    <cellStyle name="_Recon to Darrin's 5.11.05 proforma_Power Costs - Comparison bx Rbtl-Staff-Jt-PC_Final Order Electric EXHIBIT A-1 3 3" xfId="23979"/>
    <cellStyle name="_Recon to Darrin's 5.11.05 proforma_Power Costs - Comparison bx Rbtl-Staff-Jt-PC_Final Order Electric EXHIBIT A-1 4" xfId="5632"/>
    <cellStyle name="_Recon to Darrin's 5.11.05 proforma_Power Costs - Comparison bx Rbtl-Staff-Jt-PC_Final Order Electric EXHIBIT A-1 4 2" xfId="23980"/>
    <cellStyle name="_Recon to Darrin's 5.11.05 proforma_Power Costs - Comparison bx Rbtl-Staff-Jt-PC_Final Order Electric EXHIBIT A-1 5" xfId="23981"/>
    <cellStyle name="_Recon to Darrin's 5.11.05 proforma_Power Costs - Comparison bx Rbtl-Staff-Jt-PC_Final Order Electric EXHIBIT A-1 6" xfId="23982"/>
    <cellStyle name="_Recon to Darrin's 5.11.05 proforma_Production Adj 4.37" xfId="211"/>
    <cellStyle name="_Recon to Darrin's 5.11.05 proforma_Production Adj 4.37 2" xfId="5633"/>
    <cellStyle name="_Recon to Darrin's 5.11.05 proforma_Production Adj 4.37 2 2" xfId="5634"/>
    <cellStyle name="_Recon to Darrin's 5.11.05 proforma_Production Adj 4.37 2 2 2" xfId="23983"/>
    <cellStyle name="_Recon to Darrin's 5.11.05 proforma_Production Adj 4.37 2 3" xfId="5635"/>
    <cellStyle name="_Recon to Darrin's 5.11.05 proforma_Production Adj 4.37 3" xfId="5636"/>
    <cellStyle name="_Recon to Darrin's 5.11.05 proforma_Production Adj 4.37 3 2" xfId="23984"/>
    <cellStyle name="_Recon to Darrin's 5.11.05 proforma_Production Adj 4.37 4" xfId="23985"/>
    <cellStyle name="_Recon to Darrin's 5.11.05 proforma_Purchased Power Adj 4.03" xfId="212"/>
    <cellStyle name="_Recon to Darrin's 5.11.05 proforma_Purchased Power Adj 4.03 2" xfId="5637"/>
    <cellStyle name="_Recon to Darrin's 5.11.05 proforma_Purchased Power Adj 4.03 2 2" xfId="5638"/>
    <cellStyle name="_Recon to Darrin's 5.11.05 proforma_Purchased Power Adj 4.03 2 2 2" xfId="23986"/>
    <cellStyle name="_Recon to Darrin's 5.11.05 proforma_Purchased Power Adj 4.03 2 3" xfId="5639"/>
    <cellStyle name="_Recon to Darrin's 5.11.05 proforma_Purchased Power Adj 4.03 3" xfId="5640"/>
    <cellStyle name="_Recon to Darrin's 5.11.05 proforma_Purchased Power Adj 4.03 3 2" xfId="23987"/>
    <cellStyle name="_Recon to Darrin's 5.11.05 proforma_Purchased Power Adj 4.03 4" xfId="23988"/>
    <cellStyle name="_Recon to Darrin's 5.11.05 proforma_Rebuttal Power Costs" xfId="5641"/>
    <cellStyle name="_Recon to Darrin's 5.11.05 proforma_Rebuttal Power Costs 2" xfId="5642"/>
    <cellStyle name="_Recon to Darrin's 5.11.05 proforma_Rebuttal Power Costs 2 2" xfId="5643"/>
    <cellStyle name="_Recon to Darrin's 5.11.05 proforma_Rebuttal Power Costs 2 2 2" xfId="23989"/>
    <cellStyle name="_Recon to Darrin's 5.11.05 proforma_Rebuttal Power Costs 2 2 2 2" xfId="23990"/>
    <cellStyle name="_Recon to Darrin's 5.11.05 proforma_Rebuttal Power Costs 2 3" xfId="5644"/>
    <cellStyle name="_Recon to Darrin's 5.11.05 proforma_Rebuttal Power Costs 2 3 2" xfId="23991"/>
    <cellStyle name="_Recon to Darrin's 5.11.05 proforma_Rebuttal Power Costs 2 4" xfId="23992"/>
    <cellStyle name="_Recon to Darrin's 5.11.05 proforma_Rebuttal Power Costs 2 4 2" xfId="23993"/>
    <cellStyle name="_Recon to Darrin's 5.11.05 proforma_Rebuttal Power Costs 3" xfId="5645"/>
    <cellStyle name="_Recon to Darrin's 5.11.05 proforma_Rebuttal Power Costs 3 2" xfId="23994"/>
    <cellStyle name="_Recon to Darrin's 5.11.05 proforma_Rebuttal Power Costs 3 2 2" xfId="23995"/>
    <cellStyle name="_Recon to Darrin's 5.11.05 proforma_Rebuttal Power Costs 3 3" xfId="23996"/>
    <cellStyle name="_Recon to Darrin's 5.11.05 proforma_Rebuttal Power Costs 4" xfId="5646"/>
    <cellStyle name="_Recon to Darrin's 5.11.05 proforma_Rebuttal Power Costs 4 2" xfId="23997"/>
    <cellStyle name="_Recon to Darrin's 5.11.05 proforma_Rebuttal Power Costs 4 2 2" xfId="23998"/>
    <cellStyle name="_Recon to Darrin's 5.11.05 proforma_Rebuttal Power Costs 4 3" xfId="23999"/>
    <cellStyle name="_Recon to Darrin's 5.11.05 proforma_Rebuttal Power Costs 5" xfId="24000"/>
    <cellStyle name="_Recon to Darrin's 5.11.05 proforma_Rebuttal Power Costs 5 2" xfId="24001"/>
    <cellStyle name="_Recon to Darrin's 5.11.05 proforma_Rebuttal Power Costs 6" xfId="24002"/>
    <cellStyle name="_Recon to Darrin's 5.11.05 proforma_Rebuttal Power Costs 6 2" xfId="24003"/>
    <cellStyle name="_Recon to Darrin's 5.11.05 proforma_Rebuttal Power Costs_Adj Bench DR 3 for Initial Briefs (Electric)" xfId="5647"/>
    <cellStyle name="_Recon to Darrin's 5.11.05 proforma_Rebuttal Power Costs_Adj Bench DR 3 for Initial Briefs (Electric) 2" xfId="5648"/>
    <cellStyle name="_Recon to Darrin's 5.11.05 proforma_Rebuttal Power Costs_Adj Bench DR 3 for Initial Briefs (Electric) 2 2" xfId="5649"/>
    <cellStyle name="_Recon to Darrin's 5.11.05 proforma_Rebuttal Power Costs_Adj Bench DR 3 for Initial Briefs (Electric) 2 2 2" xfId="24004"/>
    <cellStyle name="_Recon to Darrin's 5.11.05 proforma_Rebuttal Power Costs_Adj Bench DR 3 for Initial Briefs (Electric) 2 2 2 2" xfId="24005"/>
    <cellStyle name="_Recon to Darrin's 5.11.05 proforma_Rebuttal Power Costs_Adj Bench DR 3 for Initial Briefs (Electric) 2 3" xfId="5650"/>
    <cellStyle name="_Recon to Darrin's 5.11.05 proforma_Rebuttal Power Costs_Adj Bench DR 3 for Initial Briefs (Electric) 2 3 2" xfId="24006"/>
    <cellStyle name="_Recon to Darrin's 5.11.05 proforma_Rebuttal Power Costs_Adj Bench DR 3 for Initial Briefs (Electric) 2 4" xfId="24007"/>
    <cellStyle name="_Recon to Darrin's 5.11.05 proforma_Rebuttal Power Costs_Adj Bench DR 3 for Initial Briefs (Electric) 2 4 2" xfId="24008"/>
    <cellStyle name="_Recon to Darrin's 5.11.05 proforma_Rebuttal Power Costs_Adj Bench DR 3 for Initial Briefs (Electric) 3" xfId="5651"/>
    <cellStyle name="_Recon to Darrin's 5.11.05 proforma_Rebuttal Power Costs_Adj Bench DR 3 for Initial Briefs (Electric) 3 2" xfId="24009"/>
    <cellStyle name="_Recon to Darrin's 5.11.05 proforma_Rebuttal Power Costs_Adj Bench DR 3 for Initial Briefs (Electric) 3 2 2" xfId="24010"/>
    <cellStyle name="_Recon to Darrin's 5.11.05 proforma_Rebuttal Power Costs_Adj Bench DR 3 for Initial Briefs (Electric) 3 3" xfId="24011"/>
    <cellStyle name="_Recon to Darrin's 5.11.05 proforma_Rebuttal Power Costs_Adj Bench DR 3 for Initial Briefs (Electric) 4" xfId="5652"/>
    <cellStyle name="_Recon to Darrin's 5.11.05 proforma_Rebuttal Power Costs_Adj Bench DR 3 for Initial Briefs (Electric) 4 2" xfId="24012"/>
    <cellStyle name="_Recon to Darrin's 5.11.05 proforma_Rebuttal Power Costs_Adj Bench DR 3 for Initial Briefs (Electric) 4 2 2" xfId="24013"/>
    <cellStyle name="_Recon to Darrin's 5.11.05 proforma_Rebuttal Power Costs_Adj Bench DR 3 for Initial Briefs (Electric) 4 3" xfId="24014"/>
    <cellStyle name="_Recon to Darrin's 5.11.05 proforma_Rebuttal Power Costs_Adj Bench DR 3 for Initial Briefs (Electric) 5" xfId="24015"/>
    <cellStyle name="_Recon to Darrin's 5.11.05 proforma_Rebuttal Power Costs_Adj Bench DR 3 for Initial Briefs (Electric) 5 2" xfId="24016"/>
    <cellStyle name="_Recon to Darrin's 5.11.05 proforma_Rebuttal Power Costs_Adj Bench DR 3 for Initial Briefs (Electric) 6" xfId="24017"/>
    <cellStyle name="_Recon to Darrin's 5.11.05 proforma_Rebuttal Power Costs_Adj Bench DR 3 for Initial Briefs (Electric) 6 2" xfId="24018"/>
    <cellStyle name="_Recon to Darrin's 5.11.05 proforma_Rebuttal Power Costs_Adj Bench DR 3 for Initial Briefs (Electric)_DEM-WP(C) ENERG10C--ctn Mid-C_042010 2010GRC" xfId="12107"/>
    <cellStyle name="_Recon to Darrin's 5.11.05 proforma_Rebuttal Power Costs_Adj Bench DR 3 for Initial Briefs (Electric)_DEM-WP(C) ENERG10C--ctn Mid-C_042010 2010GRC 2" xfId="24019"/>
    <cellStyle name="_Recon to Darrin's 5.11.05 proforma_Rebuttal Power Costs_DEM-WP(C) ENERG10C--ctn Mid-C_042010 2010GRC" xfId="12108"/>
    <cellStyle name="_Recon to Darrin's 5.11.05 proforma_Rebuttal Power Costs_DEM-WP(C) ENERG10C--ctn Mid-C_042010 2010GRC 2" xfId="24020"/>
    <cellStyle name="_Recon to Darrin's 5.11.05 proforma_Rebuttal Power Costs_Electric Rev Req Model (2009 GRC) Rebuttal" xfId="5653"/>
    <cellStyle name="_Recon to Darrin's 5.11.05 proforma_Rebuttal Power Costs_Electric Rev Req Model (2009 GRC) Rebuttal 2" xfId="5654"/>
    <cellStyle name="_Recon to Darrin's 5.11.05 proforma_Rebuttal Power Costs_Electric Rev Req Model (2009 GRC) Rebuttal 2 2" xfId="5655"/>
    <cellStyle name="_Recon to Darrin's 5.11.05 proforma_Rebuttal Power Costs_Electric Rev Req Model (2009 GRC) Rebuttal 2 2 2" xfId="24021"/>
    <cellStyle name="_Recon to Darrin's 5.11.05 proforma_Rebuttal Power Costs_Electric Rev Req Model (2009 GRC) Rebuttal 2 3" xfId="5656"/>
    <cellStyle name="_Recon to Darrin's 5.11.05 proforma_Rebuttal Power Costs_Electric Rev Req Model (2009 GRC) Rebuttal 3" xfId="5657"/>
    <cellStyle name="_Recon to Darrin's 5.11.05 proforma_Rebuttal Power Costs_Electric Rev Req Model (2009 GRC) Rebuttal 3 2" xfId="24022"/>
    <cellStyle name="_Recon to Darrin's 5.11.05 proforma_Rebuttal Power Costs_Electric Rev Req Model (2009 GRC) Rebuttal 4" xfId="5658"/>
    <cellStyle name="_Recon to Darrin's 5.11.05 proforma_Rebuttal Power Costs_Electric Rev Req Model (2009 GRC) Rebuttal REmoval of New  WH Solar AdjustMI" xfId="5659"/>
    <cellStyle name="_Recon to Darrin's 5.11.05 proforma_Rebuttal Power Costs_Electric Rev Req Model (2009 GRC) Rebuttal REmoval of New  WH Solar AdjustMI 2" xfId="5660"/>
    <cellStyle name="_Recon to Darrin's 5.11.05 proforma_Rebuttal Power Costs_Electric Rev Req Model (2009 GRC) Rebuttal REmoval of New  WH Solar AdjustMI 2 2" xfId="5661"/>
    <cellStyle name="_Recon to Darrin's 5.11.05 proforma_Rebuttal Power Costs_Electric Rev Req Model (2009 GRC) Rebuttal REmoval of New  WH Solar AdjustMI 2 2 2" xfId="24023"/>
    <cellStyle name="_Recon to Darrin's 5.11.05 proforma_Rebuttal Power Costs_Electric Rev Req Model (2009 GRC) Rebuttal REmoval of New  WH Solar AdjustMI 2 2 2 2" xfId="24024"/>
    <cellStyle name="_Recon to Darrin's 5.11.05 proforma_Rebuttal Power Costs_Electric Rev Req Model (2009 GRC) Rebuttal REmoval of New  WH Solar AdjustMI 2 3" xfId="5662"/>
    <cellStyle name="_Recon to Darrin's 5.11.05 proforma_Rebuttal Power Costs_Electric Rev Req Model (2009 GRC) Rebuttal REmoval of New  WH Solar AdjustMI 2 3 2" xfId="24025"/>
    <cellStyle name="_Recon to Darrin's 5.11.05 proforma_Rebuttal Power Costs_Electric Rev Req Model (2009 GRC) Rebuttal REmoval of New  WH Solar AdjustMI 2 4" xfId="24026"/>
    <cellStyle name="_Recon to Darrin's 5.11.05 proforma_Rebuttal Power Costs_Electric Rev Req Model (2009 GRC) Rebuttal REmoval of New  WH Solar AdjustMI 2 4 2" xfId="24027"/>
    <cellStyle name="_Recon to Darrin's 5.11.05 proforma_Rebuttal Power Costs_Electric Rev Req Model (2009 GRC) Rebuttal REmoval of New  WH Solar AdjustMI 3" xfId="5663"/>
    <cellStyle name="_Recon to Darrin's 5.11.05 proforma_Rebuttal Power Costs_Electric Rev Req Model (2009 GRC) Rebuttal REmoval of New  WH Solar AdjustMI 3 2" xfId="24028"/>
    <cellStyle name="_Recon to Darrin's 5.11.05 proforma_Rebuttal Power Costs_Electric Rev Req Model (2009 GRC) Rebuttal REmoval of New  WH Solar AdjustMI 3 2 2" xfId="24029"/>
    <cellStyle name="_Recon to Darrin's 5.11.05 proforma_Rebuttal Power Costs_Electric Rev Req Model (2009 GRC) Rebuttal REmoval of New  WH Solar AdjustMI 3 3" xfId="24030"/>
    <cellStyle name="_Recon to Darrin's 5.11.05 proforma_Rebuttal Power Costs_Electric Rev Req Model (2009 GRC) Rebuttal REmoval of New  WH Solar AdjustMI 4" xfId="5664"/>
    <cellStyle name="_Recon to Darrin's 5.11.05 proforma_Rebuttal Power Costs_Electric Rev Req Model (2009 GRC) Rebuttal REmoval of New  WH Solar AdjustMI 4 2" xfId="24031"/>
    <cellStyle name="_Recon to Darrin's 5.11.05 proforma_Rebuttal Power Costs_Electric Rev Req Model (2009 GRC) Rebuttal REmoval of New  WH Solar AdjustMI 4 2 2" xfId="24032"/>
    <cellStyle name="_Recon to Darrin's 5.11.05 proforma_Rebuttal Power Costs_Electric Rev Req Model (2009 GRC) Rebuttal REmoval of New  WH Solar AdjustMI 4 3" xfId="24033"/>
    <cellStyle name="_Recon to Darrin's 5.11.05 proforma_Rebuttal Power Costs_Electric Rev Req Model (2009 GRC) Rebuttal REmoval of New  WH Solar AdjustMI 5" xfId="24034"/>
    <cellStyle name="_Recon to Darrin's 5.11.05 proforma_Rebuttal Power Costs_Electric Rev Req Model (2009 GRC) Rebuttal REmoval of New  WH Solar AdjustMI 5 2" xfId="24035"/>
    <cellStyle name="_Recon to Darrin's 5.11.05 proforma_Rebuttal Power Costs_Electric Rev Req Model (2009 GRC) Rebuttal REmoval of New  WH Solar AdjustMI 6" xfId="24036"/>
    <cellStyle name="_Recon to Darrin's 5.11.05 proforma_Rebuttal Power Costs_Electric Rev Req Model (2009 GRC) Rebuttal REmoval of New  WH Solar AdjustMI 6 2" xfId="24037"/>
    <cellStyle name="_Recon to Darrin's 5.11.05 proforma_Rebuttal Power Costs_Electric Rev Req Model (2009 GRC) Rebuttal REmoval of New  WH Solar AdjustMI_DEM-WP(C) ENERG10C--ctn Mid-C_042010 2010GRC" xfId="12109"/>
    <cellStyle name="_Recon to Darrin's 5.11.05 proforma_Rebuttal Power Costs_Electric Rev Req Model (2009 GRC) Rebuttal REmoval of New  WH Solar AdjustMI_DEM-WP(C) ENERG10C--ctn Mid-C_042010 2010GRC 2" xfId="24038"/>
    <cellStyle name="_Recon to Darrin's 5.11.05 proforma_Rebuttal Power Costs_Electric Rev Req Model (2009 GRC) Revised 01-18-2010" xfId="5665"/>
    <cellStyle name="_Recon to Darrin's 5.11.05 proforma_Rebuttal Power Costs_Electric Rev Req Model (2009 GRC) Revised 01-18-2010 2" xfId="5666"/>
    <cellStyle name="_Recon to Darrin's 5.11.05 proforma_Rebuttal Power Costs_Electric Rev Req Model (2009 GRC) Revised 01-18-2010 2 2" xfId="5667"/>
    <cellStyle name="_Recon to Darrin's 5.11.05 proforma_Rebuttal Power Costs_Electric Rev Req Model (2009 GRC) Revised 01-18-2010 2 2 2" xfId="24039"/>
    <cellStyle name="_Recon to Darrin's 5.11.05 proforma_Rebuttal Power Costs_Electric Rev Req Model (2009 GRC) Revised 01-18-2010 2 2 2 2" xfId="24040"/>
    <cellStyle name="_Recon to Darrin's 5.11.05 proforma_Rebuttal Power Costs_Electric Rev Req Model (2009 GRC) Revised 01-18-2010 2 3" xfId="5668"/>
    <cellStyle name="_Recon to Darrin's 5.11.05 proforma_Rebuttal Power Costs_Electric Rev Req Model (2009 GRC) Revised 01-18-2010 2 3 2" xfId="24041"/>
    <cellStyle name="_Recon to Darrin's 5.11.05 proforma_Rebuttal Power Costs_Electric Rev Req Model (2009 GRC) Revised 01-18-2010 2 4" xfId="24042"/>
    <cellStyle name="_Recon to Darrin's 5.11.05 proforma_Rebuttal Power Costs_Electric Rev Req Model (2009 GRC) Revised 01-18-2010 2 4 2" xfId="24043"/>
    <cellStyle name="_Recon to Darrin's 5.11.05 proforma_Rebuttal Power Costs_Electric Rev Req Model (2009 GRC) Revised 01-18-2010 3" xfId="5669"/>
    <cellStyle name="_Recon to Darrin's 5.11.05 proforma_Rebuttal Power Costs_Electric Rev Req Model (2009 GRC) Revised 01-18-2010 3 2" xfId="24044"/>
    <cellStyle name="_Recon to Darrin's 5.11.05 proforma_Rebuttal Power Costs_Electric Rev Req Model (2009 GRC) Revised 01-18-2010 3 2 2" xfId="24045"/>
    <cellStyle name="_Recon to Darrin's 5.11.05 proforma_Rebuttal Power Costs_Electric Rev Req Model (2009 GRC) Revised 01-18-2010 3 3" xfId="24046"/>
    <cellStyle name="_Recon to Darrin's 5.11.05 proforma_Rebuttal Power Costs_Electric Rev Req Model (2009 GRC) Revised 01-18-2010 4" xfId="5670"/>
    <cellStyle name="_Recon to Darrin's 5.11.05 proforma_Rebuttal Power Costs_Electric Rev Req Model (2009 GRC) Revised 01-18-2010 4 2" xfId="24047"/>
    <cellStyle name="_Recon to Darrin's 5.11.05 proforma_Rebuttal Power Costs_Electric Rev Req Model (2009 GRC) Revised 01-18-2010 4 2 2" xfId="24048"/>
    <cellStyle name="_Recon to Darrin's 5.11.05 proforma_Rebuttal Power Costs_Electric Rev Req Model (2009 GRC) Revised 01-18-2010 4 3" xfId="24049"/>
    <cellStyle name="_Recon to Darrin's 5.11.05 proforma_Rebuttal Power Costs_Electric Rev Req Model (2009 GRC) Revised 01-18-2010 5" xfId="24050"/>
    <cellStyle name="_Recon to Darrin's 5.11.05 proforma_Rebuttal Power Costs_Electric Rev Req Model (2009 GRC) Revised 01-18-2010 5 2" xfId="24051"/>
    <cellStyle name="_Recon to Darrin's 5.11.05 proforma_Rebuttal Power Costs_Electric Rev Req Model (2009 GRC) Revised 01-18-2010 6" xfId="24052"/>
    <cellStyle name="_Recon to Darrin's 5.11.05 proforma_Rebuttal Power Costs_Electric Rev Req Model (2009 GRC) Revised 01-18-2010 6 2" xfId="24053"/>
    <cellStyle name="_Recon to Darrin's 5.11.05 proforma_Rebuttal Power Costs_Electric Rev Req Model (2009 GRC) Revised 01-18-2010_DEM-WP(C) ENERG10C--ctn Mid-C_042010 2010GRC" xfId="12110"/>
    <cellStyle name="_Recon to Darrin's 5.11.05 proforma_Rebuttal Power Costs_Electric Rev Req Model (2009 GRC) Revised 01-18-2010_DEM-WP(C) ENERG10C--ctn Mid-C_042010 2010GRC 2" xfId="24054"/>
    <cellStyle name="_Recon to Darrin's 5.11.05 proforma_Rebuttal Power Costs_Final Order Electric EXHIBIT A-1" xfId="5671"/>
    <cellStyle name="_Recon to Darrin's 5.11.05 proforma_Rebuttal Power Costs_Final Order Electric EXHIBIT A-1 2" xfId="5672"/>
    <cellStyle name="_Recon to Darrin's 5.11.05 proforma_Rebuttal Power Costs_Final Order Electric EXHIBIT A-1 2 2" xfId="5673"/>
    <cellStyle name="_Recon to Darrin's 5.11.05 proforma_Rebuttal Power Costs_Final Order Electric EXHIBIT A-1 2 2 2" xfId="24055"/>
    <cellStyle name="_Recon to Darrin's 5.11.05 proforma_Rebuttal Power Costs_Final Order Electric EXHIBIT A-1 2 3" xfId="5674"/>
    <cellStyle name="_Recon to Darrin's 5.11.05 proforma_Rebuttal Power Costs_Final Order Electric EXHIBIT A-1 3" xfId="5675"/>
    <cellStyle name="_Recon to Darrin's 5.11.05 proforma_Rebuttal Power Costs_Final Order Electric EXHIBIT A-1 3 2" xfId="24056"/>
    <cellStyle name="_Recon to Darrin's 5.11.05 proforma_Rebuttal Power Costs_Final Order Electric EXHIBIT A-1 3 2 2" xfId="24057"/>
    <cellStyle name="_Recon to Darrin's 5.11.05 proforma_Rebuttal Power Costs_Final Order Electric EXHIBIT A-1 3 3" xfId="24058"/>
    <cellStyle name="_Recon to Darrin's 5.11.05 proforma_Rebuttal Power Costs_Final Order Electric EXHIBIT A-1 4" xfId="5676"/>
    <cellStyle name="_Recon to Darrin's 5.11.05 proforma_Rebuttal Power Costs_Final Order Electric EXHIBIT A-1 4 2" xfId="24059"/>
    <cellStyle name="_Recon to Darrin's 5.11.05 proforma_Rebuttal Power Costs_Final Order Electric EXHIBIT A-1 5" xfId="24060"/>
    <cellStyle name="_Recon to Darrin's 5.11.05 proforma_Rebuttal Power Costs_Final Order Electric EXHIBIT A-1 6" xfId="24061"/>
    <cellStyle name="_Recon to Darrin's 5.11.05 proforma_RECS vs PTC's w Interest 6-28-10" xfId="213"/>
    <cellStyle name="_Recon to Darrin's 5.11.05 proforma_ROR &amp; CONV FACTOR" xfId="214"/>
    <cellStyle name="_Recon to Darrin's 5.11.05 proforma_ROR &amp; CONV FACTOR 2" xfId="5677"/>
    <cellStyle name="_Recon to Darrin's 5.11.05 proforma_ROR &amp; CONV FACTOR 2 2" xfId="5678"/>
    <cellStyle name="_Recon to Darrin's 5.11.05 proforma_ROR &amp; CONV FACTOR 2 2 2" xfId="24062"/>
    <cellStyle name="_Recon to Darrin's 5.11.05 proforma_ROR &amp; CONV FACTOR 2 3" xfId="5679"/>
    <cellStyle name="_Recon to Darrin's 5.11.05 proforma_ROR &amp; CONV FACTOR 3" xfId="5680"/>
    <cellStyle name="_Recon to Darrin's 5.11.05 proforma_ROR &amp; CONV FACTOR 3 2" xfId="24063"/>
    <cellStyle name="_Recon to Darrin's 5.11.05 proforma_ROR &amp; CONV FACTOR 4" xfId="5681"/>
    <cellStyle name="_Recon to Darrin's 5.11.05 proforma_ROR 5.02" xfId="215"/>
    <cellStyle name="_Recon to Darrin's 5.11.05 proforma_ROR 5.02 2" xfId="5682"/>
    <cellStyle name="_Recon to Darrin's 5.11.05 proforma_ROR 5.02 2 2" xfId="5683"/>
    <cellStyle name="_Recon to Darrin's 5.11.05 proforma_ROR 5.02 2 2 2" xfId="24064"/>
    <cellStyle name="_Recon to Darrin's 5.11.05 proforma_ROR 5.02 2 3" xfId="5684"/>
    <cellStyle name="_Recon to Darrin's 5.11.05 proforma_ROR 5.02 3" xfId="5685"/>
    <cellStyle name="_Recon to Darrin's 5.11.05 proforma_ROR 5.02 3 2" xfId="24065"/>
    <cellStyle name="_Recon to Darrin's 5.11.05 proforma_ROR 5.02 4" xfId="24066"/>
    <cellStyle name="_Recon to Darrin's 5.11.05 proforma_Transmission Workbook for May BOD" xfId="5686"/>
    <cellStyle name="_Recon to Darrin's 5.11.05 proforma_Transmission Workbook for May BOD 2" xfId="5687"/>
    <cellStyle name="_Recon to Darrin's 5.11.05 proforma_Transmission Workbook for May BOD 2 2" xfId="24067"/>
    <cellStyle name="_Recon to Darrin's 5.11.05 proforma_Transmission Workbook for May BOD 2 2 2" xfId="24068"/>
    <cellStyle name="_Recon to Darrin's 5.11.05 proforma_Transmission Workbook for May BOD 2 2 2 2" xfId="24069"/>
    <cellStyle name="_Recon to Darrin's 5.11.05 proforma_Transmission Workbook for May BOD 2 3" xfId="24070"/>
    <cellStyle name="_Recon to Darrin's 5.11.05 proforma_Transmission Workbook for May BOD 2 3 2" xfId="24071"/>
    <cellStyle name="_Recon to Darrin's 5.11.05 proforma_Transmission Workbook for May BOD 2 4" xfId="24072"/>
    <cellStyle name="_Recon to Darrin's 5.11.05 proforma_Transmission Workbook for May BOD 2 4 2" xfId="24073"/>
    <cellStyle name="_Recon to Darrin's 5.11.05 proforma_Transmission Workbook for May BOD 3" xfId="24074"/>
    <cellStyle name="_Recon to Darrin's 5.11.05 proforma_Transmission Workbook for May BOD 3 2" xfId="24075"/>
    <cellStyle name="_Recon to Darrin's 5.11.05 proforma_Transmission Workbook for May BOD 3 2 2" xfId="24076"/>
    <cellStyle name="_Recon to Darrin's 5.11.05 proforma_Transmission Workbook for May BOD 3 3" xfId="24077"/>
    <cellStyle name="_Recon to Darrin's 5.11.05 proforma_Transmission Workbook for May BOD 4" xfId="24078"/>
    <cellStyle name="_Recon to Darrin's 5.11.05 proforma_Transmission Workbook for May BOD 4 2" xfId="24079"/>
    <cellStyle name="_Recon to Darrin's 5.11.05 proforma_Transmission Workbook for May BOD 4 2 2" xfId="24080"/>
    <cellStyle name="_Recon to Darrin's 5.11.05 proforma_Transmission Workbook for May BOD 4 3" xfId="24081"/>
    <cellStyle name="_Recon to Darrin's 5.11.05 proforma_Transmission Workbook for May BOD 5" xfId="24082"/>
    <cellStyle name="_Recon to Darrin's 5.11.05 proforma_Transmission Workbook for May BOD 5 2" xfId="24083"/>
    <cellStyle name="_Recon to Darrin's 5.11.05 proforma_Transmission Workbook for May BOD 6" xfId="24084"/>
    <cellStyle name="_Recon to Darrin's 5.11.05 proforma_Transmission Workbook for May BOD 6 2" xfId="24085"/>
    <cellStyle name="_Recon to Darrin's 5.11.05 proforma_Transmission Workbook for May BOD_DEM-WP(C) ENERG10C--ctn Mid-C_042010 2010GRC" xfId="12111"/>
    <cellStyle name="_Recon to Darrin's 5.11.05 proforma_Transmission Workbook for May BOD_DEM-WP(C) ENERG10C--ctn Mid-C_042010 2010GRC 2" xfId="24086"/>
    <cellStyle name="_Recon to Darrin's 5.11.05 proforma_Typical Residential Impacts 10.27.08" xfId="24087"/>
    <cellStyle name="_Recon to Darrin's 5.11.05 proforma_Wind Integration 10GRC" xfId="5688"/>
    <cellStyle name="_Recon to Darrin's 5.11.05 proforma_Wind Integration 10GRC 2" xfId="5689"/>
    <cellStyle name="_Recon to Darrin's 5.11.05 proforma_Wind Integration 10GRC 2 2" xfId="24088"/>
    <cellStyle name="_Recon to Darrin's 5.11.05 proforma_Wind Integration 10GRC 2 2 2" xfId="24089"/>
    <cellStyle name="_Recon to Darrin's 5.11.05 proforma_Wind Integration 10GRC 2 2 2 2" xfId="24090"/>
    <cellStyle name="_Recon to Darrin's 5.11.05 proforma_Wind Integration 10GRC 2 3" xfId="24091"/>
    <cellStyle name="_Recon to Darrin's 5.11.05 proforma_Wind Integration 10GRC 2 3 2" xfId="24092"/>
    <cellStyle name="_Recon to Darrin's 5.11.05 proforma_Wind Integration 10GRC 2 4" xfId="24093"/>
    <cellStyle name="_Recon to Darrin's 5.11.05 proforma_Wind Integration 10GRC 2 4 2" xfId="24094"/>
    <cellStyle name="_Recon to Darrin's 5.11.05 proforma_Wind Integration 10GRC 3" xfId="24095"/>
    <cellStyle name="_Recon to Darrin's 5.11.05 proforma_Wind Integration 10GRC 3 2" xfId="24096"/>
    <cellStyle name="_Recon to Darrin's 5.11.05 proforma_Wind Integration 10GRC 3 2 2" xfId="24097"/>
    <cellStyle name="_Recon to Darrin's 5.11.05 proforma_Wind Integration 10GRC 3 3" xfId="24098"/>
    <cellStyle name="_Recon to Darrin's 5.11.05 proforma_Wind Integration 10GRC 4" xfId="24099"/>
    <cellStyle name="_Recon to Darrin's 5.11.05 proforma_Wind Integration 10GRC 4 2" xfId="24100"/>
    <cellStyle name="_Recon to Darrin's 5.11.05 proforma_Wind Integration 10GRC 4 2 2" xfId="24101"/>
    <cellStyle name="_Recon to Darrin's 5.11.05 proforma_Wind Integration 10GRC 4 3" xfId="24102"/>
    <cellStyle name="_Recon to Darrin's 5.11.05 proforma_Wind Integration 10GRC 5" xfId="24103"/>
    <cellStyle name="_Recon to Darrin's 5.11.05 proforma_Wind Integration 10GRC 5 2" xfId="24104"/>
    <cellStyle name="_Recon to Darrin's 5.11.05 proforma_Wind Integration 10GRC 6" xfId="24105"/>
    <cellStyle name="_Recon to Darrin's 5.11.05 proforma_Wind Integration 10GRC 6 2" xfId="24106"/>
    <cellStyle name="_Recon to Darrin's 5.11.05 proforma_Wind Integration 10GRC_DEM-WP(C) ENERG10C--ctn Mid-C_042010 2010GRC" xfId="12112"/>
    <cellStyle name="_Recon to Darrin's 5.11.05 proforma_Wind Integration 10GRC_DEM-WP(C) ENERG10C--ctn Mid-C_042010 2010GRC 2" xfId="24107"/>
    <cellStyle name="_Revenue" xfId="5690"/>
    <cellStyle name="_Revenue 2" xfId="24108"/>
    <cellStyle name="_Revenue_2.01G Temp Normalization(C) NEW WAY DM" xfId="5691"/>
    <cellStyle name="_Revenue_2.02G Revenues and Expenses NEW WAY DM" xfId="5692"/>
    <cellStyle name="_Revenue_4.01G Temp Normalization (C)" xfId="5693"/>
    <cellStyle name="_Revenue_4.01G Temp Normalization(HC)" xfId="5694"/>
    <cellStyle name="_Revenue_4.01G Temp Normalization(HC)new" xfId="5695"/>
    <cellStyle name="_Revenue_4.01G Temp Normalization(not used)" xfId="5696"/>
    <cellStyle name="_Revenue_Book1" xfId="5697"/>
    <cellStyle name="_Revenue_Data" xfId="5698"/>
    <cellStyle name="_Revenue_Data 2" xfId="24109"/>
    <cellStyle name="_Revenue_Data_1" xfId="5699"/>
    <cellStyle name="_Revenue_Data_1 2" xfId="24110"/>
    <cellStyle name="_Revenue_Data_Pro Forma Rev 09 GRC" xfId="5700"/>
    <cellStyle name="_Revenue_Data_Pro Forma Rev 09 GRC 2" xfId="24111"/>
    <cellStyle name="_Revenue_Data_Pro Forma Rev 2010 GRC" xfId="5701"/>
    <cellStyle name="_Revenue_Data_Pro Forma Rev 2010 GRC 2" xfId="24112"/>
    <cellStyle name="_Revenue_Data_Pro Forma Rev 2010 GRC_Preliminary" xfId="5702"/>
    <cellStyle name="_Revenue_Data_Pro Forma Rev 2010 GRC_Preliminary 2" xfId="24113"/>
    <cellStyle name="_Revenue_Data_Revenue (Feb 09 - Jan 10)" xfId="5703"/>
    <cellStyle name="_Revenue_Data_Revenue (Feb 09 - Jan 10) 2" xfId="24114"/>
    <cellStyle name="_Revenue_Data_Revenue (Jan 09 - Dec 09)" xfId="5704"/>
    <cellStyle name="_Revenue_Data_Revenue (Jan 09 - Dec 09) 2" xfId="24115"/>
    <cellStyle name="_Revenue_Data_Revenue (Mar 09 - Feb 10)" xfId="5705"/>
    <cellStyle name="_Revenue_Data_Revenue (Mar 09 - Feb 10) 2" xfId="24116"/>
    <cellStyle name="_Revenue_Data_Volume Exhibit (Jan09 - Dec09)" xfId="5706"/>
    <cellStyle name="_Revenue_Data_Volume Exhibit (Jan09 - Dec09) 2" xfId="24117"/>
    <cellStyle name="_Revenue_Mins" xfId="5707"/>
    <cellStyle name="_Revenue_Mins 2" xfId="24118"/>
    <cellStyle name="_Revenue_Pro Forma Rev 07 GRC" xfId="5708"/>
    <cellStyle name="_Revenue_Pro Forma Rev 07 GRC 2" xfId="24119"/>
    <cellStyle name="_Revenue_Pro Forma Rev 08 GRC" xfId="5709"/>
    <cellStyle name="_Revenue_Pro Forma Rev 08 GRC 2" xfId="24120"/>
    <cellStyle name="_Revenue_Pro Forma Rev 09 GRC" xfId="5710"/>
    <cellStyle name="_Revenue_Pro Forma Rev 09 GRC 2" xfId="24121"/>
    <cellStyle name="_Revenue_Pro Forma Rev 2010 GRC" xfId="5711"/>
    <cellStyle name="_Revenue_Pro Forma Rev 2010 GRC 2" xfId="24122"/>
    <cellStyle name="_Revenue_Pro Forma Rev 2010 GRC_Preliminary" xfId="5712"/>
    <cellStyle name="_Revenue_Pro Forma Rev 2010 GRC_Preliminary 2" xfId="24123"/>
    <cellStyle name="_Revenue_Revenue (Feb 09 - Jan 10)" xfId="5713"/>
    <cellStyle name="_Revenue_Revenue (Feb 09 - Jan 10) 2" xfId="24124"/>
    <cellStyle name="_Revenue_Revenue (Jan 09 - Dec 09)" xfId="5714"/>
    <cellStyle name="_Revenue_Revenue (Jan 09 - Dec 09) 2" xfId="24125"/>
    <cellStyle name="_Revenue_Revenue (Mar 09 - Feb 10)" xfId="5715"/>
    <cellStyle name="_Revenue_Revenue (Mar 09 - Feb 10) 2" xfId="24126"/>
    <cellStyle name="_Revenue_Revenue Proforma_Restating Gas 11-16-07" xfId="5716"/>
    <cellStyle name="_Revenue_Sheet2" xfId="5717"/>
    <cellStyle name="_Revenue_Sheet2 2" xfId="24127"/>
    <cellStyle name="_Revenue_Therms Data" xfId="5718"/>
    <cellStyle name="_Revenue_Therms Data 2" xfId="24128"/>
    <cellStyle name="_Revenue_Therms Data Rerun" xfId="5719"/>
    <cellStyle name="_Revenue_Therms Data Rerun 2" xfId="24129"/>
    <cellStyle name="_Revenue_Volume Exhibit (Jan09 - Dec09)" xfId="5720"/>
    <cellStyle name="_Revenue_Volume Exhibit (Jan09 - Dec09) 2" xfId="24130"/>
    <cellStyle name="_x0013__Scenario 1 REC vs PTC Offset" xfId="216"/>
    <cellStyle name="_x0013__Scenario 1 REC vs PTC Offset 2" xfId="24131"/>
    <cellStyle name="_x0013__Scenario 3" xfId="217"/>
    <cellStyle name="_x0013__Scenario 3 2" xfId="24132"/>
    <cellStyle name="_Sumas Proforma - 11-09-07" xfId="5721"/>
    <cellStyle name="_Sumas Proforma - 11-09-07 2" xfId="5722"/>
    <cellStyle name="_Sumas Proforma - 11-09-07 2 2" xfId="24133"/>
    <cellStyle name="_Sumas Proforma - 11-09-07 2 2 2" xfId="24134"/>
    <cellStyle name="_Sumas Proforma - 11-09-07 2 3" xfId="24135"/>
    <cellStyle name="_Sumas Proforma - 11-09-07 3" xfId="24136"/>
    <cellStyle name="_Sumas Proforma - 11-09-07 3 2" xfId="24137"/>
    <cellStyle name="_Sumas Proforma - 11-09-07 4" xfId="24138"/>
    <cellStyle name="_Sumas Proforma - 11-09-07 4 2" xfId="24139"/>
    <cellStyle name="_Sumas Property Taxes v1" xfId="5723"/>
    <cellStyle name="_Sumas Property Taxes v1 2" xfId="5724"/>
    <cellStyle name="_Sumas Property Taxes v1 2 2" xfId="24140"/>
    <cellStyle name="_Sumas Property Taxes v1 2 2 2" xfId="24141"/>
    <cellStyle name="_Sumas Property Taxes v1 2 3" xfId="24142"/>
    <cellStyle name="_Sumas Property Taxes v1 3" xfId="24143"/>
    <cellStyle name="_Sumas Property Taxes v1 3 2" xfId="24144"/>
    <cellStyle name="_Sumas Property Taxes v1 4" xfId="24145"/>
    <cellStyle name="_Sumas Property Taxes v1 4 2" xfId="24146"/>
    <cellStyle name="_Tenaska Comparison" xfId="218"/>
    <cellStyle name="_Tenaska Comparison 10" xfId="24147"/>
    <cellStyle name="_Tenaska Comparison 10 2" xfId="24148"/>
    <cellStyle name="_Tenaska Comparison 10 2 2" xfId="24149"/>
    <cellStyle name="_Tenaska Comparison 10 2 2 2" xfId="24150"/>
    <cellStyle name="_Tenaska Comparison 10 2 3" xfId="24151"/>
    <cellStyle name="_Tenaska Comparison 10 3" xfId="24152"/>
    <cellStyle name="_Tenaska Comparison 10 3 2" xfId="24153"/>
    <cellStyle name="_Tenaska Comparison 10 4" xfId="24154"/>
    <cellStyle name="_Tenaska Comparison 11" xfId="24155"/>
    <cellStyle name="_Tenaska Comparison 11 2" xfId="24156"/>
    <cellStyle name="_Tenaska Comparison 12" xfId="24157"/>
    <cellStyle name="_Tenaska Comparison 12 2" xfId="24158"/>
    <cellStyle name="_Tenaska Comparison 13" xfId="24159"/>
    <cellStyle name="_Tenaska Comparison 13 2" xfId="24160"/>
    <cellStyle name="_Tenaska Comparison 13 3" xfId="24161"/>
    <cellStyle name="_Tenaska Comparison 2" xfId="5725"/>
    <cellStyle name="_Tenaska Comparison 2 2" xfId="5726"/>
    <cellStyle name="_Tenaska Comparison 2 2 2" xfId="5727"/>
    <cellStyle name="_Tenaska Comparison 2 2 2 2" xfId="24162"/>
    <cellStyle name="_Tenaska Comparison 2 2 2 2 2" xfId="24163"/>
    <cellStyle name="_Tenaska Comparison 2 2 3" xfId="5728"/>
    <cellStyle name="_Tenaska Comparison 2 2 3 2" xfId="24164"/>
    <cellStyle name="_Tenaska Comparison 2 2 4" xfId="24165"/>
    <cellStyle name="_Tenaska Comparison 2 2 4 2" xfId="24166"/>
    <cellStyle name="_Tenaska Comparison 2 3" xfId="5729"/>
    <cellStyle name="_Tenaska Comparison 2 3 2" xfId="24167"/>
    <cellStyle name="_Tenaska Comparison 2 3 2 2" xfId="24168"/>
    <cellStyle name="_Tenaska Comparison 2 3 3" xfId="24169"/>
    <cellStyle name="_Tenaska Comparison 2 4" xfId="5730"/>
    <cellStyle name="_Tenaska Comparison 2 4 2" xfId="24170"/>
    <cellStyle name="_Tenaska Comparison 2 4 2 2" xfId="24171"/>
    <cellStyle name="_Tenaska Comparison 2 4 3" xfId="24172"/>
    <cellStyle name="_Tenaska Comparison 2 5" xfId="24173"/>
    <cellStyle name="_Tenaska Comparison 2 5 2" xfId="24174"/>
    <cellStyle name="_Tenaska Comparison 2 6" xfId="24175"/>
    <cellStyle name="_Tenaska Comparison 2 6 2" xfId="24176"/>
    <cellStyle name="_Tenaska Comparison 3" xfId="5731"/>
    <cellStyle name="_Tenaska Comparison 3 2" xfId="5732"/>
    <cellStyle name="_Tenaska Comparison 3 2 2" xfId="24177"/>
    <cellStyle name="_Tenaska Comparison 3 2 2 2" xfId="24178"/>
    <cellStyle name="_Tenaska Comparison 3 2 3" xfId="24179"/>
    <cellStyle name="_Tenaska Comparison 3 3" xfId="5733"/>
    <cellStyle name="_Tenaska Comparison 3 3 2" xfId="24180"/>
    <cellStyle name="_Tenaska Comparison 3 3 2 2" xfId="24181"/>
    <cellStyle name="_Tenaska Comparison 3 3 3" xfId="24182"/>
    <cellStyle name="_Tenaska Comparison 3 4" xfId="24183"/>
    <cellStyle name="_Tenaska Comparison 3 4 2" xfId="24184"/>
    <cellStyle name="_Tenaska Comparison 3 5" xfId="24185"/>
    <cellStyle name="_Tenaska Comparison 3 5 2" xfId="24186"/>
    <cellStyle name="_Tenaska Comparison 4" xfId="5734"/>
    <cellStyle name="_Tenaska Comparison 4 2" xfId="5735"/>
    <cellStyle name="_Tenaska Comparison 4 2 2" xfId="24187"/>
    <cellStyle name="_Tenaska Comparison 4 2 2 2" xfId="24188"/>
    <cellStyle name="_Tenaska Comparison 4 2 2 2 2" xfId="24189"/>
    <cellStyle name="_Tenaska Comparison 4 2 3" xfId="24190"/>
    <cellStyle name="_Tenaska Comparison 4 2 3 2" xfId="24191"/>
    <cellStyle name="_Tenaska Comparison 4 2 4" xfId="24192"/>
    <cellStyle name="_Tenaska Comparison 4 2 4 2" xfId="24193"/>
    <cellStyle name="_Tenaska Comparison 4 3" xfId="24194"/>
    <cellStyle name="_Tenaska Comparison 4 3 2" xfId="24195"/>
    <cellStyle name="_Tenaska Comparison 4 3 2 2" xfId="24196"/>
    <cellStyle name="_Tenaska Comparison 4 3 3" xfId="24197"/>
    <cellStyle name="_Tenaska Comparison 4 4" xfId="24198"/>
    <cellStyle name="_Tenaska Comparison 4 4 2" xfId="24199"/>
    <cellStyle name="_Tenaska Comparison 4 4 2 2" xfId="24200"/>
    <cellStyle name="_Tenaska Comparison 4 4 3" xfId="24201"/>
    <cellStyle name="_Tenaska Comparison 4 5" xfId="24202"/>
    <cellStyle name="_Tenaska Comparison 4 5 2" xfId="24203"/>
    <cellStyle name="_Tenaska Comparison 4 6" xfId="24204"/>
    <cellStyle name="_Tenaska Comparison 4 6 2" xfId="24205"/>
    <cellStyle name="_Tenaska Comparison 5" xfId="5736"/>
    <cellStyle name="_Tenaska Comparison 5 2" xfId="12113"/>
    <cellStyle name="_Tenaska Comparison 5 2 2" xfId="24206"/>
    <cellStyle name="_Tenaska Comparison 5 2 2 2" xfId="24207"/>
    <cellStyle name="_Tenaska Comparison 5 2 2 2 2" xfId="24208"/>
    <cellStyle name="_Tenaska Comparison 5 2 3" xfId="24209"/>
    <cellStyle name="_Tenaska Comparison 5 2 3 2" xfId="24210"/>
    <cellStyle name="_Tenaska Comparison 5 2 4" xfId="24211"/>
    <cellStyle name="_Tenaska Comparison 5 2 4 2" xfId="24212"/>
    <cellStyle name="_Tenaska Comparison 5 2 5" xfId="24213"/>
    <cellStyle name="_Tenaska Comparison 5 3" xfId="24214"/>
    <cellStyle name="_Tenaska Comparison 5 3 2" xfId="24215"/>
    <cellStyle name="_Tenaska Comparison 5 3 2 2" xfId="24216"/>
    <cellStyle name="_Tenaska Comparison 5 3 3" xfId="24217"/>
    <cellStyle name="_Tenaska Comparison 5 4" xfId="24218"/>
    <cellStyle name="_Tenaska Comparison 5 4 2" xfId="24219"/>
    <cellStyle name="_Tenaska Comparison 5 4 2 2" xfId="24220"/>
    <cellStyle name="_Tenaska Comparison 5 4 3" xfId="24221"/>
    <cellStyle name="_Tenaska Comparison 5 5" xfId="24222"/>
    <cellStyle name="_Tenaska Comparison 5 5 2" xfId="24223"/>
    <cellStyle name="_Tenaska Comparison 5 6" xfId="24224"/>
    <cellStyle name="_Tenaska Comparison 5 6 2" xfId="24225"/>
    <cellStyle name="_Tenaska Comparison 6" xfId="12114"/>
    <cellStyle name="_Tenaska Comparison 6 2" xfId="24226"/>
    <cellStyle name="_Tenaska Comparison 6 2 2" xfId="24227"/>
    <cellStyle name="_Tenaska Comparison 6 2 2 2" xfId="24228"/>
    <cellStyle name="_Tenaska Comparison 6 2 2 2 2" xfId="24229"/>
    <cellStyle name="_Tenaska Comparison 6 2 3" xfId="24230"/>
    <cellStyle name="_Tenaska Comparison 6 2 3 2" xfId="24231"/>
    <cellStyle name="_Tenaska Comparison 6 2 4" xfId="24232"/>
    <cellStyle name="_Tenaska Comparison 6 2 4 2" xfId="24233"/>
    <cellStyle name="_Tenaska Comparison 6 2 5" xfId="24234"/>
    <cellStyle name="_Tenaska Comparison 6 3" xfId="24235"/>
    <cellStyle name="_Tenaska Comparison 6 3 2" xfId="24236"/>
    <cellStyle name="_Tenaska Comparison 6 3 2 2" xfId="24237"/>
    <cellStyle name="_Tenaska Comparison 6 4" xfId="24238"/>
    <cellStyle name="_Tenaska Comparison 6 4 2" xfId="24239"/>
    <cellStyle name="_Tenaska Comparison 6 5" xfId="24240"/>
    <cellStyle name="_Tenaska Comparison 6 5 2" xfId="24241"/>
    <cellStyle name="_Tenaska Comparison 7" xfId="12115"/>
    <cellStyle name="_Tenaska Comparison 7 2" xfId="12116"/>
    <cellStyle name="_Tenaska Comparison 7 2 2" xfId="24242"/>
    <cellStyle name="_Tenaska Comparison 7 2 2 2" xfId="24243"/>
    <cellStyle name="_Tenaska Comparison 7 3" xfId="24244"/>
    <cellStyle name="_Tenaska Comparison 7 3 2" xfId="24245"/>
    <cellStyle name="_Tenaska Comparison 7 4" xfId="24246"/>
    <cellStyle name="_Tenaska Comparison 7 4 2" xfId="24247"/>
    <cellStyle name="_Tenaska Comparison 8" xfId="12117"/>
    <cellStyle name="_Tenaska Comparison 8 2" xfId="12118"/>
    <cellStyle name="_Tenaska Comparison 8 2 2" xfId="24248"/>
    <cellStyle name="_Tenaska Comparison 8 3" xfId="24249"/>
    <cellStyle name="_Tenaska Comparison 9" xfId="24250"/>
    <cellStyle name="_Tenaska Comparison 9 2" xfId="24251"/>
    <cellStyle name="_Tenaska Comparison 9 2 2" xfId="24252"/>
    <cellStyle name="_Tenaska Comparison 9 3" xfId="24253"/>
    <cellStyle name="_Tenaska Comparison_(C) WHE Proforma with ITC cash grant 10 Yr Amort_for deferral_102809" xfId="5737"/>
    <cellStyle name="_Tenaska Comparison_(C) WHE Proforma with ITC cash grant 10 Yr Amort_for deferral_102809 2" xfId="5738"/>
    <cellStyle name="_Tenaska Comparison_(C) WHE Proforma with ITC cash grant 10 Yr Amort_for deferral_102809 2 2" xfId="5739"/>
    <cellStyle name="_Tenaska Comparison_(C) WHE Proforma with ITC cash grant 10 Yr Amort_for deferral_102809 2 2 2" xfId="24254"/>
    <cellStyle name="_Tenaska Comparison_(C) WHE Proforma with ITC cash grant 10 Yr Amort_for deferral_102809 2 2 2 2" xfId="24255"/>
    <cellStyle name="_Tenaska Comparison_(C) WHE Proforma with ITC cash grant 10 Yr Amort_for deferral_102809 2 3" xfId="5740"/>
    <cellStyle name="_Tenaska Comparison_(C) WHE Proforma with ITC cash grant 10 Yr Amort_for deferral_102809 2 3 2" xfId="24256"/>
    <cellStyle name="_Tenaska Comparison_(C) WHE Proforma with ITC cash grant 10 Yr Amort_for deferral_102809 2 4" xfId="24257"/>
    <cellStyle name="_Tenaska Comparison_(C) WHE Proforma with ITC cash grant 10 Yr Amort_for deferral_102809 2 4 2" xfId="24258"/>
    <cellStyle name="_Tenaska Comparison_(C) WHE Proforma with ITC cash grant 10 Yr Amort_for deferral_102809 3" xfId="5741"/>
    <cellStyle name="_Tenaska Comparison_(C) WHE Proforma with ITC cash grant 10 Yr Amort_for deferral_102809 3 2" xfId="24259"/>
    <cellStyle name="_Tenaska Comparison_(C) WHE Proforma with ITC cash grant 10 Yr Amort_for deferral_102809 3 2 2" xfId="24260"/>
    <cellStyle name="_Tenaska Comparison_(C) WHE Proforma with ITC cash grant 10 Yr Amort_for deferral_102809 3 3" xfId="24261"/>
    <cellStyle name="_Tenaska Comparison_(C) WHE Proforma with ITC cash grant 10 Yr Amort_for deferral_102809 4" xfId="5742"/>
    <cellStyle name="_Tenaska Comparison_(C) WHE Proforma with ITC cash grant 10 Yr Amort_for deferral_102809 4 2" xfId="24262"/>
    <cellStyle name="_Tenaska Comparison_(C) WHE Proforma with ITC cash grant 10 Yr Amort_for deferral_102809 4 2 2" xfId="24263"/>
    <cellStyle name="_Tenaska Comparison_(C) WHE Proforma with ITC cash grant 10 Yr Amort_for deferral_102809 4 3" xfId="24264"/>
    <cellStyle name="_Tenaska Comparison_(C) WHE Proforma with ITC cash grant 10 Yr Amort_for deferral_102809 5" xfId="24265"/>
    <cellStyle name="_Tenaska Comparison_(C) WHE Proforma with ITC cash grant 10 Yr Amort_for deferral_102809 5 2" xfId="24266"/>
    <cellStyle name="_Tenaska Comparison_(C) WHE Proforma with ITC cash grant 10 Yr Amort_for deferral_102809 6" xfId="24267"/>
    <cellStyle name="_Tenaska Comparison_(C) WHE Proforma with ITC cash grant 10 Yr Amort_for deferral_102809 6 2" xfId="24268"/>
    <cellStyle name="_Tenaska Comparison_(C) WHE Proforma with ITC cash grant 10 Yr Amort_for deferral_102809_16.07E Wild Horse Wind Expansionwrkingfile" xfId="5743"/>
    <cellStyle name="_Tenaska Comparison_(C) WHE Proforma with ITC cash grant 10 Yr Amort_for deferral_102809_16.07E Wild Horse Wind Expansionwrkingfile 2" xfId="5744"/>
    <cellStyle name="_Tenaska Comparison_(C) WHE Proforma with ITC cash grant 10 Yr Amort_for deferral_102809_16.07E Wild Horse Wind Expansionwrkingfile 2 2" xfId="5745"/>
    <cellStyle name="_Tenaska Comparison_(C) WHE Proforma with ITC cash grant 10 Yr Amort_for deferral_102809_16.07E Wild Horse Wind Expansionwrkingfile 2 2 2" xfId="24269"/>
    <cellStyle name="_Tenaska Comparison_(C) WHE Proforma with ITC cash grant 10 Yr Amort_for deferral_102809_16.07E Wild Horse Wind Expansionwrkingfile 2 2 2 2" xfId="24270"/>
    <cellStyle name="_Tenaska Comparison_(C) WHE Proforma with ITC cash grant 10 Yr Amort_for deferral_102809_16.07E Wild Horse Wind Expansionwrkingfile 2 3" xfId="5746"/>
    <cellStyle name="_Tenaska Comparison_(C) WHE Proforma with ITC cash grant 10 Yr Amort_for deferral_102809_16.07E Wild Horse Wind Expansionwrkingfile 2 3 2" xfId="24271"/>
    <cellStyle name="_Tenaska Comparison_(C) WHE Proforma with ITC cash grant 10 Yr Amort_for deferral_102809_16.07E Wild Horse Wind Expansionwrkingfile 2 4" xfId="24272"/>
    <cellStyle name="_Tenaska Comparison_(C) WHE Proforma with ITC cash grant 10 Yr Amort_for deferral_102809_16.07E Wild Horse Wind Expansionwrkingfile 2 4 2" xfId="24273"/>
    <cellStyle name="_Tenaska Comparison_(C) WHE Proforma with ITC cash grant 10 Yr Amort_for deferral_102809_16.07E Wild Horse Wind Expansionwrkingfile 3" xfId="5747"/>
    <cellStyle name="_Tenaska Comparison_(C) WHE Proforma with ITC cash grant 10 Yr Amort_for deferral_102809_16.07E Wild Horse Wind Expansionwrkingfile 3 2" xfId="24274"/>
    <cellStyle name="_Tenaska Comparison_(C) WHE Proforma with ITC cash grant 10 Yr Amort_for deferral_102809_16.07E Wild Horse Wind Expansionwrkingfile 3 2 2" xfId="24275"/>
    <cellStyle name="_Tenaska Comparison_(C) WHE Proforma with ITC cash grant 10 Yr Amort_for deferral_102809_16.07E Wild Horse Wind Expansionwrkingfile 3 3" xfId="24276"/>
    <cellStyle name="_Tenaska Comparison_(C) WHE Proforma with ITC cash grant 10 Yr Amort_for deferral_102809_16.07E Wild Horse Wind Expansionwrkingfile 4" xfId="5748"/>
    <cellStyle name="_Tenaska Comparison_(C) WHE Proforma with ITC cash grant 10 Yr Amort_for deferral_102809_16.07E Wild Horse Wind Expansionwrkingfile 4 2" xfId="24277"/>
    <cellStyle name="_Tenaska Comparison_(C) WHE Proforma with ITC cash grant 10 Yr Amort_for deferral_102809_16.07E Wild Horse Wind Expansionwrkingfile 4 2 2" xfId="24278"/>
    <cellStyle name="_Tenaska Comparison_(C) WHE Proforma with ITC cash grant 10 Yr Amort_for deferral_102809_16.07E Wild Horse Wind Expansionwrkingfile 4 3" xfId="24279"/>
    <cellStyle name="_Tenaska Comparison_(C) WHE Proforma with ITC cash grant 10 Yr Amort_for deferral_102809_16.07E Wild Horse Wind Expansionwrkingfile 5" xfId="24280"/>
    <cellStyle name="_Tenaska Comparison_(C) WHE Proforma with ITC cash grant 10 Yr Amort_for deferral_102809_16.07E Wild Horse Wind Expansionwrkingfile 5 2" xfId="24281"/>
    <cellStyle name="_Tenaska Comparison_(C) WHE Proforma with ITC cash grant 10 Yr Amort_for deferral_102809_16.07E Wild Horse Wind Expansionwrkingfile 6" xfId="24282"/>
    <cellStyle name="_Tenaska Comparison_(C) WHE Proforma with ITC cash grant 10 Yr Amort_for deferral_102809_16.07E Wild Horse Wind Expansionwrkingfile 6 2" xfId="24283"/>
    <cellStyle name="_Tenaska Comparison_(C) WHE Proforma with ITC cash grant 10 Yr Amort_for deferral_102809_16.07E Wild Horse Wind Expansionwrkingfile SF" xfId="5749"/>
    <cellStyle name="_Tenaska Comparison_(C) WHE Proforma with ITC cash grant 10 Yr Amort_for deferral_102809_16.07E Wild Horse Wind Expansionwrkingfile SF 2" xfId="5750"/>
    <cellStyle name="_Tenaska Comparison_(C) WHE Proforma with ITC cash grant 10 Yr Amort_for deferral_102809_16.07E Wild Horse Wind Expansionwrkingfile SF 2 2" xfId="5751"/>
    <cellStyle name="_Tenaska Comparison_(C) WHE Proforma with ITC cash grant 10 Yr Amort_for deferral_102809_16.07E Wild Horse Wind Expansionwrkingfile SF 2 2 2" xfId="24284"/>
    <cellStyle name="_Tenaska Comparison_(C) WHE Proforma with ITC cash grant 10 Yr Amort_for deferral_102809_16.07E Wild Horse Wind Expansionwrkingfile SF 2 2 2 2" xfId="24285"/>
    <cellStyle name="_Tenaska Comparison_(C) WHE Proforma with ITC cash grant 10 Yr Amort_for deferral_102809_16.07E Wild Horse Wind Expansionwrkingfile SF 2 3" xfId="5752"/>
    <cellStyle name="_Tenaska Comparison_(C) WHE Proforma with ITC cash grant 10 Yr Amort_for deferral_102809_16.07E Wild Horse Wind Expansionwrkingfile SF 2 3 2" xfId="24286"/>
    <cellStyle name="_Tenaska Comparison_(C) WHE Proforma with ITC cash grant 10 Yr Amort_for deferral_102809_16.07E Wild Horse Wind Expansionwrkingfile SF 2 4" xfId="24287"/>
    <cellStyle name="_Tenaska Comparison_(C) WHE Proforma with ITC cash grant 10 Yr Amort_for deferral_102809_16.07E Wild Horse Wind Expansionwrkingfile SF 2 4 2" xfId="24288"/>
    <cellStyle name="_Tenaska Comparison_(C) WHE Proforma with ITC cash grant 10 Yr Amort_for deferral_102809_16.07E Wild Horse Wind Expansionwrkingfile SF 3" xfId="5753"/>
    <cellStyle name="_Tenaska Comparison_(C) WHE Proforma with ITC cash grant 10 Yr Amort_for deferral_102809_16.07E Wild Horse Wind Expansionwrkingfile SF 3 2" xfId="24289"/>
    <cellStyle name="_Tenaska Comparison_(C) WHE Proforma with ITC cash grant 10 Yr Amort_for deferral_102809_16.07E Wild Horse Wind Expansionwrkingfile SF 3 2 2" xfId="24290"/>
    <cellStyle name="_Tenaska Comparison_(C) WHE Proforma with ITC cash grant 10 Yr Amort_for deferral_102809_16.07E Wild Horse Wind Expansionwrkingfile SF 3 3" xfId="24291"/>
    <cellStyle name="_Tenaska Comparison_(C) WHE Proforma with ITC cash grant 10 Yr Amort_for deferral_102809_16.07E Wild Horse Wind Expansionwrkingfile SF 4" xfId="5754"/>
    <cellStyle name="_Tenaska Comparison_(C) WHE Proforma with ITC cash grant 10 Yr Amort_for deferral_102809_16.07E Wild Horse Wind Expansionwrkingfile SF 4 2" xfId="24292"/>
    <cellStyle name="_Tenaska Comparison_(C) WHE Proforma with ITC cash grant 10 Yr Amort_for deferral_102809_16.07E Wild Horse Wind Expansionwrkingfile SF 4 2 2" xfId="24293"/>
    <cellStyle name="_Tenaska Comparison_(C) WHE Proforma with ITC cash grant 10 Yr Amort_for deferral_102809_16.07E Wild Horse Wind Expansionwrkingfile SF 4 3" xfId="24294"/>
    <cellStyle name="_Tenaska Comparison_(C) WHE Proforma with ITC cash grant 10 Yr Amort_for deferral_102809_16.07E Wild Horse Wind Expansionwrkingfile SF 5" xfId="24295"/>
    <cellStyle name="_Tenaska Comparison_(C) WHE Proforma with ITC cash grant 10 Yr Amort_for deferral_102809_16.07E Wild Horse Wind Expansionwrkingfile SF 5 2" xfId="24296"/>
    <cellStyle name="_Tenaska Comparison_(C) WHE Proforma with ITC cash grant 10 Yr Amort_for deferral_102809_16.07E Wild Horse Wind Expansionwrkingfile SF 6" xfId="24297"/>
    <cellStyle name="_Tenaska Comparison_(C) WHE Proforma with ITC cash grant 10 Yr Amort_for deferral_102809_16.07E Wild Horse Wind Expansionwrkingfile SF 6 2" xfId="24298"/>
    <cellStyle name="_Tenaska Comparison_(C) WHE Proforma with ITC cash grant 10 Yr Amort_for deferral_102809_16.07E Wild Horse Wind Expansionwrkingfile SF_DEM-WP(C) ENERG10C--ctn Mid-C_042010 2010GRC" xfId="12119"/>
    <cellStyle name="_Tenaska Comparison_(C) WHE Proforma with ITC cash grant 10 Yr Amort_for deferral_102809_16.07E Wild Horse Wind Expansionwrkingfile SF_DEM-WP(C) ENERG10C--ctn Mid-C_042010 2010GRC 2" xfId="24299"/>
    <cellStyle name="_Tenaska Comparison_(C) WHE Proforma with ITC cash grant 10 Yr Amort_for deferral_102809_16.07E Wild Horse Wind Expansionwrkingfile_DEM-WP(C) ENERG10C--ctn Mid-C_042010 2010GRC" xfId="12120"/>
    <cellStyle name="_Tenaska Comparison_(C) WHE Proforma with ITC cash grant 10 Yr Amort_for deferral_102809_16.07E Wild Horse Wind Expansionwrkingfile_DEM-WP(C) ENERG10C--ctn Mid-C_042010 2010GRC 2" xfId="24300"/>
    <cellStyle name="_Tenaska Comparison_(C) WHE Proforma with ITC cash grant 10 Yr Amort_for deferral_102809_16.37E Wild Horse Expansion DeferralRevwrkingfile SF" xfId="5755"/>
    <cellStyle name="_Tenaska Comparison_(C) WHE Proforma with ITC cash grant 10 Yr Amort_for deferral_102809_16.37E Wild Horse Expansion DeferralRevwrkingfile SF 2" xfId="5756"/>
    <cellStyle name="_Tenaska Comparison_(C) WHE Proforma with ITC cash grant 10 Yr Amort_for deferral_102809_16.37E Wild Horse Expansion DeferralRevwrkingfile SF 2 2" xfId="5757"/>
    <cellStyle name="_Tenaska Comparison_(C) WHE Proforma with ITC cash grant 10 Yr Amort_for deferral_102809_16.37E Wild Horse Expansion DeferralRevwrkingfile SF 2 2 2" xfId="24301"/>
    <cellStyle name="_Tenaska Comparison_(C) WHE Proforma with ITC cash grant 10 Yr Amort_for deferral_102809_16.37E Wild Horse Expansion DeferralRevwrkingfile SF 2 2 2 2" xfId="24302"/>
    <cellStyle name="_Tenaska Comparison_(C) WHE Proforma with ITC cash grant 10 Yr Amort_for deferral_102809_16.37E Wild Horse Expansion DeferralRevwrkingfile SF 2 3" xfId="5758"/>
    <cellStyle name="_Tenaska Comparison_(C) WHE Proforma with ITC cash grant 10 Yr Amort_for deferral_102809_16.37E Wild Horse Expansion DeferralRevwrkingfile SF 2 3 2" xfId="24303"/>
    <cellStyle name="_Tenaska Comparison_(C) WHE Proforma with ITC cash grant 10 Yr Amort_for deferral_102809_16.37E Wild Horse Expansion DeferralRevwrkingfile SF 2 4" xfId="24304"/>
    <cellStyle name="_Tenaska Comparison_(C) WHE Proforma with ITC cash grant 10 Yr Amort_for deferral_102809_16.37E Wild Horse Expansion DeferralRevwrkingfile SF 2 4 2" xfId="24305"/>
    <cellStyle name="_Tenaska Comparison_(C) WHE Proforma with ITC cash grant 10 Yr Amort_for deferral_102809_16.37E Wild Horse Expansion DeferralRevwrkingfile SF 3" xfId="5759"/>
    <cellStyle name="_Tenaska Comparison_(C) WHE Proforma with ITC cash grant 10 Yr Amort_for deferral_102809_16.37E Wild Horse Expansion DeferralRevwrkingfile SF 3 2" xfId="24306"/>
    <cellStyle name="_Tenaska Comparison_(C) WHE Proforma with ITC cash grant 10 Yr Amort_for deferral_102809_16.37E Wild Horse Expansion DeferralRevwrkingfile SF 3 2 2" xfId="24307"/>
    <cellStyle name="_Tenaska Comparison_(C) WHE Proforma with ITC cash grant 10 Yr Amort_for deferral_102809_16.37E Wild Horse Expansion DeferralRevwrkingfile SF 3 3" xfId="24308"/>
    <cellStyle name="_Tenaska Comparison_(C) WHE Proforma with ITC cash grant 10 Yr Amort_for deferral_102809_16.37E Wild Horse Expansion DeferralRevwrkingfile SF 4" xfId="5760"/>
    <cellStyle name="_Tenaska Comparison_(C) WHE Proforma with ITC cash grant 10 Yr Amort_for deferral_102809_16.37E Wild Horse Expansion DeferralRevwrkingfile SF 4 2" xfId="24309"/>
    <cellStyle name="_Tenaska Comparison_(C) WHE Proforma with ITC cash grant 10 Yr Amort_for deferral_102809_16.37E Wild Horse Expansion DeferralRevwrkingfile SF 4 2 2" xfId="24310"/>
    <cellStyle name="_Tenaska Comparison_(C) WHE Proforma with ITC cash grant 10 Yr Amort_for deferral_102809_16.37E Wild Horse Expansion DeferralRevwrkingfile SF 4 3" xfId="24311"/>
    <cellStyle name="_Tenaska Comparison_(C) WHE Proforma with ITC cash grant 10 Yr Amort_for deferral_102809_16.37E Wild Horse Expansion DeferralRevwrkingfile SF 5" xfId="24312"/>
    <cellStyle name="_Tenaska Comparison_(C) WHE Proforma with ITC cash grant 10 Yr Amort_for deferral_102809_16.37E Wild Horse Expansion DeferralRevwrkingfile SF 5 2" xfId="24313"/>
    <cellStyle name="_Tenaska Comparison_(C) WHE Proforma with ITC cash grant 10 Yr Amort_for deferral_102809_16.37E Wild Horse Expansion DeferralRevwrkingfile SF 6" xfId="24314"/>
    <cellStyle name="_Tenaska Comparison_(C) WHE Proforma with ITC cash grant 10 Yr Amort_for deferral_102809_16.37E Wild Horse Expansion DeferralRevwrkingfile SF 6 2" xfId="24315"/>
    <cellStyle name="_Tenaska Comparison_(C) WHE Proforma with ITC cash grant 10 Yr Amort_for deferral_102809_16.37E Wild Horse Expansion DeferralRevwrkingfile SF_DEM-WP(C) ENERG10C--ctn Mid-C_042010 2010GRC" xfId="12121"/>
    <cellStyle name="_Tenaska Comparison_(C) WHE Proforma with ITC cash grant 10 Yr Amort_for deferral_102809_16.37E Wild Horse Expansion DeferralRevwrkingfile SF_DEM-WP(C) ENERG10C--ctn Mid-C_042010 2010GRC 2" xfId="24316"/>
    <cellStyle name="_Tenaska Comparison_(C) WHE Proforma with ITC cash grant 10 Yr Amort_for deferral_102809_DEM-WP(C) ENERG10C--ctn Mid-C_042010 2010GRC" xfId="12122"/>
    <cellStyle name="_Tenaska Comparison_(C) WHE Proforma with ITC cash grant 10 Yr Amort_for deferral_102809_DEM-WP(C) ENERG10C--ctn Mid-C_042010 2010GRC 2" xfId="24317"/>
    <cellStyle name="_Tenaska Comparison_(C) WHE Proforma with ITC cash grant 10 Yr Amort_for rebuttal_120709" xfId="5761"/>
    <cellStyle name="_Tenaska Comparison_(C) WHE Proforma with ITC cash grant 10 Yr Amort_for rebuttal_120709 2" xfId="5762"/>
    <cellStyle name="_Tenaska Comparison_(C) WHE Proforma with ITC cash grant 10 Yr Amort_for rebuttal_120709 2 2" xfId="5763"/>
    <cellStyle name="_Tenaska Comparison_(C) WHE Proforma with ITC cash grant 10 Yr Amort_for rebuttal_120709 2 2 2" xfId="24318"/>
    <cellStyle name="_Tenaska Comparison_(C) WHE Proforma with ITC cash grant 10 Yr Amort_for rebuttal_120709 2 2 2 2" xfId="24319"/>
    <cellStyle name="_Tenaska Comparison_(C) WHE Proforma with ITC cash grant 10 Yr Amort_for rebuttal_120709 2 3" xfId="5764"/>
    <cellStyle name="_Tenaska Comparison_(C) WHE Proforma with ITC cash grant 10 Yr Amort_for rebuttal_120709 2 3 2" xfId="24320"/>
    <cellStyle name="_Tenaska Comparison_(C) WHE Proforma with ITC cash grant 10 Yr Amort_for rebuttal_120709 2 4" xfId="24321"/>
    <cellStyle name="_Tenaska Comparison_(C) WHE Proforma with ITC cash grant 10 Yr Amort_for rebuttal_120709 2 4 2" xfId="24322"/>
    <cellStyle name="_Tenaska Comparison_(C) WHE Proforma with ITC cash grant 10 Yr Amort_for rebuttal_120709 3" xfId="5765"/>
    <cellStyle name="_Tenaska Comparison_(C) WHE Proforma with ITC cash grant 10 Yr Amort_for rebuttal_120709 3 2" xfId="24323"/>
    <cellStyle name="_Tenaska Comparison_(C) WHE Proforma with ITC cash grant 10 Yr Amort_for rebuttal_120709 3 2 2" xfId="24324"/>
    <cellStyle name="_Tenaska Comparison_(C) WHE Proforma with ITC cash grant 10 Yr Amort_for rebuttal_120709 3 3" xfId="24325"/>
    <cellStyle name="_Tenaska Comparison_(C) WHE Proforma with ITC cash grant 10 Yr Amort_for rebuttal_120709 4" xfId="5766"/>
    <cellStyle name="_Tenaska Comparison_(C) WHE Proforma with ITC cash grant 10 Yr Amort_for rebuttal_120709 4 2" xfId="24326"/>
    <cellStyle name="_Tenaska Comparison_(C) WHE Proforma with ITC cash grant 10 Yr Amort_for rebuttal_120709 4 2 2" xfId="24327"/>
    <cellStyle name="_Tenaska Comparison_(C) WHE Proforma with ITC cash grant 10 Yr Amort_for rebuttal_120709 4 3" xfId="24328"/>
    <cellStyle name="_Tenaska Comparison_(C) WHE Proforma with ITC cash grant 10 Yr Amort_for rebuttal_120709 5" xfId="24329"/>
    <cellStyle name="_Tenaska Comparison_(C) WHE Proforma with ITC cash grant 10 Yr Amort_for rebuttal_120709 5 2" xfId="24330"/>
    <cellStyle name="_Tenaska Comparison_(C) WHE Proforma with ITC cash grant 10 Yr Amort_for rebuttal_120709 6" xfId="24331"/>
    <cellStyle name="_Tenaska Comparison_(C) WHE Proforma with ITC cash grant 10 Yr Amort_for rebuttal_120709 6 2" xfId="24332"/>
    <cellStyle name="_Tenaska Comparison_(C) WHE Proforma with ITC cash grant 10 Yr Amort_for rebuttal_120709_DEM-WP(C) ENERG10C--ctn Mid-C_042010 2010GRC" xfId="12123"/>
    <cellStyle name="_Tenaska Comparison_(C) WHE Proforma with ITC cash grant 10 Yr Amort_for rebuttal_120709_DEM-WP(C) ENERG10C--ctn Mid-C_042010 2010GRC 2" xfId="24333"/>
    <cellStyle name="_Tenaska Comparison_04.07E Wild Horse Wind Expansion" xfId="5767"/>
    <cellStyle name="_Tenaska Comparison_04.07E Wild Horse Wind Expansion 2" xfId="5768"/>
    <cellStyle name="_Tenaska Comparison_04.07E Wild Horse Wind Expansion 2 2" xfId="5769"/>
    <cellStyle name="_Tenaska Comparison_04.07E Wild Horse Wind Expansion 2 2 2" xfId="24334"/>
    <cellStyle name="_Tenaska Comparison_04.07E Wild Horse Wind Expansion 2 2 2 2" xfId="24335"/>
    <cellStyle name="_Tenaska Comparison_04.07E Wild Horse Wind Expansion 2 3" xfId="5770"/>
    <cellStyle name="_Tenaska Comparison_04.07E Wild Horse Wind Expansion 2 3 2" xfId="24336"/>
    <cellStyle name="_Tenaska Comparison_04.07E Wild Horse Wind Expansion 2 4" xfId="24337"/>
    <cellStyle name="_Tenaska Comparison_04.07E Wild Horse Wind Expansion 2 4 2" xfId="24338"/>
    <cellStyle name="_Tenaska Comparison_04.07E Wild Horse Wind Expansion 3" xfId="5771"/>
    <cellStyle name="_Tenaska Comparison_04.07E Wild Horse Wind Expansion 3 2" xfId="24339"/>
    <cellStyle name="_Tenaska Comparison_04.07E Wild Horse Wind Expansion 3 2 2" xfId="24340"/>
    <cellStyle name="_Tenaska Comparison_04.07E Wild Horse Wind Expansion 3 3" xfId="24341"/>
    <cellStyle name="_Tenaska Comparison_04.07E Wild Horse Wind Expansion 4" xfId="5772"/>
    <cellStyle name="_Tenaska Comparison_04.07E Wild Horse Wind Expansion 4 2" xfId="24342"/>
    <cellStyle name="_Tenaska Comparison_04.07E Wild Horse Wind Expansion 4 2 2" xfId="24343"/>
    <cellStyle name="_Tenaska Comparison_04.07E Wild Horse Wind Expansion 4 3" xfId="24344"/>
    <cellStyle name="_Tenaska Comparison_04.07E Wild Horse Wind Expansion 5" xfId="24345"/>
    <cellStyle name="_Tenaska Comparison_04.07E Wild Horse Wind Expansion 5 2" xfId="24346"/>
    <cellStyle name="_Tenaska Comparison_04.07E Wild Horse Wind Expansion 6" xfId="24347"/>
    <cellStyle name="_Tenaska Comparison_04.07E Wild Horse Wind Expansion 6 2" xfId="24348"/>
    <cellStyle name="_Tenaska Comparison_04.07E Wild Horse Wind Expansion_16.07E Wild Horse Wind Expansionwrkingfile" xfId="5773"/>
    <cellStyle name="_Tenaska Comparison_04.07E Wild Horse Wind Expansion_16.07E Wild Horse Wind Expansionwrkingfile 2" xfId="5774"/>
    <cellStyle name="_Tenaska Comparison_04.07E Wild Horse Wind Expansion_16.07E Wild Horse Wind Expansionwrkingfile 2 2" xfId="5775"/>
    <cellStyle name="_Tenaska Comparison_04.07E Wild Horse Wind Expansion_16.07E Wild Horse Wind Expansionwrkingfile 2 2 2" xfId="24349"/>
    <cellStyle name="_Tenaska Comparison_04.07E Wild Horse Wind Expansion_16.07E Wild Horse Wind Expansionwrkingfile 2 2 2 2" xfId="24350"/>
    <cellStyle name="_Tenaska Comparison_04.07E Wild Horse Wind Expansion_16.07E Wild Horse Wind Expansionwrkingfile 2 3" xfId="5776"/>
    <cellStyle name="_Tenaska Comparison_04.07E Wild Horse Wind Expansion_16.07E Wild Horse Wind Expansionwrkingfile 2 3 2" xfId="24351"/>
    <cellStyle name="_Tenaska Comparison_04.07E Wild Horse Wind Expansion_16.07E Wild Horse Wind Expansionwrkingfile 2 4" xfId="24352"/>
    <cellStyle name="_Tenaska Comparison_04.07E Wild Horse Wind Expansion_16.07E Wild Horse Wind Expansionwrkingfile 2 4 2" xfId="24353"/>
    <cellStyle name="_Tenaska Comparison_04.07E Wild Horse Wind Expansion_16.07E Wild Horse Wind Expansionwrkingfile 3" xfId="5777"/>
    <cellStyle name="_Tenaska Comparison_04.07E Wild Horse Wind Expansion_16.07E Wild Horse Wind Expansionwrkingfile 3 2" xfId="24354"/>
    <cellStyle name="_Tenaska Comparison_04.07E Wild Horse Wind Expansion_16.07E Wild Horse Wind Expansionwrkingfile 3 2 2" xfId="24355"/>
    <cellStyle name="_Tenaska Comparison_04.07E Wild Horse Wind Expansion_16.07E Wild Horse Wind Expansionwrkingfile 3 3" xfId="24356"/>
    <cellStyle name="_Tenaska Comparison_04.07E Wild Horse Wind Expansion_16.07E Wild Horse Wind Expansionwrkingfile 4" xfId="5778"/>
    <cellStyle name="_Tenaska Comparison_04.07E Wild Horse Wind Expansion_16.07E Wild Horse Wind Expansionwrkingfile 4 2" xfId="24357"/>
    <cellStyle name="_Tenaska Comparison_04.07E Wild Horse Wind Expansion_16.07E Wild Horse Wind Expansionwrkingfile 4 2 2" xfId="24358"/>
    <cellStyle name="_Tenaska Comparison_04.07E Wild Horse Wind Expansion_16.07E Wild Horse Wind Expansionwrkingfile 4 3" xfId="24359"/>
    <cellStyle name="_Tenaska Comparison_04.07E Wild Horse Wind Expansion_16.07E Wild Horse Wind Expansionwrkingfile 5" xfId="24360"/>
    <cellStyle name="_Tenaska Comparison_04.07E Wild Horse Wind Expansion_16.07E Wild Horse Wind Expansionwrkingfile 5 2" xfId="24361"/>
    <cellStyle name="_Tenaska Comparison_04.07E Wild Horse Wind Expansion_16.07E Wild Horse Wind Expansionwrkingfile 6" xfId="24362"/>
    <cellStyle name="_Tenaska Comparison_04.07E Wild Horse Wind Expansion_16.07E Wild Horse Wind Expansionwrkingfile 6 2" xfId="24363"/>
    <cellStyle name="_Tenaska Comparison_04.07E Wild Horse Wind Expansion_16.07E Wild Horse Wind Expansionwrkingfile SF" xfId="5779"/>
    <cellStyle name="_Tenaska Comparison_04.07E Wild Horse Wind Expansion_16.07E Wild Horse Wind Expansionwrkingfile SF 2" xfId="5780"/>
    <cellStyle name="_Tenaska Comparison_04.07E Wild Horse Wind Expansion_16.07E Wild Horse Wind Expansionwrkingfile SF 2 2" xfId="5781"/>
    <cellStyle name="_Tenaska Comparison_04.07E Wild Horse Wind Expansion_16.07E Wild Horse Wind Expansionwrkingfile SF 2 2 2" xfId="24364"/>
    <cellStyle name="_Tenaska Comparison_04.07E Wild Horse Wind Expansion_16.07E Wild Horse Wind Expansionwrkingfile SF 2 2 2 2" xfId="24365"/>
    <cellStyle name="_Tenaska Comparison_04.07E Wild Horse Wind Expansion_16.07E Wild Horse Wind Expansionwrkingfile SF 2 3" xfId="5782"/>
    <cellStyle name="_Tenaska Comparison_04.07E Wild Horse Wind Expansion_16.07E Wild Horse Wind Expansionwrkingfile SF 2 3 2" xfId="24366"/>
    <cellStyle name="_Tenaska Comparison_04.07E Wild Horse Wind Expansion_16.07E Wild Horse Wind Expansionwrkingfile SF 2 4" xfId="24367"/>
    <cellStyle name="_Tenaska Comparison_04.07E Wild Horse Wind Expansion_16.07E Wild Horse Wind Expansionwrkingfile SF 2 4 2" xfId="24368"/>
    <cellStyle name="_Tenaska Comparison_04.07E Wild Horse Wind Expansion_16.07E Wild Horse Wind Expansionwrkingfile SF 3" xfId="5783"/>
    <cellStyle name="_Tenaska Comparison_04.07E Wild Horse Wind Expansion_16.07E Wild Horse Wind Expansionwrkingfile SF 3 2" xfId="24369"/>
    <cellStyle name="_Tenaska Comparison_04.07E Wild Horse Wind Expansion_16.07E Wild Horse Wind Expansionwrkingfile SF 3 2 2" xfId="24370"/>
    <cellStyle name="_Tenaska Comparison_04.07E Wild Horse Wind Expansion_16.07E Wild Horse Wind Expansionwrkingfile SF 3 3" xfId="24371"/>
    <cellStyle name="_Tenaska Comparison_04.07E Wild Horse Wind Expansion_16.07E Wild Horse Wind Expansionwrkingfile SF 4" xfId="5784"/>
    <cellStyle name="_Tenaska Comparison_04.07E Wild Horse Wind Expansion_16.07E Wild Horse Wind Expansionwrkingfile SF 4 2" xfId="24372"/>
    <cellStyle name="_Tenaska Comparison_04.07E Wild Horse Wind Expansion_16.07E Wild Horse Wind Expansionwrkingfile SF 4 2 2" xfId="24373"/>
    <cellStyle name="_Tenaska Comparison_04.07E Wild Horse Wind Expansion_16.07E Wild Horse Wind Expansionwrkingfile SF 4 3" xfId="24374"/>
    <cellStyle name="_Tenaska Comparison_04.07E Wild Horse Wind Expansion_16.07E Wild Horse Wind Expansionwrkingfile SF 5" xfId="24375"/>
    <cellStyle name="_Tenaska Comparison_04.07E Wild Horse Wind Expansion_16.07E Wild Horse Wind Expansionwrkingfile SF 5 2" xfId="24376"/>
    <cellStyle name="_Tenaska Comparison_04.07E Wild Horse Wind Expansion_16.07E Wild Horse Wind Expansionwrkingfile SF 6" xfId="24377"/>
    <cellStyle name="_Tenaska Comparison_04.07E Wild Horse Wind Expansion_16.07E Wild Horse Wind Expansionwrkingfile SF 6 2" xfId="24378"/>
    <cellStyle name="_Tenaska Comparison_04.07E Wild Horse Wind Expansion_16.07E Wild Horse Wind Expansionwrkingfile SF_DEM-WP(C) ENERG10C--ctn Mid-C_042010 2010GRC" xfId="12124"/>
    <cellStyle name="_Tenaska Comparison_04.07E Wild Horse Wind Expansion_16.07E Wild Horse Wind Expansionwrkingfile SF_DEM-WP(C) ENERG10C--ctn Mid-C_042010 2010GRC 2" xfId="24379"/>
    <cellStyle name="_Tenaska Comparison_04.07E Wild Horse Wind Expansion_16.07E Wild Horse Wind Expansionwrkingfile_DEM-WP(C) ENERG10C--ctn Mid-C_042010 2010GRC" xfId="12125"/>
    <cellStyle name="_Tenaska Comparison_04.07E Wild Horse Wind Expansion_16.07E Wild Horse Wind Expansionwrkingfile_DEM-WP(C) ENERG10C--ctn Mid-C_042010 2010GRC 2" xfId="24380"/>
    <cellStyle name="_Tenaska Comparison_04.07E Wild Horse Wind Expansion_16.37E Wild Horse Expansion DeferralRevwrkingfile SF" xfId="5785"/>
    <cellStyle name="_Tenaska Comparison_04.07E Wild Horse Wind Expansion_16.37E Wild Horse Expansion DeferralRevwrkingfile SF 2" xfId="5786"/>
    <cellStyle name="_Tenaska Comparison_04.07E Wild Horse Wind Expansion_16.37E Wild Horse Expansion DeferralRevwrkingfile SF 2 2" xfId="5787"/>
    <cellStyle name="_Tenaska Comparison_04.07E Wild Horse Wind Expansion_16.37E Wild Horse Expansion DeferralRevwrkingfile SF 2 2 2" xfId="24381"/>
    <cellStyle name="_Tenaska Comparison_04.07E Wild Horse Wind Expansion_16.37E Wild Horse Expansion DeferralRevwrkingfile SF 2 2 2 2" xfId="24382"/>
    <cellStyle name="_Tenaska Comparison_04.07E Wild Horse Wind Expansion_16.37E Wild Horse Expansion DeferralRevwrkingfile SF 2 3" xfId="5788"/>
    <cellStyle name="_Tenaska Comparison_04.07E Wild Horse Wind Expansion_16.37E Wild Horse Expansion DeferralRevwrkingfile SF 2 3 2" xfId="24383"/>
    <cellStyle name="_Tenaska Comparison_04.07E Wild Horse Wind Expansion_16.37E Wild Horse Expansion DeferralRevwrkingfile SF 2 4" xfId="24384"/>
    <cellStyle name="_Tenaska Comparison_04.07E Wild Horse Wind Expansion_16.37E Wild Horse Expansion DeferralRevwrkingfile SF 2 4 2" xfId="24385"/>
    <cellStyle name="_Tenaska Comparison_04.07E Wild Horse Wind Expansion_16.37E Wild Horse Expansion DeferralRevwrkingfile SF 3" xfId="5789"/>
    <cellStyle name="_Tenaska Comparison_04.07E Wild Horse Wind Expansion_16.37E Wild Horse Expansion DeferralRevwrkingfile SF 3 2" xfId="24386"/>
    <cellStyle name="_Tenaska Comparison_04.07E Wild Horse Wind Expansion_16.37E Wild Horse Expansion DeferralRevwrkingfile SF 3 2 2" xfId="24387"/>
    <cellStyle name="_Tenaska Comparison_04.07E Wild Horse Wind Expansion_16.37E Wild Horse Expansion DeferralRevwrkingfile SF 3 3" xfId="24388"/>
    <cellStyle name="_Tenaska Comparison_04.07E Wild Horse Wind Expansion_16.37E Wild Horse Expansion DeferralRevwrkingfile SF 4" xfId="5790"/>
    <cellStyle name="_Tenaska Comparison_04.07E Wild Horse Wind Expansion_16.37E Wild Horse Expansion DeferralRevwrkingfile SF 4 2" xfId="24389"/>
    <cellStyle name="_Tenaska Comparison_04.07E Wild Horse Wind Expansion_16.37E Wild Horse Expansion DeferralRevwrkingfile SF 4 2 2" xfId="24390"/>
    <cellStyle name="_Tenaska Comparison_04.07E Wild Horse Wind Expansion_16.37E Wild Horse Expansion DeferralRevwrkingfile SF 4 3" xfId="24391"/>
    <cellStyle name="_Tenaska Comparison_04.07E Wild Horse Wind Expansion_16.37E Wild Horse Expansion DeferralRevwrkingfile SF 5" xfId="24392"/>
    <cellStyle name="_Tenaska Comparison_04.07E Wild Horse Wind Expansion_16.37E Wild Horse Expansion DeferralRevwrkingfile SF 5 2" xfId="24393"/>
    <cellStyle name="_Tenaska Comparison_04.07E Wild Horse Wind Expansion_16.37E Wild Horse Expansion DeferralRevwrkingfile SF 6" xfId="24394"/>
    <cellStyle name="_Tenaska Comparison_04.07E Wild Horse Wind Expansion_16.37E Wild Horse Expansion DeferralRevwrkingfile SF 6 2" xfId="24395"/>
    <cellStyle name="_Tenaska Comparison_04.07E Wild Horse Wind Expansion_16.37E Wild Horse Expansion DeferralRevwrkingfile SF_DEM-WP(C) ENERG10C--ctn Mid-C_042010 2010GRC" xfId="12126"/>
    <cellStyle name="_Tenaska Comparison_04.07E Wild Horse Wind Expansion_16.37E Wild Horse Expansion DeferralRevwrkingfile SF_DEM-WP(C) ENERG10C--ctn Mid-C_042010 2010GRC 2" xfId="24396"/>
    <cellStyle name="_Tenaska Comparison_04.07E Wild Horse Wind Expansion_DEM-WP(C) ENERG10C--ctn Mid-C_042010 2010GRC" xfId="12127"/>
    <cellStyle name="_Tenaska Comparison_04.07E Wild Horse Wind Expansion_DEM-WP(C) ENERG10C--ctn Mid-C_042010 2010GRC 2" xfId="24397"/>
    <cellStyle name="_Tenaska Comparison_16.07E Wild Horse Wind Expansionwrkingfile" xfId="5791"/>
    <cellStyle name="_Tenaska Comparison_16.07E Wild Horse Wind Expansionwrkingfile 2" xfId="5792"/>
    <cellStyle name="_Tenaska Comparison_16.07E Wild Horse Wind Expansionwrkingfile 2 2" xfId="5793"/>
    <cellStyle name="_Tenaska Comparison_16.07E Wild Horse Wind Expansionwrkingfile 2 2 2" xfId="24398"/>
    <cellStyle name="_Tenaska Comparison_16.07E Wild Horse Wind Expansionwrkingfile 2 2 2 2" xfId="24399"/>
    <cellStyle name="_Tenaska Comparison_16.07E Wild Horse Wind Expansionwrkingfile 2 3" xfId="5794"/>
    <cellStyle name="_Tenaska Comparison_16.07E Wild Horse Wind Expansionwrkingfile 2 3 2" xfId="24400"/>
    <cellStyle name="_Tenaska Comparison_16.07E Wild Horse Wind Expansionwrkingfile 2 4" xfId="24401"/>
    <cellStyle name="_Tenaska Comparison_16.07E Wild Horse Wind Expansionwrkingfile 2 4 2" xfId="24402"/>
    <cellStyle name="_Tenaska Comparison_16.07E Wild Horse Wind Expansionwrkingfile 3" xfId="5795"/>
    <cellStyle name="_Tenaska Comparison_16.07E Wild Horse Wind Expansionwrkingfile 3 2" xfId="24403"/>
    <cellStyle name="_Tenaska Comparison_16.07E Wild Horse Wind Expansionwrkingfile 3 2 2" xfId="24404"/>
    <cellStyle name="_Tenaska Comparison_16.07E Wild Horse Wind Expansionwrkingfile 3 3" xfId="24405"/>
    <cellStyle name="_Tenaska Comparison_16.07E Wild Horse Wind Expansionwrkingfile 4" xfId="5796"/>
    <cellStyle name="_Tenaska Comparison_16.07E Wild Horse Wind Expansionwrkingfile 4 2" xfId="24406"/>
    <cellStyle name="_Tenaska Comparison_16.07E Wild Horse Wind Expansionwrkingfile 4 2 2" xfId="24407"/>
    <cellStyle name="_Tenaska Comparison_16.07E Wild Horse Wind Expansionwrkingfile 4 3" xfId="24408"/>
    <cellStyle name="_Tenaska Comparison_16.07E Wild Horse Wind Expansionwrkingfile 5" xfId="24409"/>
    <cellStyle name="_Tenaska Comparison_16.07E Wild Horse Wind Expansionwrkingfile 5 2" xfId="24410"/>
    <cellStyle name="_Tenaska Comparison_16.07E Wild Horse Wind Expansionwrkingfile 6" xfId="24411"/>
    <cellStyle name="_Tenaska Comparison_16.07E Wild Horse Wind Expansionwrkingfile 6 2" xfId="24412"/>
    <cellStyle name="_Tenaska Comparison_16.07E Wild Horse Wind Expansionwrkingfile SF" xfId="5797"/>
    <cellStyle name="_Tenaska Comparison_16.07E Wild Horse Wind Expansionwrkingfile SF 2" xfId="5798"/>
    <cellStyle name="_Tenaska Comparison_16.07E Wild Horse Wind Expansionwrkingfile SF 2 2" xfId="5799"/>
    <cellStyle name="_Tenaska Comparison_16.07E Wild Horse Wind Expansionwrkingfile SF 2 2 2" xfId="24413"/>
    <cellStyle name="_Tenaska Comparison_16.07E Wild Horse Wind Expansionwrkingfile SF 2 2 2 2" xfId="24414"/>
    <cellStyle name="_Tenaska Comparison_16.07E Wild Horse Wind Expansionwrkingfile SF 2 3" xfId="5800"/>
    <cellStyle name="_Tenaska Comparison_16.07E Wild Horse Wind Expansionwrkingfile SF 2 3 2" xfId="24415"/>
    <cellStyle name="_Tenaska Comparison_16.07E Wild Horse Wind Expansionwrkingfile SF 2 4" xfId="24416"/>
    <cellStyle name="_Tenaska Comparison_16.07E Wild Horse Wind Expansionwrkingfile SF 2 4 2" xfId="24417"/>
    <cellStyle name="_Tenaska Comparison_16.07E Wild Horse Wind Expansionwrkingfile SF 3" xfId="5801"/>
    <cellStyle name="_Tenaska Comparison_16.07E Wild Horse Wind Expansionwrkingfile SF 3 2" xfId="24418"/>
    <cellStyle name="_Tenaska Comparison_16.07E Wild Horse Wind Expansionwrkingfile SF 3 2 2" xfId="24419"/>
    <cellStyle name="_Tenaska Comparison_16.07E Wild Horse Wind Expansionwrkingfile SF 3 3" xfId="24420"/>
    <cellStyle name="_Tenaska Comparison_16.07E Wild Horse Wind Expansionwrkingfile SF 4" xfId="5802"/>
    <cellStyle name="_Tenaska Comparison_16.07E Wild Horse Wind Expansionwrkingfile SF 4 2" xfId="24421"/>
    <cellStyle name="_Tenaska Comparison_16.07E Wild Horse Wind Expansionwrkingfile SF 4 2 2" xfId="24422"/>
    <cellStyle name="_Tenaska Comparison_16.07E Wild Horse Wind Expansionwrkingfile SF 4 3" xfId="24423"/>
    <cellStyle name="_Tenaska Comparison_16.07E Wild Horse Wind Expansionwrkingfile SF 5" xfId="24424"/>
    <cellStyle name="_Tenaska Comparison_16.07E Wild Horse Wind Expansionwrkingfile SF 5 2" xfId="24425"/>
    <cellStyle name="_Tenaska Comparison_16.07E Wild Horse Wind Expansionwrkingfile SF 6" xfId="24426"/>
    <cellStyle name="_Tenaska Comparison_16.07E Wild Horse Wind Expansionwrkingfile SF 6 2" xfId="24427"/>
    <cellStyle name="_Tenaska Comparison_16.07E Wild Horse Wind Expansionwrkingfile SF_DEM-WP(C) ENERG10C--ctn Mid-C_042010 2010GRC" xfId="12128"/>
    <cellStyle name="_Tenaska Comparison_16.07E Wild Horse Wind Expansionwrkingfile SF_DEM-WP(C) ENERG10C--ctn Mid-C_042010 2010GRC 2" xfId="24428"/>
    <cellStyle name="_Tenaska Comparison_16.07E Wild Horse Wind Expansionwrkingfile_DEM-WP(C) ENERG10C--ctn Mid-C_042010 2010GRC" xfId="12129"/>
    <cellStyle name="_Tenaska Comparison_16.07E Wild Horse Wind Expansionwrkingfile_DEM-WP(C) ENERG10C--ctn Mid-C_042010 2010GRC 2" xfId="24429"/>
    <cellStyle name="_Tenaska Comparison_16.37E Wild Horse Expansion DeferralRevwrkingfile SF" xfId="5803"/>
    <cellStyle name="_Tenaska Comparison_16.37E Wild Horse Expansion DeferralRevwrkingfile SF 2" xfId="5804"/>
    <cellStyle name="_Tenaska Comparison_16.37E Wild Horse Expansion DeferralRevwrkingfile SF 2 2" xfId="5805"/>
    <cellStyle name="_Tenaska Comparison_16.37E Wild Horse Expansion DeferralRevwrkingfile SF 2 2 2" xfId="24430"/>
    <cellStyle name="_Tenaska Comparison_16.37E Wild Horse Expansion DeferralRevwrkingfile SF 2 2 2 2" xfId="24431"/>
    <cellStyle name="_Tenaska Comparison_16.37E Wild Horse Expansion DeferralRevwrkingfile SF 2 3" xfId="5806"/>
    <cellStyle name="_Tenaska Comparison_16.37E Wild Horse Expansion DeferralRevwrkingfile SF 2 3 2" xfId="24432"/>
    <cellStyle name="_Tenaska Comparison_16.37E Wild Horse Expansion DeferralRevwrkingfile SF 2 4" xfId="24433"/>
    <cellStyle name="_Tenaska Comparison_16.37E Wild Horse Expansion DeferralRevwrkingfile SF 2 4 2" xfId="24434"/>
    <cellStyle name="_Tenaska Comparison_16.37E Wild Horse Expansion DeferralRevwrkingfile SF 3" xfId="5807"/>
    <cellStyle name="_Tenaska Comparison_16.37E Wild Horse Expansion DeferralRevwrkingfile SF 3 2" xfId="24435"/>
    <cellStyle name="_Tenaska Comparison_16.37E Wild Horse Expansion DeferralRevwrkingfile SF 3 2 2" xfId="24436"/>
    <cellStyle name="_Tenaska Comparison_16.37E Wild Horse Expansion DeferralRevwrkingfile SF 3 3" xfId="24437"/>
    <cellStyle name="_Tenaska Comparison_16.37E Wild Horse Expansion DeferralRevwrkingfile SF 4" xfId="5808"/>
    <cellStyle name="_Tenaska Comparison_16.37E Wild Horse Expansion DeferralRevwrkingfile SF 4 2" xfId="24438"/>
    <cellStyle name="_Tenaska Comparison_16.37E Wild Horse Expansion DeferralRevwrkingfile SF 4 2 2" xfId="24439"/>
    <cellStyle name="_Tenaska Comparison_16.37E Wild Horse Expansion DeferralRevwrkingfile SF 4 3" xfId="24440"/>
    <cellStyle name="_Tenaska Comparison_16.37E Wild Horse Expansion DeferralRevwrkingfile SF 5" xfId="24441"/>
    <cellStyle name="_Tenaska Comparison_16.37E Wild Horse Expansion DeferralRevwrkingfile SF 5 2" xfId="24442"/>
    <cellStyle name="_Tenaska Comparison_16.37E Wild Horse Expansion DeferralRevwrkingfile SF 6" xfId="24443"/>
    <cellStyle name="_Tenaska Comparison_16.37E Wild Horse Expansion DeferralRevwrkingfile SF 6 2" xfId="24444"/>
    <cellStyle name="_Tenaska Comparison_16.37E Wild Horse Expansion DeferralRevwrkingfile SF_DEM-WP(C) ENERG10C--ctn Mid-C_042010 2010GRC" xfId="12130"/>
    <cellStyle name="_Tenaska Comparison_16.37E Wild Horse Expansion DeferralRevwrkingfile SF_DEM-WP(C) ENERG10C--ctn Mid-C_042010 2010GRC 2" xfId="24445"/>
    <cellStyle name="_Tenaska Comparison_2009 Compliance Filing PCA Exhibits for GRC" xfId="5809"/>
    <cellStyle name="_Tenaska Comparison_2009 Compliance Filing PCA Exhibits for GRC 2" xfId="5810"/>
    <cellStyle name="_Tenaska Comparison_2009 Compliance Filing PCA Exhibits for GRC 2 2" xfId="24446"/>
    <cellStyle name="_Tenaska Comparison_2009 Compliance Filing PCA Exhibits for GRC 3" xfId="24447"/>
    <cellStyle name="_Tenaska Comparison_2009 GRC Compl Filing - Exhibit D" xfId="5811"/>
    <cellStyle name="_Tenaska Comparison_2009 GRC Compl Filing - Exhibit D 2" xfId="5812"/>
    <cellStyle name="_Tenaska Comparison_2009 GRC Compl Filing - Exhibit D 2 2" xfId="24448"/>
    <cellStyle name="_Tenaska Comparison_2009 GRC Compl Filing - Exhibit D 2 2 2" xfId="24449"/>
    <cellStyle name="_Tenaska Comparison_2009 GRC Compl Filing - Exhibit D 2 2 2 2" xfId="24450"/>
    <cellStyle name="_Tenaska Comparison_2009 GRC Compl Filing - Exhibit D 2 3" xfId="24451"/>
    <cellStyle name="_Tenaska Comparison_2009 GRC Compl Filing - Exhibit D 2 3 2" xfId="24452"/>
    <cellStyle name="_Tenaska Comparison_2009 GRC Compl Filing - Exhibit D 2 4" xfId="24453"/>
    <cellStyle name="_Tenaska Comparison_2009 GRC Compl Filing - Exhibit D 2 4 2" xfId="24454"/>
    <cellStyle name="_Tenaska Comparison_2009 GRC Compl Filing - Exhibit D 3" xfId="5813"/>
    <cellStyle name="_Tenaska Comparison_2009 GRC Compl Filing - Exhibit D 3 2" xfId="24455"/>
    <cellStyle name="_Tenaska Comparison_2009 GRC Compl Filing - Exhibit D 3 2 2" xfId="24456"/>
    <cellStyle name="_Tenaska Comparison_2009 GRC Compl Filing - Exhibit D 3 3" xfId="24457"/>
    <cellStyle name="_Tenaska Comparison_2009 GRC Compl Filing - Exhibit D 4" xfId="24458"/>
    <cellStyle name="_Tenaska Comparison_2009 GRC Compl Filing - Exhibit D 4 2" xfId="24459"/>
    <cellStyle name="_Tenaska Comparison_2009 GRC Compl Filing - Exhibit D 4 2 2" xfId="24460"/>
    <cellStyle name="_Tenaska Comparison_2009 GRC Compl Filing - Exhibit D 4 3" xfId="24461"/>
    <cellStyle name="_Tenaska Comparison_2009 GRC Compl Filing - Exhibit D 5" xfId="24462"/>
    <cellStyle name="_Tenaska Comparison_2009 GRC Compl Filing - Exhibit D 5 2" xfId="24463"/>
    <cellStyle name="_Tenaska Comparison_2009 GRC Compl Filing - Exhibit D 6" xfId="24464"/>
    <cellStyle name="_Tenaska Comparison_2009 GRC Compl Filing - Exhibit D 6 2" xfId="24465"/>
    <cellStyle name="_Tenaska Comparison_2009 GRC Compl Filing - Exhibit D_DEM-WP(C) ENERG10C--ctn Mid-C_042010 2010GRC" xfId="12131"/>
    <cellStyle name="_Tenaska Comparison_2009 GRC Compl Filing - Exhibit D_DEM-WP(C) ENERG10C--ctn Mid-C_042010 2010GRC 2" xfId="24466"/>
    <cellStyle name="_Tenaska Comparison_3.01 Income Statement" xfId="5814"/>
    <cellStyle name="_Tenaska Comparison_4 31 Regulatory Assets and Liabilities  7 06- Exhibit D" xfId="5815"/>
    <cellStyle name="_Tenaska Comparison_4 31 Regulatory Assets and Liabilities  7 06- Exhibit D 2" xfId="5816"/>
    <cellStyle name="_Tenaska Comparison_4 31 Regulatory Assets and Liabilities  7 06- Exhibit D 2 2" xfId="5817"/>
    <cellStyle name="_Tenaska Comparison_4 31 Regulatory Assets and Liabilities  7 06- Exhibit D 2 2 2" xfId="24467"/>
    <cellStyle name="_Tenaska Comparison_4 31 Regulatory Assets and Liabilities  7 06- Exhibit D 2 2 2 2" xfId="24468"/>
    <cellStyle name="_Tenaska Comparison_4 31 Regulatory Assets and Liabilities  7 06- Exhibit D 2 2 3" xfId="24469"/>
    <cellStyle name="_Tenaska Comparison_4 31 Regulatory Assets and Liabilities  7 06- Exhibit D 2 3" xfId="5818"/>
    <cellStyle name="_Tenaska Comparison_4 31 Regulatory Assets and Liabilities  7 06- Exhibit D 2 3 2" xfId="24470"/>
    <cellStyle name="_Tenaska Comparison_4 31 Regulatory Assets and Liabilities  7 06- Exhibit D 2 3 2 2" xfId="24471"/>
    <cellStyle name="_Tenaska Comparison_4 31 Regulatory Assets and Liabilities  7 06- Exhibit D 2 3 3" xfId="24472"/>
    <cellStyle name="_Tenaska Comparison_4 31 Regulatory Assets and Liabilities  7 06- Exhibit D 2 4" xfId="24473"/>
    <cellStyle name="_Tenaska Comparison_4 31 Regulatory Assets and Liabilities  7 06- Exhibit D 2 4 2" xfId="24474"/>
    <cellStyle name="_Tenaska Comparison_4 31 Regulatory Assets and Liabilities  7 06- Exhibit D 2 5" xfId="24475"/>
    <cellStyle name="_Tenaska Comparison_4 31 Regulatory Assets and Liabilities  7 06- Exhibit D 2 5 2" xfId="24476"/>
    <cellStyle name="_Tenaska Comparison_4 31 Regulatory Assets and Liabilities  7 06- Exhibit D 3" xfId="5819"/>
    <cellStyle name="_Tenaska Comparison_4 31 Regulatory Assets and Liabilities  7 06- Exhibit D 3 2" xfId="24477"/>
    <cellStyle name="_Tenaska Comparison_4 31 Regulatory Assets and Liabilities  7 06- Exhibit D 3 2 2" xfId="24478"/>
    <cellStyle name="_Tenaska Comparison_4 31 Regulatory Assets and Liabilities  7 06- Exhibit D 3 3" xfId="24479"/>
    <cellStyle name="_Tenaska Comparison_4 31 Regulatory Assets and Liabilities  7 06- Exhibit D 4" xfId="5820"/>
    <cellStyle name="_Tenaska Comparison_4 31 Regulatory Assets and Liabilities  7 06- Exhibit D 4 2" xfId="24480"/>
    <cellStyle name="_Tenaska Comparison_4 31 Regulatory Assets and Liabilities  7 06- Exhibit D 4 2 2" xfId="24481"/>
    <cellStyle name="_Tenaska Comparison_4 31 Regulatory Assets and Liabilities  7 06- Exhibit D 4 3" xfId="24482"/>
    <cellStyle name="_Tenaska Comparison_4 31 Regulatory Assets and Liabilities  7 06- Exhibit D 5" xfId="24483"/>
    <cellStyle name="_Tenaska Comparison_4 31 Regulatory Assets and Liabilities  7 06- Exhibit D 5 2" xfId="24484"/>
    <cellStyle name="_Tenaska Comparison_4 31 Regulatory Assets and Liabilities  7 06- Exhibit D 6" xfId="24485"/>
    <cellStyle name="_Tenaska Comparison_4 31 Regulatory Assets and Liabilities  7 06- Exhibit D 6 2" xfId="24486"/>
    <cellStyle name="_Tenaska Comparison_4 31 Regulatory Assets and Liabilities  7 06- Exhibit D_DEM-WP(C) ENERG10C--ctn Mid-C_042010 2010GRC" xfId="12132"/>
    <cellStyle name="_Tenaska Comparison_4 31 Regulatory Assets and Liabilities  7 06- Exhibit D_DEM-WP(C) ENERG10C--ctn Mid-C_042010 2010GRC 2" xfId="24487"/>
    <cellStyle name="_Tenaska Comparison_4 31 Regulatory Assets and Liabilities  7 06- Exhibit D_NIM Summary" xfId="5821"/>
    <cellStyle name="_Tenaska Comparison_4 31 Regulatory Assets and Liabilities  7 06- Exhibit D_NIM Summary 2" xfId="5822"/>
    <cellStyle name="_Tenaska Comparison_4 31 Regulatory Assets and Liabilities  7 06- Exhibit D_NIM Summary 2 2" xfId="24488"/>
    <cellStyle name="_Tenaska Comparison_4 31 Regulatory Assets and Liabilities  7 06- Exhibit D_NIM Summary 2 2 2" xfId="24489"/>
    <cellStyle name="_Tenaska Comparison_4 31 Regulatory Assets and Liabilities  7 06- Exhibit D_NIM Summary 2 2 2 2" xfId="24490"/>
    <cellStyle name="_Tenaska Comparison_4 31 Regulatory Assets and Liabilities  7 06- Exhibit D_NIM Summary 2 3" xfId="24491"/>
    <cellStyle name="_Tenaska Comparison_4 31 Regulatory Assets and Liabilities  7 06- Exhibit D_NIM Summary 2 3 2" xfId="24492"/>
    <cellStyle name="_Tenaska Comparison_4 31 Regulatory Assets and Liabilities  7 06- Exhibit D_NIM Summary 2 4" xfId="24493"/>
    <cellStyle name="_Tenaska Comparison_4 31 Regulatory Assets and Liabilities  7 06- Exhibit D_NIM Summary 2 4 2" xfId="24494"/>
    <cellStyle name="_Tenaska Comparison_4 31 Regulatory Assets and Liabilities  7 06- Exhibit D_NIM Summary 3" xfId="24495"/>
    <cellStyle name="_Tenaska Comparison_4 31 Regulatory Assets and Liabilities  7 06- Exhibit D_NIM Summary 3 2" xfId="24496"/>
    <cellStyle name="_Tenaska Comparison_4 31 Regulatory Assets and Liabilities  7 06- Exhibit D_NIM Summary 3 2 2" xfId="24497"/>
    <cellStyle name="_Tenaska Comparison_4 31 Regulatory Assets and Liabilities  7 06- Exhibit D_NIM Summary 3 3" xfId="24498"/>
    <cellStyle name="_Tenaska Comparison_4 31 Regulatory Assets and Liabilities  7 06- Exhibit D_NIM Summary 4" xfId="24499"/>
    <cellStyle name="_Tenaska Comparison_4 31 Regulatory Assets and Liabilities  7 06- Exhibit D_NIM Summary 4 2" xfId="24500"/>
    <cellStyle name="_Tenaska Comparison_4 31 Regulatory Assets and Liabilities  7 06- Exhibit D_NIM Summary 4 2 2" xfId="24501"/>
    <cellStyle name="_Tenaska Comparison_4 31 Regulatory Assets and Liabilities  7 06- Exhibit D_NIM Summary 4 3" xfId="24502"/>
    <cellStyle name="_Tenaska Comparison_4 31 Regulatory Assets and Liabilities  7 06- Exhibit D_NIM Summary 5" xfId="24503"/>
    <cellStyle name="_Tenaska Comparison_4 31 Regulatory Assets and Liabilities  7 06- Exhibit D_NIM Summary 5 2" xfId="24504"/>
    <cellStyle name="_Tenaska Comparison_4 31 Regulatory Assets and Liabilities  7 06- Exhibit D_NIM Summary 6" xfId="24505"/>
    <cellStyle name="_Tenaska Comparison_4 31 Regulatory Assets and Liabilities  7 06- Exhibit D_NIM Summary 6 2" xfId="24506"/>
    <cellStyle name="_Tenaska Comparison_4 31 Regulatory Assets and Liabilities  7 06- Exhibit D_NIM Summary_DEM-WP(C) ENERG10C--ctn Mid-C_042010 2010GRC" xfId="12133"/>
    <cellStyle name="_Tenaska Comparison_4 31 Regulatory Assets and Liabilities  7 06- Exhibit D_NIM Summary_DEM-WP(C) ENERG10C--ctn Mid-C_042010 2010GRC 2" xfId="24507"/>
    <cellStyle name="_Tenaska Comparison_4 31 Regulatory Assets and Liabilities  7 06- Exhibit D_NIM+O&amp;M" xfId="12134"/>
    <cellStyle name="_Tenaska Comparison_4 31 Regulatory Assets and Liabilities  7 06- Exhibit D_NIM+O&amp;M 2" xfId="24508"/>
    <cellStyle name="_Tenaska Comparison_4 31 Regulatory Assets and Liabilities  7 06- Exhibit D_NIM+O&amp;M 2 2" xfId="24509"/>
    <cellStyle name="_Tenaska Comparison_4 31 Regulatory Assets and Liabilities  7 06- Exhibit D_NIM+O&amp;M 2 2 2" xfId="24510"/>
    <cellStyle name="_Tenaska Comparison_4 31 Regulatory Assets and Liabilities  7 06- Exhibit D_NIM+O&amp;M 3" xfId="24511"/>
    <cellStyle name="_Tenaska Comparison_4 31 Regulatory Assets and Liabilities  7 06- Exhibit D_NIM+O&amp;M 3 2" xfId="24512"/>
    <cellStyle name="_Tenaska Comparison_4 31 Regulatory Assets and Liabilities  7 06- Exhibit D_NIM+O&amp;M 3 2 2" xfId="24513"/>
    <cellStyle name="_Tenaska Comparison_4 31 Regulatory Assets and Liabilities  7 06- Exhibit D_NIM+O&amp;M 3 3" xfId="24514"/>
    <cellStyle name="_Tenaska Comparison_4 31 Regulatory Assets and Liabilities  7 06- Exhibit D_NIM+O&amp;M 4" xfId="24515"/>
    <cellStyle name="_Tenaska Comparison_4 31 Regulatory Assets and Liabilities  7 06- Exhibit D_NIM+O&amp;M 4 2" xfId="24516"/>
    <cellStyle name="_Tenaska Comparison_4 31 Regulatory Assets and Liabilities  7 06- Exhibit D_NIM+O&amp;M 5" xfId="24517"/>
    <cellStyle name="_Tenaska Comparison_4 31 Regulatory Assets and Liabilities  7 06- Exhibit D_NIM+O&amp;M 5 2" xfId="24518"/>
    <cellStyle name="_Tenaska Comparison_4 31 Regulatory Assets and Liabilities  7 06- Exhibit D_NIM+O&amp;M Monthly" xfId="12135"/>
    <cellStyle name="_Tenaska Comparison_4 31 Regulatory Assets and Liabilities  7 06- Exhibit D_NIM+O&amp;M Monthly 2" xfId="24519"/>
    <cellStyle name="_Tenaska Comparison_4 31 Regulatory Assets and Liabilities  7 06- Exhibit D_NIM+O&amp;M Monthly 2 2" xfId="24520"/>
    <cellStyle name="_Tenaska Comparison_4 31 Regulatory Assets and Liabilities  7 06- Exhibit D_NIM+O&amp;M Monthly 2 2 2" xfId="24521"/>
    <cellStyle name="_Tenaska Comparison_4 31 Regulatory Assets and Liabilities  7 06- Exhibit D_NIM+O&amp;M Monthly 3" xfId="24522"/>
    <cellStyle name="_Tenaska Comparison_4 31 Regulatory Assets and Liabilities  7 06- Exhibit D_NIM+O&amp;M Monthly 3 2" xfId="24523"/>
    <cellStyle name="_Tenaska Comparison_4 31 Regulatory Assets and Liabilities  7 06- Exhibit D_NIM+O&amp;M Monthly 3 2 2" xfId="24524"/>
    <cellStyle name="_Tenaska Comparison_4 31 Regulatory Assets and Liabilities  7 06- Exhibit D_NIM+O&amp;M Monthly 3 3" xfId="24525"/>
    <cellStyle name="_Tenaska Comparison_4 31 Regulatory Assets and Liabilities  7 06- Exhibit D_NIM+O&amp;M Monthly 4" xfId="24526"/>
    <cellStyle name="_Tenaska Comparison_4 31 Regulatory Assets and Liabilities  7 06- Exhibit D_NIM+O&amp;M Monthly 4 2" xfId="24527"/>
    <cellStyle name="_Tenaska Comparison_4 31 Regulatory Assets and Liabilities  7 06- Exhibit D_NIM+O&amp;M Monthly 5" xfId="24528"/>
    <cellStyle name="_Tenaska Comparison_4 31 Regulatory Assets and Liabilities  7 06- Exhibit D_NIM+O&amp;M Monthly 5 2" xfId="24529"/>
    <cellStyle name="_Tenaska Comparison_4 31E Reg Asset  Liab and EXH D" xfId="12136"/>
    <cellStyle name="_Tenaska Comparison_4 31E Reg Asset  Liab and EXH D _ Aug 10 Filing (2)" xfId="12137"/>
    <cellStyle name="_Tenaska Comparison_4 31E Reg Asset  Liab and EXH D _ Aug 10 Filing (2) 2" xfId="24530"/>
    <cellStyle name="_Tenaska Comparison_4 31E Reg Asset  Liab and EXH D _ Aug 10 Filing (2) 2 2" xfId="24531"/>
    <cellStyle name="_Tenaska Comparison_4 31E Reg Asset  Liab and EXH D _ Aug 10 Filing (2) 2 2 2" xfId="24532"/>
    <cellStyle name="_Tenaska Comparison_4 31E Reg Asset  Liab and EXH D _ Aug 10 Filing (2) 2 3" xfId="24533"/>
    <cellStyle name="_Tenaska Comparison_4 31E Reg Asset  Liab and EXH D _ Aug 10 Filing (2) 3" xfId="24534"/>
    <cellStyle name="_Tenaska Comparison_4 31E Reg Asset  Liab and EXH D _ Aug 10 Filing (2) 3 2" xfId="24535"/>
    <cellStyle name="_Tenaska Comparison_4 31E Reg Asset  Liab and EXH D _ Aug 10 Filing (2) 3 2 2" xfId="24536"/>
    <cellStyle name="_Tenaska Comparison_4 31E Reg Asset  Liab and EXH D _ Aug 10 Filing (2) 3 3" xfId="24537"/>
    <cellStyle name="_Tenaska Comparison_4 31E Reg Asset  Liab and EXH D _ Aug 10 Filing (2) 4" xfId="24538"/>
    <cellStyle name="_Tenaska Comparison_4 31E Reg Asset  Liab and EXH D _ Aug 10 Filing (2) 4 2" xfId="24539"/>
    <cellStyle name="_Tenaska Comparison_4 31E Reg Asset  Liab and EXH D _ Aug 10 Filing (2) 5" xfId="24540"/>
    <cellStyle name="_Tenaska Comparison_4 31E Reg Asset  Liab and EXH D _ Aug 10 Filing (2) 5 2" xfId="24541"/>
    <cellStyle name="_Tenaska Comparison_4 31E Reg Asset  Liab and EXH D 10" xfId="24542"/>
    <cellStyle name="_Tenaska Comparison_4 31E Reg Asset  Liab and EXH D 10 2" xfId="24543"/>
    <cellStyle name="_Tenaska Comparison_4 31E Reg Asset  Liab and EXH D 10 2 2" xfId="24544"/>
    <cellStyle name="_Tenaska Comparison_4 31E Reg Asset  Liab and EXH D 10 3" xfId="24545"/>
    <cellStyle name="_Tenaska Comparison_4 31E Reg Asset  Liab and EXH D 11" xfId="24546"/>
    <cellStyle name="_Tenaska Comparison_4 31E Reg Asset  Liab and EXH D 11 2" xfId="24547"/>
    <cellStyle name="_Tenaska Comparison_4 31E Reg Asset  Liab and EXH D 11 2 2" xfId="24548"/>
    <cellStyle name="_Tenaska Comparison_4 31E Reg Asset  Liab and EXH D 11 3" xfId="24549"/>
    <cellStyle name="_Tenaska Comparison_4 31E Reg Asset  Liab and EXH D 12" xfId="24550"/>
    <cellStyle name="_Tenaska Comparison_4 31E Reg Asset  Liab and EXH D 12 2" xfId="24551"/>
    <cellStyle name="_Tenaska Comparison_4 31E Reg Asset  Liab and EXH D 12 2 2" xfId="24552"/>
    <cellStyle name="_Tenaska Comparison_4 31E Reg Asset  Liab and EXH D 12 3" xfId="24553"/>
    <cellStyle name="_Tenaska Comparison_4 31E Reg Asset  Liab and EXH D 13" xfId="24554"/>
    <cellStyle name="_Tenaska Comparison_4 31E Reg Asset  Liab and EXH D 13 2" xfId="24555"/>
    <cellStyle name="_Tenaska Comparison_4 31E Reg Asset  Liab and EXH D 13 2 2" xfId="24556"/>
    <cellStyle name="_Tenaska Comparison_4 31E Reg Asset  Liab and EXH D 13 3" xfId="24557"/>
    <cellStyle name="_Tenaska Comparison_4 31E Reg Asset  Liab and EXH D 14" xfId="24558"/>
    <cellStyle name="_Tenaska Comparison_4 31E Reg Asset  Liab and EXH D 14 2" xfId="24559"/>
    <cellStyle name="_Tenaska Comparison_4 31E Reg Asset  Liab and EXH D 14 2 2" xfId="24560"/>
    <cellStyle name="_Tenaska Comparison_4 31E Reg Asset  Liab and EXH D 14 3" xfId="24561"/>
    <cellStyle name="_Tenaska Comparison_4 31E Reg Asset  Liab and EXH D 15" xfId="24562"/>
    <cellStyle name="_Tenaska Comparison_4 31E Reg Asset  Liab and EXH D 15 2" xfId="24563"/>
    <cellStyle name="_Tenaska Comparison_4 31E Reg Asset  Liab and EXH D 15 2 2" xfId="24564"/>
    <cellStyle name="_Tenaska Comparison_4 31E Reg Asset  Liab and EXH D 15 3" xfId="24565"/>
    <cellStyle name="_Tenaska Comparison_4 31E Reg Asset  Liab and EXH D 16" xfId="24566"/>
    <cellStyle name="_Tenaska Comparison_4 31E Reg Asset  Liab and EXH D 16 2" xfId="24567"/>
    <cellStyle name="_Tenaska Comparison_4 31E Reg Asset  Liab and EXH D 16 2 2" xfId="24568"/>
    <cellStyle name="_Tenaska Comparison_4 31E Reg Asset  Liab and EXH D 16 3" xfId="24569"/>
    <cellStyle name="_Tenaska Comparison_4 31E Reg Asset  Liab and EXH D 17" xfId="24570"/>
    <cellStyle name="_Tenaska Comparison_4 31E Reg Asset  Liab and EXH D 17 2" xfId="24571"/>
    <cellStyle name="_Tenaska Comparison_4 31E Reg Asset  Liab and EXH D 18" xfId="24572"/>
    <cellStyle name="_Tenaska Comparison_4 31E Reg Asset  Liab and EXH D 18 2" xfId="24573"/>
    <cellStyle name="_Tenaska Comparison_4 31E Reg Asset  Liab and EXH D 19" xfId="24574"/>
    <cellStyle name="_Tenaska Comparison_4 31E Reg Asset  Liab and EXH D 19 2" xfId="24575"/>
    <cellStyle name="_Tenaska Comparison_4 31E Reg Asset  Liab and EXH D 2" xfId="24576"/>
    <cellStyle name="_Tenaska Comparison_4 31E Reg Asset  Liab and EXH D 2 2" xfId="24577"/>
    <cellStyle name="_Tenaska Comparison_4 31E Reg Asset  Liab and EXH D 2 2 2" xfId="24578"/>
    <cellStyle name="_Tenaska Comparison_4 31E Reg Asset  Liab and EXH D 2 3" xfId="24579"/>
    <cellStyle name="_Tenaska Comparison_4 31E Reg Asset  Liab and EXH D 20" xfId="24580"/>
    <cellStyle name="_Tenaska Comparison_4 31E Reg Asset  Liab and EXH D 20 2" xfId="24581"/>
    <cellStyle name="_Tenaska Comparison_4 31E Reg Asset  Liab and EXH D 21" xfId="24582"/>
    <cellStyle name="_Tenaska Comparison_4 31E Reg Asset  Liab and EXH D 21 2" xfId="24583"/>
    <cellStyle name="_Tenaska Comparison_4 31E Reg Asset  Liab and EXH D 22" xfId="24584"/>
    <cellStyle name="_Tenaska Comparison_4 31E Reg Asset  Liab and EXH D 22 2" xfId="24585"/>
    <cellStyle name="_Tenaska Comparison_4 31E Reg Asset  Liab and EXH D 23" xfId="24586"/>
    <cellStyle name="_Tenaska Comparison_4 31E Reg Asset  Liab and EXH D 23 2" xfId="24587"/>
    <cellStyle name="_Tenaska Comparison_4 31E Reg Asset  Liab and EXH D 24" xfId="24588"/>
    <cellStyle name="_Tenaska Comparison_4 31E Reg Asset  Liab and EXH D 24 2" xfId="24589"/>
    <cellStyle name="_Tenaska Comparison_4 31E Reg Asset  Liab and EXH D 25" xfId="24590"/>
    <cellStyle name="_Tenaska Comparison_4 31E Reg Asset  Liab and EXH D 25 2" xfId="24591"/>
    <cellStyle name="_Tenaska Comparison_4 31E Reg Asset  Liab and EXH D 26" xfId="24592"/>
    <cellStyle name="_Tenaska Comparison_4 31E Reg Asset  Liab and EXH D 26 2" xfId="24593"/>
    <cellStyle name="_Tenaska Comparison_4 31E Reg Asset  Liab and EXH D 27" xfId="24594"/>
    <cellStyle name="_Tenaska Comparison_4 31E Reg Asset  Liab and EXH D 27 2" xfId="24595"/>
    <cellStyle name="_Tenaska Comparison_4 31E Reg Asset  Liab and EXH D 28" xfId="24596"/>
    <cellStyle name="_Tenaska Comparison_4 31E Reg Asset  Liab and EXH D 28 2" xfId="24597"/>
    <cellStyle name="_Tenaska Comparison_4 31E Reg Asset  Liab and EXH D 29" xfId="24598"/>
    <cellStyle name="_Tenaska Comparison_4 31E Reg Asset  Liab and EXH D 29 2" xfId="24599"/>
    <cellStyle name="_Tenaska Comparison_4 31E Reg Asset  Liab and EXH D 3" xfId="24600"/>
    <cellStyle name="_Tenaska Comparison_4 31E Reg Asset  Liab and EXH D 3 2" xfId="24601"/>
    <cellStyle name="_Tenaska Comparison_4 31E Reg Asset  Liab and EXH D 3 2 2" xfId="24602"/>
    <cellStyle name="_Tenaska Comparison_4 31E Reg Asset  Liab and EXH D 3 3" xfId="24603"/>
    <cellStyle name="_Tenaska Comparison_4 31E Reg Asset  Liab and EXH D 30" xfId="24604"/>
    <cellStyle name="_Tenaska Comparison_4 31E Reg Asset  Liab and EXH D 30 2" xfId="24605"/>
    <cellStyle name="_Tenaska Comparison_4 31E Reg Asset  Liab and EXH D 4" xfId="24606"/>
    <cellStyle name="_Tenaska Comparison_4 31E Reg Asset  Liab and EXH D 4 2" xfId="24607"/>
    <cellStyle name="_Tenaska Comparison_4 31E Reg Asset  Liab and EXH D 4 2 2" xfId="24608"/>
    <cellStyle name="_Tenaska Comparison_4 31E Reg Asset  Liab and EXH D 5" xfId="24609"/>
    <cellStyle name="_Tenaska Comparison_4 31E Reg Asset  Liab and EXH D 5 2" xfId="24610"/>
    <cellStyle name="_Tenaska Comparison_4 31E Reg Asset  Liab and EXH D 5 2 2" xfId="24611"/>
    <cellStyle name="_Tenaska Comparison_4 31E Reg Asset  Liab and EXH D 6" xfId="24612"/>
    <cellStyle name="_Tenaska Comparison_4 31E Reg Asset  Liab and EXH D 6 2" xfId="24613"/>
    <cellStyle name="_Tenaska Comparison_4 31E Reg Asset  Liab and EXH D 6 2 2" xfId="24614"/>
    <cellStyle name="_Tenaska Comparison_4 31E Reg Asset  Liab and EXH D 6 3" xfId="24615"/>
    <cellStyle name="_Tenaska Comparison_4 31E Reg Asset  Liab and EXH D 7" xfId="24616"/>
    <cellStyle name="_Tenaska Comparison_4 31E Reg Asset  Liab and EXH D 7 2" xfId="24617"/>
    <cellStyle name="_Tenaska Comparison_4 31E Reg Asset  Liab and EXH D 7 2 2" xfId="24618"/>
    <cellStyle name="_Tenaska Comparison_4 31E Reg Asset  Liab and EXH D 7 3" xfId="24619"/>
    <cellStyle name="_Tenaska Comparison_4 31E Reg Asset  Liab and EXH D 8" xfId="24620"/>
    <cellStyle name="_Tenaska Comparison_4 31E Reg Asset  Liab and EXH D 8 2" xfId="24621"/>
    <cellStyle name="_Tenaska Comparison_4 31E Reg Asset  Liab and EXH D 8 2 2" xfId="24622"/>
    <cellStyle name="_Tenaska Comparison_4 31E Reg Asset  Liab and EXH D 8 3" xfId="24623"/>
    <cellStyle name="_Tenaska Comparison_4 31E Reg Asset  Liab and EXH D 9" xfId="24624"/>
    <cellStyle name="_Tenaska Comparison_4 31E Reg Asset  Liab and EXH D 9 2" xfId="24625"/>
    <cellStyle name="_Tenaska Comparison_4 31E Reg Asset  Liab and EXH D 9 2 2" xfId="24626"/>
    <cellStyle name="_Tenaska Comparison_4 31E Reg Asset  Liab and EXH D 9 3" xfId="24627"/>
    <cellStyle name="_Tenaska Comparison_4 32 Regulatory Assets and Liabilities  7 06- Exhibit D" xfId="5823"/>
    <cellStyle name="_Tenaska Comparison_4 32 Regulatory Assets and Liabilities  7 06- Exhibit D 2" xfId="5824"/>
    <cellStyle name="_Tenaska Comparison_4 32 Regulatory Assets and Liabilities  7 06- Exhibit D 2 2" xfId="5825"/>
    <cellStyle name="_Tenaska Comparison_4 32 Regulatory Assets and Liabilities  7 06- Exhibit D 2 2 2" xfId="24628"/>
    <cellStyle name="_Tenaska Comparison_4 32 Regulatory Assets and Liabilities  7 06- Exhibit D 2 2 2 2" xfId="24629"/>
    <cellStyle name="_Tenaska Comparison_4 32 Regulatory Assets and Liabilities  7 06- Exhibit D 2 2 3" xfId="24630"/>
    <cellStyle name="_Tenaska Comparison_4 32 Regulatory Assets and Liabilities  7 06- Exhibit D 2 3" xfId="5826"/>
    <cellStyle name="_Tenaska Comparison_4 32 Regulatory Assets and Liabilities  7 06- Exhibit D 2 3 2" xfId="24631"/>
    <cellStyle name="_Tenaska Comparison_4 32 Regulatory Assets and Liabilities  7 06- Exhibit D 2 3 2 2" xfId="24632"/>
    <cellStyle name="_Tenaska Comparison_4 32 Regulatory Assets and Liabilities  7 06- Exhibit D 2 3 3" xfId="24633"/>
    <cellStyle name="_Tenaska Comparison_4 32 Regulatory Assets and Liabilities  7 06- Exhibit D 2 4" xfId="24634"/>
    <cellStyle name="_Tenaska Comparison_4 32 Regulatory Assets and Liabilities  7 06- Exhibit D 2 4 2" xfId="24635"/>
    <cellStyle name="_Tenaska Comparison_4 32 Regulatory Assets and Liabilities  7 06- Exhibit D 2 5" xfId="24636"/>
    <cellStyle name="_Tenaska Comparison_4 32 Regulatory Assets and Liabilities  7 06- Exhibit D 2 5 2" xfId="24637"/>
    <cellStyle name="_Tenaska Comparison_4 32 Regulatory Assets and Liabilities  7 06- Exhibit D 3" xfId="5827"/>
    <cellStyle name="_Tenaska Comparison_4 32 Regulatory Assets and Liabilities  7 06- Exhibit D 3 2" xfId="24638"/>
    <cellStyle name="_Tenaska Comparison_4 32 Regulatory Assets and Liabilities  7 06- Exhibit D 3 2 2" xfId="24639"/>
    <cellStyle name="_Tenaska Comparison_4 32 Regulatory Assets and Liabilities  7 06- Exhibit D 3 3" xfId="24640"/>
    <cellStyle name="_Tenaska Comparison_4 32 Regulatory Assets and Liabilities  7 06- Exhibit D 4" xfId="5828"/>
    <cellStyle name="_Tenaska Comparison_4 32 Regulatory Assets and Liabilities  7 06- Exhibit D 4 2" xfId="24641"/>
    <cellStyle name="_Tenaska Comparison_4 32 Regulatory Assets and Liabilities  7 06- Exhibit D 4 2 2" xfId="24642"/>
    <cellStyle name="_Tenaska Comparison_4 32 Regulatory Assets and Liabilities  7 06- Exhibit D 4 3" xfId="24643"/>
    <cellStyle name="_Tenaska Comparison_4 32 Regulatory Assets and Liabilities  7 06- Exhibit D 5" xfId="24644"/>
    <cellStyle name="_Tenaska Comparison_4 32 Regulatory Assets and Liabilities  7 06- Exhibit D 5 2" xfId="24645"/>
    <cellStyle name="_Tenaska Comparison_4 32 Regulatory Assets and Liabilities  7 06- Exhibit D 6" xfId="24646"/>
    <cellStyle name="_Tenaska Comparison_4 32 Regulatory Assets and Liabilities  7 06- Exhibit D 6 2" xfId="24647"/>
    <cellStyle name="_Tenaska Comparison_4 32 Regulatory Assets and Liabilities  7 06- Exhibit D_DEM-WP(C) ENERG10C--ctn Mid-C_042010 2010GRC" xfId="12138"/>
    <cellStyle name="_Tenaska Comparison_4 32 Regulatory Assets and Liabilities  7 06- Exhibit D_DEM-WP(C) ENERG10C--ctn Mid-C_042010 2010GRC 2" xfId="24648"/>
    <cellStyle name="_Tenaska Comparison_4 32 Regulatory Assets and Liabilities  7 06- Exhibit D_NIM Summary" xfId="5829"/>
    <cellStyle name="_Tenaska Comparison_4 32 Regulatory Assets and Liabilities  7 06- Exhibit D_NIM Summary 2" xfId="5830"/>
    <cellStyle name="_Tenaska Comparison_4 32 Regulatory Assets and Liabilities  7 06- Exhibit D_NIM Summary 2 2" xfId="24649"/>
    <cellStyle name="_Tenaska Comparison_4 32 Regulatory Assets and Liabilities  7 06- Exhibit D_NIM Summary 2 2 2" xfId="24650"/>
    <cellStyle name="_Tenaska Comparison_4 32 Regulatory Assets and Liabilities  7 06- Exhibit D_NIM Summary 2 2 2 2" xfId="24651"/>
    <cellStyle name="_Tenaska Comparison_4 32 Regulatory Assets and Liabilities  7 06- Exhibit D_NIM Summary 2 3" xfId="24652"/>
    <cellStyle name="_Tenaska Comparison_4 32 Regulatory Assets and Liabilities  7 06- Exhibit D_NIM Summary 2 3 2" xfId="24653"/>
    <cellStyle name="_Tenaska Comparison_4 32 Regulatory Assets and Liabilities  7 06- Exhibit D_NIM Summary 2 4" xfId="24654"/>
    <cellStyle name="_Tenaska Comparison_4 32 Regulatory Assets and Liabilities  7 06- Exhibit D_NIM Summary 2 4 2" xfId="24655"/>
    <cellStyle name="_Tenaska Comparison_4 32 Regulatory Assets and Liabilities  7 06- Exhibit D_NIM Summary 3" xfId="24656"/>
    <cellStyle name="_Tenaska Comparison_4 32 Regulatory Assets and Liabilities  7 06- Exhibit D_NIM Summary 3 2" xfId="24657"/>
    <cellStyle name="_Tenaska Comparison_4 32 Regulatory Assets and Liabilities  7 06- Exhibit D_NIM Summary 3 2 2" xfId="24658"/>
    <cellStyle name="_Tenaska Comparison_4 32 Regulatory Assets and Liabilities  7 06- Exhibit D_NIM Summary 3 3" xfId="24659"/>
    <cellStyle name="_Tenaska Comparison_4 32 Regulatory Assets and Liabilities  7 06- Exhibit D_NIM Summary 4" xfId="24660"/>
    <cellStyle name="_Tenaska Comparison_4 32 Regulatory Assets and Liabilities  7 06- Exhibit D_NIM Summary 4 2" xfId="24661"/>
    <cellStyle name="_Tenaska Comparison_4 32 Regulatory Assets and Liabilities  7 06- Exhibit D_NIM Summary 4 2 2" xfId="24662"/>
    <cellStyle name="_Tenaska Comparison_4 32 Regulatory Assets and Liabilities  7 06- Exhibit D_NIM Summary 4 3" xfId="24663"/>
    <cellStyle name="_Tenaska Comparison_4 32 Regulatory Assets and Liabilities  7 06- Exhibit D_NIM Summary 5" xfId="24664"/>
    <cellStyle name="_Tenaska Comparison_4 32 Regulatory Assets and Liabilities  7 06- Exhibit D_NIM Summary 5 2" xfId="24665"/>
    <cellStyle name="_Tenaska Comparison_4 32 Regulatory Assets and Liabilities  7 06- Exhibit D_NIM Summary 6" xfId="24666"/>
    <cellStyle name="_Tenaska Comparison_4 32 Regulatory Assets and Liabilities  7 06- Exhibit D_NIM Summary 6 2" xfId="24667"/>
    <cellStyle name="_Tenaska Comparison_4 32 Regulatory Assets and Liabilities  7 06- Exhibit D_NIM Summary_DEM-WP(C) ENERG10C--ctn Mid-C_042010 2010GRC" xfId="12139"/>
    <cellStyle name="_Tenaska Comparison_4 32 Regulatory Assets and Liabilities  7 06- Exhibit D_NIM Summary_DEM-WP(C) ENERG10C--ctn Mid-C_042010 2010GRC 2" xfId="24668"/>
    <cellStyle name="_Tenaska Comparison_4 32 Regulatory Assets and Liabilities  7 06- Exhibit D_NIM+O&amp;M" xfId="12140"/>
    <cellStyle name="_Tenaska Comparison_4 32 Regulatory Assets and Liabilities  7 06- Exhibit D_NIM+O&amp;M 2" xfId="24669"/>
    <cellStyle name="_Tenaska Comparison_4 32 Regulatory Assets and Liabilities  7 06- Exhibit D_NIM+O&amp;M 2 2" xfId="24670"/>
    <cellStyle name="_Tenaska Comparison_4 32 Regulatory Assets and Liabilities  7 06- Exhibit D_NIM+O&amp;M 2 2 2" xfId="24671"/>
    <cellStyle name="_Tenaska Comparison_4 32 Regulatory Assets and Liabilities  7 06- Exhibit D_NIM+O&amp;M 3" xfId="24672"/>
    <cellStyle name="_Tenaska Comparison_4 32 Regulatory Assets and Liabilities  7 06- Exhibit D_NIM+O&amp;M 3 2" xfId="24673"/>
    <cellStyle name="_Tenaska Comparison_4 32 Regulatory Assets and Liabilities  7 06- Exhibit D_NIM+O&amp;M 3 2 2" xfId="24674"/>
    <cellStyle name="_Tenaska Comparison_4 32 Regulatory Assets and Liabilities  7 06- Exhibit D_NIM+O&amp;M 3 3" xfId="24675"/>
    <cellStyle name="_Tenaska Comparison_4 32 Regulatory Assets and Liabilities  7 06- Exhibit D_NIM+O&amp;M 4" xfId="24676"/>
    <cellStyle name="_Tenaska Comparison_4 32 Regulatory Assets and Liabilities  7 06- Exhibit D_NIM+O&amp;M 4 2" xfId="24677"/>
    <cellStyle name="_Tenaska Comparison_4 32 Regulatory Assets and Liabilities  7 06- Exhibit D_NIM+O&amp;M 5" xfId="24678"/>
    <cellStyle name="_Tenaska Comparison_4 32 Regulatory Assets and Liabilities  7 06- Exhibit D_NIM+O&amp;M 5 2" xfId="24679"/>
    <cellStyle name="_Tenaska Comparison_4 32 Regulatory Assets and Liabilities  7 06- Exhibit D_NIM+O&amp;M Monthly" xfId="12141"/>
    <cellStyle name="_Tenaska Comparison_4 32 Regulatory Assets and Liabilities  7 06- Exhibit D_NIM+O&amp;M Monthly 2" xfId="24680"/>
    <cellStyle name="_Tenaska Comparison_4 32 Regulatory Assets and Liabilities  7 06- Exhibit D_NIM+O&amp;M Monthly 2 2" xfId="24681"/>
    <cellStyle name="_Tenaska Comparison_4 32 Regulatory Assets and Liabilities  7 06- Exhibit D_NIM+O&amp;M Monthly 2 2 2" xfId="24682"/>
    <cellStyle name="_Tenaska Comparison_4 32 Regulatory Assets and Liabilities  7 06- Exhibit D_NIM+O&amp;M Monthly 3" xfId="24683"/>
    <cellStyle name="_Tenaska Comparison_4 32 Regulatory Assets and Liabilities  7 06- Exhibit D_NIM+O&amp;M Monthly 3 2" xfId="24684"/>
    <cellStyle name="_Tenaska Comparison_4 32 Regulatory Assets and Liabilities  7 06- Exhibit D_NIM+O&amp;M Monthly 3 2 2" xfId="24685"/>
    <cellStyle name="_Tenaska Comparison_4 32 Regulatory Assets and Liabilities  7 06- Exhibit D_NIM+O&amp;M Monthly 3 3" xfId="24686"/>
    <cellStyle name="_Tenaska Comparison_4 32 Regulatory Assets and Liabilities  7 06- Exhibit D_NIM+O&amp;M Monthly 4" xfId="24687"/>
    <cellStyle name="_Tenaska Comparison_4 32 Regulatory Assets and Liabilities  7 06- Exhibit D_NIM+O&amp;M Monthly 4 2" xfId="24688"/>
    <cellStyle name="_Tenaska Comparison_4 32 Regulatory Assets and Liabilities  7 06- Exhibit D_NIM+O&amp;M Monthly 5" xfId="24689"/>
    <cellStyle name="_Tenaska Comparison_4 32 Regulatory Assets and Liabilities  7 06- Exhibit D_NIM+O&amp;M Monthly 5 2" xfId="24690"/>
    <cellStyle name="_Tenaska Comparison_AURORA Total New" xfId="5831"/>
    <cellStyle name="_Tenaska Comparison_AURORA Total New 2" xfId="5832"/>
    <cellStyle name="_Tenaska Comparison_AURORA Total New 2 2" xfId="24691"/>
    <cellStyle name="_Tenaska Comparison_AURORA Total New 2 2 2" xfId="24692"/>
    <cellStyle name="_Tenaska Comparison_AURORA Total New 2 2 2 2" xfId="24693"/>
    <cellStyle name="_Tenaska Comparison_AURORA Total New 2 3" xfId="24694"/>
    <cellStyle name="_Tenaska Comparison_AURORA Total New 2 3 2" xfId="24695"/>
    <cellStyle name="_Tenaska Comparison_AURORA Total New 2 4" xfId="24696"/>
    <cellStyle name="_Tenaska Comparison_AURORA Total New 2 4 2" xfId="24697"/>
    <cellStyle name="_Tenaska Comparison_AURORA Total New 3" xfId="24698"/>
    <cellStyle name="_Tenaska Comparison_AURORA Total New 3 2" xfId="24699"/>
    <cellStyle name="_Tenaska Comparison_AURORA Total New 3 2 2" xfId="24700"/>
    <cellStyle name="_Tenaska Comparison_AURORA Total New 4" xfId="24701"/>
    <cellStyle name="_Tenaska Comparison_AURORA Total New 4 2" xfId="24702"/>
    <cellStyle name="_Tenaska Comparison_AURORA Total New 5" xfId="24703"/>
    <cellStyle name="_Tenaska Comparison_AURORA Total New 5 2" xfId="24704"/>
    <cellStyle name="_Tenaska Comparison_Book1" xfId="24705"/>
    <cellStyle name="_Tenaska Comparison_Book2" xfId="5833"/>
    <cellStyle name="_Tenaska Comparison_Book2 2" xfId="5834"/>
    <cellStyle name="_Tenaska Comparison_Book2 2 2" xfId="5835"/>
    <cellStyle name="_Tenaska Comparison_Book2 2 2 2" xfId="24706"/>
    <cellStyle name="_Tenaska Comparison_Book2 2 2 2 2" xfId="24707"/>
    <cellStyle name="_Tenaska Comparison_Book2 2 3" xfId="5836"/>
    <cellStyle name="_Tenaska Comparison_Book2 2 3 2" xfId="24708"/>
    <cellStyle name="_Tenaska Comparison_Book2 2 4" xfId="24709"/>
    <cellStyle name="_Tenaska Comparison_Book2 2 4 2" xfId="24710"/>
    <cellStyle name="_Tenaska Comparison_Book2 3" xfId="5837"/>
    <cellStyle name="_Tenaska Comparison_Book2 3 2" xfId="24711"/>
    <cellStyle name="_Tenaska Comparison_Book2 3 2 2" xfId="24712"/>
    <cellStyle name="_Tenaska Comparison_Book2 3 3" xfId="24713"/>
    <cellStyle name="_Tenaska Comparison_Book2 4" xfId="5838"/>
    <cellStyle name="_Tenaska Comparison_Book2 4 2" xfId="24714"/>
    <cellStyle name="_Tenaska Comparison_Book2 4 2 2" xfId="24715"/>
    <cellStyle name="_Tenaska Comparison_Book2 4 3" xfId="24716"/>
    <cellStyle name="_Tenaska Comparison_Book2 5" xfId="24717"/>
    <cellStyle name="_Tenaska Comparison_Book2 5 2" xfId="24718"/>
    <cellStyle name="_Tenaska Comparison_Book2 6" xfId="24719"/>
    <cellStyle name="_Tenaska Comparison_Book2 6 2" xfId="24720"/>
    <cellStyle name="_Tenaska Comparison_Book2_Adj Bench DR 3 for Initial Briefs (Electric)" xfId="5839"/>
    <cellStyle name="_Tenaska Comparison_Book2_Adj Bench DR 3 for Initial Briefs (Electric) 2" xfId="5840"/>
    <cellStyle name="_Tenaska Comparison_Book2_Adj Bench DR 3 for Initial Briefs (Electric) 2 2" xfId="5841"/>
    <cellStyle name="_Tenaska Comparison_Book2_Adj Bench DR 3 for Initial Briefs (Electric) 2 2 2" xfId="24721"/>
    <cellStyle name="_Tenaska Comparison_Book2_Adj Bench DR 3 for Initial Briefs (Electric) 2 2 2 2" xfId="24722"/>
    <cellStyle name="_Tenaska Comparison_Book2_Adj Bench DR 3 for Initial Briefs (Electric) 2 3" xfId="5842"/>
    <cellStyle name="_Tenaska Comparison_Book2_Adj Bench DR 3 for Initial Briefs (Electric) 2 3 2" xfId="24723"/>
    <cellStyle name="_Tenaska Comparison_Book2_Adj Bench DR 3 for Initial Briefs (Electric) 2 4" xfId="24724"/>
    <cellStyle name="_Tenaska Comparison_Book2_Adj Bench DR 3 for Initial Briefs (Electric) 2 4 2" xfId="24725"/>
    <cellStyle name="_Tenaska Comparison_Book2_Adj Bench DR 3 for Initial Briefs (Electric) 3" xfId="5843"/>
    <cellStyle name="_Tenaska Comparison_Book2_Adj Bench DR 3 for Initial Briefs (Electric) 3 2" xfId="24726"/>
    <cellStyle name="_Tenaska Comparison_Book2_Adj Bench DR 3 for Initial Briefs (Electric) 3 2 2" xfId="24727"/>
    <cellStyle name="_Tenaska Comparison_Book2_Adj Bench DR 3 for Initial Briefs (Electric) 3 3" xfId="24728"/>
    <cellStyle name="_Tenaska Comparison_Book2_Adj Bench DR 3 for Initial Briefs (Electric) 4" xfId="5844"/>
    <cellStyle name="_Tenaska Comparison_Book2_Adj Bench DR 3 for Initial Briefs (Electric) 4 2" xfId="24729"/>
    <cellStyle name="_Tenaska Comparison_Book2_Adj Bench DR 3 for Initial Briefs (Electric) 4 2 2" xfId="24730"/>
    <cellStyle name="_Tenaska Comparison_Book2_Adj Bench DR 3 for Initial Briefs (Electric) 4 3" xfId="24731"/>
    <cellStyle name="_Tenaska Comparison_Book2_Adj Bench DR 3 for Initial Briefs (Electric) 5" xfId="24732"/>
    <cellStyle name="_Tenaska Comparison_Book2_Adj Bench DR 3 for Initial Briefs (Electric) 5 2" xfId="24733"/>
    <cellStyle name="_Tenaska Comparison_Book2_Adj Bench DR 3 for Initial Briefs (Electric) 6" xfId="24734"/>
    <cellStyle name="_Tenaska Comparison_Book2_Adj Bench DR 3 for Initial Briefs (Electric) 6 2" xfId="24735"/>
    <cellStyle name="_Tenaska Comparison_Book2_Adj Bench DR 3 for Initial Briefs (Electric)_DEM-WP(C) ENERG10C--ctn Mid-C_042010 2010GRC" xfId="12142"/>
    <cellStyle name="_Tenaska Comparison_Book2_Adj Bench DR 3 for Initial Briefs (Electric)_DEM-WP(C) ENERG10C--ctn Mid-C_042010 2010GRC 2" xfId="24736"/>
    <cellStyle name="_Tenaska Comparison_Book2_DEM-WP(C) ENERG10C--ctn Mid-C_042010 2010GRC" xfId="12143"/>
    <cellStyle name="_Tenaska Comparison_Book2_DEM-WP(C) ENERG10C--ctn Mid-C_042010 2010GRC 2" xfId="24737"/>
    <cellStyle name="_Tenaska Comparison_Book2_Electric Rev Req Model (2009 GRC) Rebuttal" xfId="5845"/>
    <cellStyle name="_Tenaska Comparison_Book2_Electric Rev Req Model (2009 GRC) Rebuttal 2" xfId="5846"/>
    <cellStyle name="_Tenaska Comparison_Book2_Electric Rev Req Model (2009 GRC) Rebuttal 2 2" xfId="5847"/>
    <cellStyle name="_Tenaska Comparison_Book2_Electric Rev Req Model (2009 GRC) Rebuttal 2 2 2" xfId="24738"/>
    <cellStyle name="_Tenaska Comparison_Book2_Electric Rev Req Model (2009 GRC) Rebuttal 2 3" xfId="5848"/>
    <cellStyle name="_Tenaska Comparison_Book2_Electric Rev Req Model (2009 GRC) Rebuttal 3" xfId="5849"/>
    <cellStyle name="_Tenaska Comparison_Book2_Electric Rev Req Model (2009 GRC) Rebuttal 3 2" xfId="24739"/>
    <cellStyle name="_Tenaska Comparison_Book2_Electric Rev Req Model (2009 GRC) Rebuttal 4" xfId="5850"/>
    <cellStyle name="_Tenaska Comparison_Book2_Electric Rev Req Model (2009 GRC) Rebuttal REmoval of New  WH Solar AdjustMI" xfId="5851"/>
    <cellStyle name="_Tenaska Comparison_Book2_Electric Rev Req Model (2009 GRC) Rebuttal REmoval of New  WH Solar AdjustMI 2" xfId="5852"/>
    <cellStyle name="_Tenaska Comparison_Book2_Electric Rev Req Model (2009 GRC) Rebuttal REmoval of New  WH Solar AdjustMI 2 2" xfId="5853"/>
    <cellStyle name="_Tenaska Comparison_Book2_Electric Rev Req Model (2009 GRC) Rebuttal REmoval of New  WH Solar AdjustMI 2 2 2" xfId="24740"/>
    <cellStyle name="_Tenaska Comparison_Book2_Electric Rev Req Model (2009 GRC) Rebuttal REmoval of New  WH Solar AdjustMI 2 2 2 2" xfId="24741"/>
    <cellStyle name="_Tenaska Comparison_Book2_Electric Rev Req Model (2009 GRC) Rebuttal REmoval of New  WH Solar AdjustMI 2 3" xfId="5854"/>
    <cellStyle name="_Tenaska Comparison_Book2_Electric Rev Req Model (2009 GRC) Rebuttal REmoval of New  WH Solar AdjustMI 2 3 2" xfId="24742"/>
    <cellStyle name="_Tenaska Comparison_Book2_Electric Rev Req Model (2009 GRC) Rebuttal REmoval of New  WH Solar AdjustMI 2 4" xfId="24743"/>
    <cellStyle name="_Tenaska Comparison_Book2_Electric Rev Req Model (2009 GRC) Rebuttal REmoval of New  WH Solar AdjustMI 2 4 2" xfId="24744"/>
    <cellStyle name="_Tenaska Comparison_Book2_Electric Rev Req Model (2009 GRC) Rebuttal REmoval of New  WH Solar AdjustMI 3" xfId="5855"/>
    <cellStyle name="_Tenaska Comparison_Book2_Electric Rev Req Model (2009 GRC) Rebuttal REmoval of New  WH Solar AdjustMI 3 2" xfId="24745"/>
    <cellStyle name="_Tenaska Comparison_Book2_Electric Rev Req Model (2009 GRC) Rebuttal REmoval of New  WH Solar AdjustMI 3 2 2" xfId="24746"/>
    <cellStyle name="_Tenaska Comparison_Book2_Electric Rev Req Model (2009 GRC) Rebuttal REmoval of New  WH Solar AdjustMI 3 3" xfId="24747"/>
    <cellStyle name="_Tenaska Comparison_Book2_Electric Rev Req Model (2009 GRC) Rebuttal REmoval of New  WH Solar AdjustMI 4" xfId="5856"/>
    <cellStyle name="_Tenaska Comparison_Book2_Electric Rev Req Model (2009 GRC) Rebuttal REmoval of New  WH Solar AdjustMI 4 2" xfId="24748"/>
    <cellStyle name="_Tenaska Comparison_Book2_Electric Rev Req Model (2009 GRC) Rebuttal REmoval of New  WH Solar AdjustMI 4 2 2" xfId="24749"/>
    <cellStyle name="_Tenaska Comparison_Book2_Electric Rev Req Model (2009 GRC) Rebuttal REmoval of New  WH Solar AdjustMI 4 3" xfId="24750"/>
    <cellStyle name="_Tenaska Comparison_Book2_Electric Rev Req Model (2009 GRC) Rebuttal REmoval of New  WH Solar AdjustMI 5" xfId="24751"/>
    <cellStyle name="_Tenaska Comparison_Book2_Electric Rev Req Model (2009 GRC) Rebuttal REmoval of New  WH Solar AdjustMI 5 2" xfId="24752"/>
    <cellStyle name="_Tenaska Comparison_Book2_Electric Rev Req Model (2009 GRC) Rebuttal REmoval of New  WH Solar AdjustMI 6" xfId="24753"/>
    <cellStyle name="_Tenaska Comparison_Book2_Electric Rev Req Model (2009 GRC) Rebuttal REmoval of New  WH Solar AdjustMI 6 2" xfId="24754"/>
    <cellStyle name="_Tenaska Comparison_Book2_Electric Rev Req Model (2009 GRC) Rebuttal REmoval of New  WH Solar AdjustMI_DEM-WP(C) ENERG10C--ctn Mid-C_042010 2010GRC" xfId="12144"/>
    <cellStyle name="_Tenaska Comparison_Book2_Electric Rev Req Model (2009 GRC) Rebuttal REmoval of New  WH Solar AdjustMI_DEM-WP(C) ENERG10C--ctn Mid-C_042010 2010GRC 2" xfId="24755"/>
    <cellStyle name="_Tenaska Comparison_Book2_Electric Rev Req Model (2009 GRC) Revised 01-18-2010" xfId="5857"/>
    <cellStyle name="_Tenaska Comparison_Book2_Electric Rev Req Model (2009 GRC) Revised 01-18-2010 2" xfId="5858"/>
    <cellStyle name="_Tenaska Comparison_Book2_Electric Rev Req Model (2009 GRC) Revised 01-18-2010 2 2" xfId="5859"/>
    <cellStyle name="_Tenaska Comparison_Book2_Electric Rev Req Model (2009 GRC) Revised 01-18-2010 2 2 2" xfId="24756"/>
    <cellStyle name="_Tenaska Comparison_Book2_Electric Rev Req Model (2009 GRC) Revised 01-18-2010 2 2 2 2" xfId="24757"/>
    <cellStyle name="_Tenaska Comparison_Book2_Electric Rev Req Model (2009 GRC) Revised 01-18-2010 2 3" xfId="5860"/>
    <cellStyle name="_Tenaska Comparison_Book2_Electric Rev Req Model (2009 GRC) Revised 01-18-2010 2 3 2" xfId="24758"/>
    <cellStyle name="_Tenaska Comparison_Book2_Electric Rev Req Model (2009 GRC) Revised 01-18-2010 2 4" xfId="24759"/>
    <cellStyle name="_Tenaska Comparison_Book2_Electric Rev Req Model (2009 GRC) Revised 01-18-2010 2 4 2" xfId="24760"/>
    <cellStyle name="_Tenaska Comparison_Book2_Electric Rev Req Model (2009 GRC) Revised 01-18-2010 3" xfId="5861"/>
    <cellStyle name="_Tenaska Comparison_Book2_Electric Rev Req Model (2009 GRC) Revised 01-18-2010 3 2" xfId="24761"/>
    <cellStyle name="_Tenaska Comparison_Book2_Electric Rev Req Model (2009 GRC) Revised 01-18-2010 3 2 2" xfId="24762"/>
    <cellStyle name="_Tenaska Comparison_Book2_Electric Rev Req Model (2009 GRC) Revised 01-18-2010 3 3" xfId="24763"/>
    <cellStyle name="_Tenaska Comparison_Book2_Electric Rev Req Model (2009 GRC) Revised 01-18-2010 4" xfId="5862"/>
    <cellStyle name="_Tenaska Comparison_Book2_Electric Rev Req Model (2009 GRC) Revised 01-18-2010 4 2" xfId="24764"/>
    <cellStyle name="_Tenaska Comparison_Book2_Electric Rev Req Model (2009 GRC) Revised 01-18-2010 4 2 2" xfId="24765"/>
    <cellStyle name="_Tenaska Comparison_Book2_Electric Rev Req Model (2009 GRC) Revised 01-18-2010 4 3" xfId="24766"/>
    <cellStyle name="_Tenaska Comparison_Book2_Electric Rev Req Model (2009 GRC) Revised 01-18-2010 5" xfId="24767"/>
    <cellStyle name="_Tenaska Comparison_Book2_Electric Rev Req Model (2009 GRC) Revised 01-18-2010 5 2" xfId="24768"/>
    <cellStyle name="_Tenaska Comparison_Book2_Electric Rev Req Model (2009 GRC) Revised 01-18-2010 6" xfId="24769"/>
    <cellStyle name="_Tenaska Comparison_Book2_Electric Rev Req Model (2009 GRC) Revised 01-18-2010 6 2" xfId="24770"/>
    <cellStyle name="_Tenaska Comparison_Book2_Electric Rev Req Model (2009 GRC) Revised 01-18-2010_DEM-WP(C) ENERG10C--ctn Mid-C_042010 2010GRC" xfId="12145"/>
    <cellStyle name="_Tenaska Comparison_Book2_Electric Rev Req Model (2009 GRC) Revised 01-18-2010_DEM-WP(C) ENERG10C--ctn Mid-C_042010 2010GRC 2" xfId="24771"/>
    <cellStyle name="_Tenaska Comparison_Book2_Final Order Electric EXHIBIT A-1" xfId="5863"/>
    <cellStyle name="_Tenaska Comparison_Book2_Final Order Electric EXHIBIT A-1 2" xfId="5864"/>
    <cellStyle name="_Tenaska Comparison_Book2_Final Order Electric EXHIBIT A-1 2 2" xfId="5865"/>
    <cellStyle name="_Tenaska Comparison_Book2_Final Order Electric EXHIBIT A-1 2 2 2" xfId="24772"/>
    <cellStyle name="_Tenaska Comparison_Book2_Final Order Electric EXHIBIT A-1 2 3" xfId="5866"/>
    <cellStyle name="_Tenaska Comparison_Book2_Final Order Electric EXHIBIT A-1 3" xfId="5867"/>
    <cellStyle name="_Tenaska Comparison_Book2_Final Order Electric EXHIBIT A-1 3 2" xfId="24773"/>
    <cellStyle name="_Tenaska Comparison_Book2_Final Order Electric EXHIBIT A-1 3 2 2" xfId="24774"/>
    <cellStyle name="_Tenaska Comparison_Book2_Final Order Electric EXHIBIT A-1 3 3" xfId="24775"/>
    <cellStyle name="_Tenaska Comparison_Book2_Final Order Electric EXHIBIT A-1 4" xfId="5868"/>
    <cellStyle name="_Tenaska Comparison_Book2_Final Order Electric EXHIBIT A-1 4 2" xfId="24776"/>
    <cellStyle name="_Tenaska Comparison_Book2_Final Order Electric EXHIBIT A-1 5" xfId="24777"/>
    <cellStyle name="_Tenaska Comparison_Book2_Final Order Electric EXHIBIT A-1 6" xfId="24778"/>
    <cellStyle name="_Tenaska Comparison_Book4" xfId="5869"/>
    <cellStyle name="_Tenaska Comparison_Book4 2" xfId="5870"/>
    <cellStyle name="_Tenaska Comparison_Book4 2 2" xfId="5871"/>
    <cellStyle name="_Tenaska Comparison_Book4 2 2 2" xfId="24779"/>
    <cellStyle name="_Tenaska Comparison_Book4 2 2 2 2" xfId="24780"/>
    <cellStyle name="_Tenaska Comparison_Book4 2 3" xfId="5872"/>
    <cellStyle name="_Tenaska Comparison_Book4 2 3 2" xfId="24781"/>
    <cellStyle name="_Tenaska Comparison_Book4 2 4" xfId="24782"/>
    <cellStyle name="_Tenaska Comparison_Book4 2 4 2" xfId="24783"/>
    <cellStyle name="_Tenaska Comparison_Book4 3" xfId="5873"/>
    <cellStyle name="_Tenaska Comparison_Book4 3 2" xfId="24784"/>
    <cellStyle name="_Tenaska Comparison_Book4 3 2 2" xfId="24785"/>
    <cellStyle name="_Tenaska Comparison_Book4 3 3" xfId="24786"/>
    <cellStyle name="_Tenaska Comparison_Book4 4" xfId="5874"/>
    <cellStyle name="_Tenaska Comparison_Book4 4 2" xfId="24787"/>
    <cellStyle name="_Tenaska Comparison_Book4 4 2 2" xfId="24788"/>
    <cellStyle name="_Tenaska Comparison_Book4 4 3" xfId="24789"/>
    <cellStyle name="_Tenaska Comparison_Book4 5" xfId="24790"/>
    <cellStyle name="_Tenaska Comparison_Book4 5 2" xfId="24791"/>
    <cellStyle name="_Tenaska Comparison_Book4 6" xfId="24792"/>
    <cellStyle name="_Tenaska Comparison_Book4 6 2" xfId="24793"/>
    <cellStyle name="_Tenaska Comparison_Book4_DEM-WP(C) ENERG10C--ctn Mid-C_042010 2010GRC" xfId="12146"/>
    <cellStyle name="_Tenaska Comparison_Book4_DEM-WP(C) ENERG10C--ctn Mid-C_042010 2010GRC 2" xfId="24794"/>
    <cellStyle name="_Tenaska Comparison_Book9" xfId="5875"/>
    <cellStyle name="_Tenaska Comparison_Book9 2" xfId="5876"/>
    <cellStyle name="_Tenaska Comparison_Book9 2 2" xfId="5877"/>
    <cellStyle name="_Tenaska Comparison_Book9 2 2 2" xfId="24795"/>
    <cellStyle name="_Tenaska Comparison_Book9 2 2 2 2" xfId="24796"/>
    <cellStyle name="_Tenaska Comparison_Book9 2 3" xfId="5878"/>
    <cellStyle name="_Tenaska Comparison_Book9 2 3 2" xfId="24797"/>
    <cellStyle name="_Tenaska Comparison_Book9 2 4" xfId="24798"/>
    <cellStyle name="_Tenaska Comparison_Book9 2 4 2" xfId="24799"/>
    <cellStyle name="_Tenaska Comparison_Book9 3" xfId="5879"/>
    <cellStyle name="_Tenaska Comparison_Book9 3 2" xfId="24800"/>
    <cellStyle name="_Tenaska Comparison_Book9 3 2 2" xfId="24801"/>
    <cellStyle name="_Tenaska Comparison_Book9 3 3" xfId="24802"/>
    <cellStyle name="_Tenaska Comparison_Book9 4" xfId="5880"/>
    <cellStyle name="_Tenaska Comparison_Book9 4 2" xfId="24803"/>
    <cellStyle name="_Tenaska Comparison_Book9 4 2 2" xfId="24804"/>
    <cellStyle name="_Tenaska Comparison_Book9 4 3" xfId="24805"/>
    <cellStyle name="_Tenaska Comparison_Book9 5" xfId="24806"/>
    <cellStyle name="_Tenaska Comparison_Book9 5 2" xfId="24807"/>
    <cellStyle name="_Tenaska Comparison_Book9 6" xfId="24808"/>
    <cellStyle name="_Tenaska Comparison_Book9 6 2" xfId="24809"/>
    <cellStyle name="_Tenaska Comparison_Book9_DEM-WP(C) ENERG10C--ctn Mid-C_042010 2010GRC" xfId="12147"/>
    <cellStyle name="_Tenaska Comparison_Book9_DEM-WP(C) ENERG10C--ctn Mid-C_042010 2010GRC 2" xfId="24810"/>
    <cellStyle name="_Tenaska Comparison_Chelan PUD Power Costs (8-10)" xfId="5881"/>
    <cellStyle name="_Tenaska Comparison_Chelan PUD Power Costs (8-10) 2" xfId="24811"/>
    <cellStyle name="_Tenaska Comparison_DEM-WP(C) Chelan Power Costs" xfId="12148"/>
    <cellStyle name="_Tenaska Comparison_DEM-WP(C) Chelan Power Costs 2" xfId="24812"/>
    <cellStyle name="_Tenaska Comparison_DEM-WP(C) Chelan Power Costs 2 2" xfId="24813"/>
    <cellStyle name="_Tenaska Comparison_DEM-WP(C) Chelan Power Costs 2 2 2" xfId="24814"/>
    <cellStyle name="_Tenaska Comparison_DEM-WP(C) Chelan Power Costs 2 3" xfId="24815"/>
    <cellStyle name="_Tenaska Comparison_DEM-WP(C) Chelan Power Costs 3" xfId="24816"/>
    <cellStyle name="_Tenaska Comparison_DEM-WP(C) Chelan Power Costs 3 2" xfId="24817"/>
    <cellStyle name="_Tenaska Comparison_DEM-WP(C) Chelan Power Costs 3 2 2" xfId="24818"/>
    <cellStyle name="_Tenaska Comparison_DEM-WP(C) Chelan Power Costs 3 3" xfId="24819"/>
    <cellStyle name="_Tenaska Comparison_DEM-WP(C) Chelan Power Costs 4" xfId="24820"/>
    <cellStyle name="_Tenaska Comparison_DEM-WP(C) Chelan Power Costs 4 2" xfId="24821"/>
    <cellStyle name="_Tenaska Comparison_DEM-WP(C) Chelan Power Costs 5" xfId="24822"/>
    <cellStyle name="_Tenaska Comparison_DEM-WP(C) Chelan Power Costs 5 2" xfId="24823"/>
    <cellStyle name="_Tenaska Comparison_DEM-WP(C) ENERG10C--ctn Mid-C_042010 2010GRC" xfId="12149"/>
    <cellStyle name="_Tenaska Comparison_DEM-WP(C) ENERG10C--ctn Mid-C_042010 2010GRC 2" xfId="24824"/>
    <cellStyle name="_Tenaska Comparison_DEM-WP(C) Gas Transport 2010GRC" xfId="12150"/>
    <cellStyle name="_Tenaska Comparison_DEM-WP(C) Gas Transport 2010GRC 2" xfId="24825"/>
    <cellStyle name="_Tenaska Comparison_DEM-WP(C) Gas Transport 2010GRC 2 2" xfId="24826"/>
    <cellStyle name="_Tenaska Comparison_DEM-WP(C) Gas Transport 2010GRC 2 2 2" xfId="24827"/>
    <cellStyle name="_Tenaska Comparison_DEM-WP(C) Gas Transport 2010GRC 2 3" xfId="24828"/>
    <cellStyle name="_Tenaska Comparison_DEM-WP(C) Gas Transport 2010GRC 3" xfId="24829"/>
    <cellStyle name="_Tenaska Comparison_DEM-WP(C) Gas Transport 2010GRC 3 2" xfId="24830"/>
    <cellStyle name="_Tenaska Comparison_DEM-WP(C) Gas Transport 2010GRC 3 2 2" xfId="24831"/>
    <cellStyle name="_Tenaska Comparison_DEM-WP(C) Gas Transport 2010GRC 3 3" xfId="24832"/>
    <cellStyle name="_Tenaska Comparison_DEM-WP(C) Gas Transport 2010GRC 4" xfId="24833"/>
    <cellStyle name="_Tenaska Comparison_DEM-WP(C) Gas Transport 2010GRC 4 2" xfId="24834"/>
    <cellStyle name="_Tenaska Comparison_DEM-WP(C) Gas Transport 2010GRC 5" xfId="24835"/>
    <cellStyle name="_Tenaska Comparison_DEM-WP(C) Gas Transport 2010GRC 5 2" xfId="24836"/>
    <cellStyle name="_Tenaska Comparison_Electric COS Inputs" xfId="219"/>
    <cellStyle name="_Tenaska Comparison_Electric COS Inputs 2" xfId="5882"/>
    <cellStyle name="_Tenaska Comparison_Electric COS Inputs 2 2" xfId="5883"/>
    <cellStyle name="_Tenaska Comparison_Electric COS Inputs 2 2 2" xfId="5884"/>
    <cellStyle name="_Tenaska Comparison_Electric COS Inputs 2 2 2 2" xfId="24837"/>
    <cellStyle name="_Tenaska Comparison_Electric COS Inputs 2 2 3" xfId="5885"/>
    <cellStyle name="_Tenaska Comparison_Electric COS Inputs 2 3" xfId="5886"/>
    <cellStyle name="_Tenaska Comparison_Electric COS Inputs 2 3 2" xfId="5887"/>
    <cellStyle name="_Tenaska Comparison_Electric COS Inputs 2 3 2 2" xfId="24838"/>
    <cellStyle name="_Tenaska Comparison_Electric COS Inputs 2 3 3" xfId="5888"/>
    <cellStyle name="_Tenaska Comparison_Electric COS Inputs 2 4" xfId="5889"/>
    <cellStyle name="_Tenaska Comparison_Electric COS Inputs 2 4 2" xfId="5890"/>
    <cellStyle name="_Tenaska Comparison_Electric COS Inputs 2 4 2 2" xfId="24839"/>
    <cellStyle name="_Tenaska Comparison_Electric COS Inputs 2 4 3" xfId="5891"/>
    <cellStyle name="_Tenaska Comparison_Electric COS Inputs 2 5" xfId="24840"/>
    <cellStyle name="_Tenaska Comparison_Electric COS Inputs 3" xfId="5892"/>
    <cellStyle name="_Tenaska Comparison_Electric COS Inputs 3 2" xfId="5893"/>
    <cellStyle name="_Tenaska Comparison_Electric COS Inputs 3 2 2" xfId="24841"/>
    <cellStyle name="_Tenaska Comparison_Electric COS Inputs 3 3" xfId="5894"/>
    <cellStyle name="_Tenaska Comparison_Electric COS Inputs 4" xfId="5895"/>
    <cellStyle name="_Tenaska Comparison_Electric COS Inputs 4 2" xfId="5896"/>
    <cellStyle name="_Tenaska Comparison_Electric COS Inputs 4 2 2" xfId="24842"/>
    <cellStyle name="_Tenaska Comparison_Electric COS Inputs 4 3" xfId="5897"/>
    <cellStyle name="_Tenaska Comparison_Electric COS Inputs 5" xfId="5898"/>
    <cellStyle name="_Tenaska Comparison_Electric COS Inputs 5 2" xfId="24843"/>
    <cellStyle name="_Tenaska Comparison_Electric COS Inputs 6" xfId="5899"/>
    <cellStyle name="_Tenaska Comparison_Electric COS Inputs_Low Income 2010 RevRequirement" xfId="5900"/>
    <cellStyle name="_Tenaska Comparison_Electric COS Inputs_Low Income 2010 RevRequirement (2)" xfId="5901"/>
    <cellStyle name="_Tenaska Comparison_Electric COS Inputs_Oct2010toSep2011LwIncLead" xfId="5902"/>
    <cellStyle name="_Tenaska Comparison_Exh A-1 resulting from UE-112050 effective Jan 1 2012" xfId="24844"/>
    <cellStyle name="_Tenaska Comparison_Exh A-1 resulting from UE-112050 effective Jan 1 2012 2" xfId="24845"/>
    <cellStyle name="_Tenaska Comparison_Exhibit A-1 effective 4-1-11 fr S Free 12-11" xfId="24846"/>
    <cellStyle name="_Tenaska Comparison_Exhibit A-1 effective 4-1-11 fr S Free 12-11 2" xfId="24847"/>
    <cellStyle name="_Tenaska Comparison_LSRWEP LGIA like Acctg Petition Aug 2010" xfId="12151"/>
    <cellStyle name="_Tenaska Comparison_LSRWEP LGIA like Acctg Petition Aug 2010 2" xfId="24848"/>
    <cellStyle name="_Tenaska Comparison_LSRWEP LGIA like Acctg Petition Aug 2010 2 2" xfId="24849"/>
    <cellStyle name="_Tenaska Comparison_LSRWEP LGIA like Acctg Petition Aug 2010 2 2 2" xfId="24850"/>
    <cellStyle name="_Tenaska Comparison_LSRWEP LGIA like Acctg Petition Aug 2010 3" xfId="24851"/>
    <cellStyle name="_Tenaska Comparison_LSRWEP LGIA like Acctg Petition Aug 2010 3 2" xfId="24852"/>
    <cellStyle name="_Tenaska Comparison_LSRWEP LGIA like Acctg Petition Aug 2010 3 2 2" xfId="24853"/>
    <cellStyle name="_Tenaska Comparison_LSRWEP LGIA like Acctg Petition Aug 2010 3 3" xfId="24854"/>
    <cellStyle name="_Tenaska Comparison_LSRWEP LGIA like Acctg Petition Aug 2010 4" xfId="24855"/>
    <cellStyle name="_Tenaska Comparison_LSRWEP LGIA like Acctg Petition Aug 2010 4 2" xfId="24856"/>
    <cellStyle name="_Tenaska Comparison_LSRWEP LGIA like Acctg Petition Aug 2010 5" xfId="24857"/>
    <cellStyle name="_Tenaska Comparison_LSRWEP LGIA like Acctg Petition Aug 2010 5 2" xfId="24858"/>
    <cellStyle name="_Tenaska Comparison_Mint Farm Generation BPA" xfId="24859"/>
    <cellStyle name="_Tenaska Comparison_NIM Summary" xfId="5903"/>
    <cellStyle name="_Tenaska Comparison_NIM Summary 09GRC" xfId="5904"/>
    <cellStyle name="_Tenaska Comparison_NIM Summary 09GRC 2" xfId="5905"/>
    <cellStyle name="_Tenaska Comparison_NIM Summary 09GRC 2 2" xfId="24860"/>
    <cellStyle name="_Tenaska Comparison_NIM Summary 09GRC 2 2 2" xfId="24861"/>
    <cellStyle name="_Tenaska Comparison_NIM Summary 09GRC 2 2 2 2" xfId="24862"/>
    <cellStyle name="_Tenaska Comparison_NIM Summary 09GRC 2 3" xfId="24863"/>
    <cellStyle name="_Tenaska Comparison_NIM Summary 09GRC 2 3 2" xfId="24864"/>
    <cellStyle name="_Tenaska Comparison_NIM Summary 09GRC 2 4" xfId="24865"/>
    <cellStyle name="_Tenaska Comparison_NIM Summary 09GRC 2 4 2" xfId="24866"/>
    <cellStyle name="_Tenaska Comparison_NIM Summary 09GRC 3" xfId="24867"/>
    <cellStyle name="_Tenaska Comparison_NIM Summary 09GRC 3 2" xfId="24868"/>
    <cellStyle name="_Tenaska Comparison_NIM Summary 09GRC 3 2 2" xfId="24869"/>
    <cellStyle name="_Tenaska Comparison_NIM Summary 09GRC 3 3" xfId="24870"/>
    <cellStyle name="_Tenaska Comparison_NIM Summary 09GRC 4" xfId="24871"/>
    <cellStyle name="_Tenaska Comparison_NIM Summary 09GRC 4 2" xfId="24872"/>
    <cellStyle name="_Tenaska Comparison_NIM Summary 09GRC 4 2 2" xfId="24873"/>
    <cellStyle name="_Tenaska Comparison_NIM Summary 09GRC 4 3" xfId="24874"/>
    <cellStyle name="_Tenaska Comparison_NIM Summary 09GRC 5" xfId="24875"/>
    <cellStyle name="_Tenaska Comparison_NIM Summary 09GRC 5 2" xfId="24876"/>
    <cellStyle name="_Tenaska Comparison_NIM Summary 09GRC 6" xfId="24877"/>
    <cellStyle name="_Tenaska Comparison_NIM Summary 09GRC 6 2" xfId="24878"/>
    <cellStyle name="_Tenaska Comparison_NIM Summary 09GRC_DEM-WP(C) ENERG10C--ctn Mid-C_042010 2010GRC" xfId="12152"/>
    <cellStyle name="_Tenaska Comparison_NIM Summary 09GRC_DEM-WP(C) ENERG10C--ctn Mid-C_042010 2010GRC 2" xfId="24879"/>
    <cellStyle name="_Tenaska Comparison_NIM Summary 10" xfId="24880"/>
    <cellStyle name="_Tenaska Comparison_NIM Summary 10 2" xfId="24881"/>
    <cellStyle name="_Tenaska Comparison_NIM Summary 10 2 2" xfId="24882"/>
    <cellStyle name="_Tenaska Comparison_NIM Summary 10 3" xfId="24883"/>
    <cellStyle name="_Tenaska Comparison_NIM Summary 10 4" xfId="24884"/>
    <cellStyle name="_Tenaska Comparison_NIM Summary 11" xfId="24885"/>
    <cellStyle name="_Tenaska Comparison_NIM Summary 11 2" xfId="24886"/>
    <cellStyle name="_Tenaska Comparison_NIM Summary 11 2 2" xfId="24887"/>
    <cellStyle name="_Tenaska Comparison_NIM Summary 11 3" xfId="24888"/>
    <cellStyle name="_Tenaska Comparison_NIM Summary 11 4" xfId="24889"/>
    <cellStyle name="_Tenaska Comparison_NIM Summary 12" xfId="24890"/>
    <cellStyle name="_Tenaska Comparison_NIM Summary 12 2" xfId="24891"/>
    <cellStyle name="_Tenaska Comparison_NIM Summary 12 2 2" xfId="24892"/>
    <cellStyle name="_Tenaska Comparison_NIM Summary 12 3" xfId="24893"/>
    <cellStyle name="_Tenaska Comparison_NIM Summary 12 4" xfId="24894"/>
    <cellStyle name="_Tenaska Comparison_NIM Summary 13" xfId="24895"/>
    <cellStyle name="_Tenaska Comparison_NIM Summary 13 2" xfId="24896"/>
    <cellStyle name="_Tenaska Comparison_NIM Summary 13 2 2" xfId="24897"/>
    <cellStyle name="_Tenaska Comparison_NIM Summary 13 3" xfId="24898"/>
    <cellStyle name="_Tenaska Comparison_NIM Summary 13 4" xfId="24899"/>
    <cellStyle name="_Tenaska Comparison_NIM Summary 14" xfId="24900"/>
    <cellStyle name="_Tenaska Comparison_NIM Summary 14 2" xfId="24901"/>
    <cellStyle name="_Tenaska Comparison_NIM Summary 14 2 2" xfId="24902"/>
    <cellStyle name="_Tenaska Comparison_NIM Summary 14 3" xfId="24903"/>
    <cellStyle name="_Tenaska Comparison_NIM Summary 14 4" xfId="24904"/>
    <cellStyle name="_Tenaska Comparison_NIM Summary 15" xfId="24905"/>
    <cellStyle name="_Tenaska Comparison_NIM Summary 15 2" xfId="24906"/>
    <cellStyle name="_Tenaska Comparison_NIM Summary 15 2 2" xfId="24907"/>
    <cellStyle name="_Tenaska Comparison_NIM Summary 15 3" xfId="24908"/>
    <cellStyle name="_Tenaska Comparison_NIM Summary 15 4" xfId="24909"/>
    <cellStyle name="_Tenaska Comparison_NIM Summary 16" xfId="24910"/>
    <cellStyle name="_Tenaska Comparison_NIM Summary 16 2" xfId="24911"/>
    <cellStyle name="_Tenaska Comparison_NIM Summary 16 2 2" xfId="24912"/>
    <cellStyle name="_Tenaska Comparison_NIM Summary 16 3" xfId="24913"/>
    <cellStyle name="_Tenaska Comparison_NIM Summary 16 4" xfId="24914"/>
    <cellStyle name="_Tenaska Comparison_NIM Summary 17" xfId="24915"/>
    <cellStyle name="_Tenaska Comparison_NIM Summary 17 2" xfId="24916"/>
    <cellStyle name="_Tenaska Comparison_NIM Summary 17 2 2" xfId="24917"/>
    <cellStyle name="_Tenaska Comparison_NIM Summary 17 3" xfId="24918"/>
    <cellStyle name="_Tenaska Comparison_NIM Summary 17 4" xfId="24919"/>
    <cellStyle name="_Tenaska Comparison_NIM Summary 18" xfId="24920"/>
    <cellStyle name="_Tenaska Comparison_NIM Summary 18 2" xfId="24921"/>
    <cellStyle name="_Tenaska Comparison_NIM Summary 18 3" xfId="24922"/>
    <cellStyle name="_Tenaska Comparison_NIM Summary 19" xfId="24923"/>
    <cellStyle name="_Tenaska Comparison_NIM Summary 19 2" xfId="24924"/>
    <cellStyle name="_Tenaska Comparison_NIM Summary 19 3" xfId="24925"/>
    <cellStyle name="_Tenaska Comparison_NIM Summary 2" xfId="5906"/>
    <cellStyle name="_Tenaska Comparison_NIM Summary 2 2" xfId="24926"/>
    <cellStyle name="_Tenaska Comparison_NIM Summary 2 2 2" xfId="24927"/>
    <cellStyle name="_Tenaska Comparison_NIM Summary 2 2 2 2" xfId="24928"/>
    <cellStyle name="_Tenaska Comparison_NIM Summary 2 3" xfId="24929"/>
    <cellStyle name="_Tenaska Comparison_NIM Summary 2 3 2" xfId="24930"/>
    <cellStyle name="_Tenaska Comparison_NIM Summary 2 4" xfId="24931"/>
    <cellStyle name="_Tenaska Comparison_NIM Summary 2 4 2" xfId="24932"/>
    <cellStyle name="_Tenaska Comparison_NIM Summary 20" xfId="24933"/>
    <cellStyle name="_Tenaska Comparison_NIM Summary 20 2" xfId="24934"/>
    <cellStyle name="_Tenaska Comparison_NIM Summary 20 3" xfId="24935"/>
    <cellStyle name="_Tenaska Comparison_NIM Summary 21" xfId="24936"/>
    <cellStyle name="_Tenaska Comparison_NIM Summary 21 2" xfId="24937"/>
    <cellStyle name="_Tenaska Comparison_NIM Summary 21 3" xfId="24938"/>
    <cellStyle name="_Tenaska Comparison_NIM Summary 22" xfId="24939"/>
    <cellStyle name="_Tenaska Comparison_NIM Summary 22 2" xfId="24940"/>
    <cellStyle name="_Tenaska Comparison_NIM Summary 22 3" xfId="24941"/>
    <cellStyle name="_Tenaska Comparison_NIM Summary 23" xfId="24942"/>
    <cellStyle name="_Tenaska Comparison_NIM Summary 23 2" xfId="24943"/>
    <cellStyle name="_Tenaska Comparison_NIM Summary 23 3" xfId="24944"/>
    <cellStyle name="_Tenaska Comparison_NIM Summary 24" xfId="24945"/>
    <cellStyle name="_Tenaska Comparison_NIM Summary 24 2" xfId="24946"/>
    <cellStyle name="_Tenaska Comparison_NIM Summary 24 3" xfId="24947"/>
    <cellStyle name="_Tenaska Comparison_NIM Summary 25" xfId="24948"/>
    <cellStyle name="_Tenaska Comparison_NIM Summary 25 2" xfId="24949"/>
    <cellStyle name="_Tenaska Comparison_NIM Summary 25 3" xfId="24950"/>
    <cellStyle name="_Tenaska Comparison_NIM Summary 26" xfId="24951"/>
    <cellStyle name="_Tenaska Comparison_NIM Summary 26 2" xfId="24952"/>
    <cellStyle name="_Tenaska Comparison_NIM Summary 26 3" xfId="24953"/>
    <cellStyle name="_Tenaska Comparison_NIM Summary 27" xfId="24954"/>
    <cellStyle name="_Tenaska Comparison_NIM Summary 27 2" xfId="24955"/>
    <cellStyle name="_Tenaska Comparison_NIM Summary 27 3" xfId="24956"/>
    <cellStyle name="_Tenaska Comparison_NIM Summary 28" xfId="24957"/>
    <cellStyle name="_Tenaska Comparison_NIM Summary 28 2" xfId="24958"/>
    <cellStyle name="_Tenaska Comparison_NIM Summary 28 3" xfId="24959"/>
    <cellStyle name="_Tenaska Comparison_NIM Summary 29" xfId="24960"/>
    <cellStyle name="_Tenaska Comparison_NIM Summary 29 2" xfId="24961"/>
    <cellStyle name="_Tenaska Comparison_NIM Summary 29 3" xfId="24962"/>
    <cellStyle name="_Tenaska Comparison_NIM Summary 3" xfId="5907"/>
    <cellStyle name="_Tenaska Comparison_NIM Summary 3 2" xfId="24963"/>
    <cellStyle name="_Tenaska Comparison_NIM Summary 3 2 2" xfId="24964"/>
    <cellStyle name="_Tenaska Comparison_NIM Summary 3 3" xfId="24965"/>
    <cellStyle name="_Tenaska Comparison_NIM Summary 30" xfId="24966"/>
    <cellStyle name="_Tenaska Comparison_NIM Summary 30 2" xfId="24967"/>
    <cellStyle name="_Tenaska Comparison_NIM Summary 30 3" xfId="24968"/>
    <cellStyle name="_Tenaska Comparison_NIM Summary 31" xfId="24969"/>
    <cellStyle name="_Tenaska Comparison_NIM Summary 31 2" xfId="24970"/>
    <cellStyle name="_Tenaska Comparison_NIM Summary 31 3" xfId="24971"/>
    <cellStyle name="_Tenaska Comparison_NIM Summary 32" xfId="24972"/>
    <cellStyle name="_Tenaska Comparison_NIM Summary 32 2" xfId="24973"/>
    <cellStyle name="_Tenaska Comparison_NIM Summary 33" xfId="24974"/>
    <cellStyle name="_Tenaska Comparison_NIM Summary 33 2" xfId="24975"/>
    <cellStyle name="_Tenaska Comparison_NIM Summary 34" xfId="24976"/>
    <cellStyle name="_Tenaska Comparison_NIM Summary 34 2" xfId="24977"/>
    <cellStyle name="_Tenaska Comparison_NIM Summary 35" xfId="24978"/>
    <cellStyle name="_Tenaska Comparison_NIM Summary 35 2" xfId="24979"/>
    <cellStyle name="_Tenaska Comparison_NIM Summary 36" xfId="24980"/>
    <cellStyle name="_Tenaska Comparison_NIM Summary 36 2" xfId="24981"/>
    <cellStyle name="_Tenaska Comparison_NIM Summary 37" xfId="24982"/>
    <cellStyle name="_Tenaska Comparison_NIM Summary 37 2" xfId="24983"/>
    <cellStyle name="_Tenaska Comparison_NIM Summary 38" xfId="24984"/>
    <cellStyle name="_Tenaska Comparison_NIM Summary 38 2" xfId="24985"/>
    <cellStyle name="_Tenaska Comparison_NIM Summary 39" xfId="24986"/>
    <cellStyle name="_Tenaska Comparison_NIM Summary 39 2" xfId="24987"/>
    <cellStyle name="_Tenaska Comparison_NIM Summary 4" xfId="5908"/>
    <cellStyle name="_Tenaska Comparison_NIM Summary 4 2" xfId="24988"/>
    <cellStyle name="_Tenaska Comparison_NIM Summary 4 2 2" xfId="24989"/>
    <cellStyle name="_Tenaska Comparison_NIM Summary 4 3" xfId="24990"/>
    <cellStyle name="_Tenaska Comparison_NIM Summary 40" xfId="24991"/>
    <cellStyle name="_Tenaska Comparison_NIM Summary 40 2" xfId="24992"/>
    <cellStyle name="_Tenaska Comparison_NIM Summary 41" xfId="24993"/>
    <cellStyle name="_Tenaska Comparison_NIM Summary 41 2" xfId="24994"/>
    <cellStyle name="_Tenaska Comparison_NIM Summary 42" xfId="24995"/>
    <cellStyle name="_Tenaska Comparison_NIM Summary 42 2" xfId="24996"/>
    <cellStyle name="_Tenaska Comparison_NIM Summary 43" xfId="24997"/>
    <cellStyle name="_Tenaska Comparison_NIM Summary 43 2" xfId="24998"/>
    <cellStyle name="_Tenaska Comparison_NIM Summary 44" xfId="24999"/>
    <cellStyle name="_Tenaska Comparison_NIM Summary 44 2" xfId="25000"/>
    <cellStyle name="_Tenaska Comparison_NIM Summary 45" xfId="25001"/>
    <cellStyle name="_Tenaska Comparison_NIM Summary 45 2" xfId="25002"/>
    <cellStyle name="_Tenaska Comparison_NIM Summary 46" xfId="25003"/>
    <cellStyle name="_Tenaska Comparison_NIM Summary 46 2" xfId="25004"/>
    <cellStyle name="_Tenaska Comparison_NIM Summary 47" xfId="25005"/>
    <cellStyle name="_Tenaska Comparison_NIM Summary 47 2" xfId="25006"/>
    <cellStyle name="_Tenaska Comparison_NIM Summary 48" xfId="25007"/>
    <cellStyle name="_Tenaska Comparison_NIM Summary 49" xfId="25008"/>
    <cellStyle name="_Tenaska Comparison_NIM Summary 5" xfId="5909"/>
    <cellStyle name="_Tenaska Comparison_NIM Summary 5 2" xfId="25009"/>
    <cellStyle name="_Tenaska Comparison_NIM Summary 5 2 2" xfId="25010"/>
    <cellStyle name="_Tenaska Comparison_NIM Summary 5 3" xfId="25011"/>
    <cellStyle name="_Tenaska Comparison_NIM Summary 50" xfId="25012"/>
    <cellStyle name="_Tenaska Comparison_NIM Summary 51" xfId="25013"/>
    <cellStyle name="_Tenaska Comparison_NIM Summary 6" xfId="5910"/>
    <cellStyle name="_Tenaska Comparison_NIM Summary 6 2" xfId="25014"/>
    <cellStyle name="_Tenaska Comparison_NIM Summary 6 2 2" xfId="25015"/>
    <cellStyle name="_Tenaska Comparison_NIM Summary 6 3" xfId="25016"/>
    <cellStyle name="_Tenaska Comparison_NIM Summary 7" xfId="5911"/>
    <cellStyle name="_Tenaska Comparison_NIM Summary 7 2" xfId="25017"/>
    <cellStyle name="_Tenaska Comparison_NIM Summary 7 2 2" xfId="25018"/>
    <cellStyle name="_Tenaska Comparison_NIM Summary 7 3" xfId="25019"/>
    <cellStyle name="_Tenaska Comparison_NIM Summary 7 4" xfId="25020"/>
    <cellStyle name="_Tenaska Comparison_NIM Summary 8" xfId="5912"/>
    <cellStyle name="_Tenaska Comparison_NIM Summary 8 2" xfId="25021"/>
    <cellStyle name="_Tenaska Comparison_NIM Summary 8 2 2" xfId="25022"/>
    <cellStyle name="_Tenaska Comparison_NIM Summary 8 3" xfId="25023"/>
    <cellStyle name="_Tenaska Comparison_NIM Summary 8 4" xfId="25024"/>
    <cellStyle name="_Tenaska Comparison_NIM Summary 9" xfId="5913"/>
    <cellStyle name="_Tenaska Comparison_NIM Summary 9 2" xfId="25025"/>
    <cellStyle name="_Tenaska Comparison_NIM Summary 9 2 2" xfId="25026"/>
    <cellStyle name="_Tenaska Comparison_NIM Summary 9 3" xfId="25027"/>
    <cellStyle name="_Tenaska Comparison_NIM Summary 9 4" xfId="25028"/>
    <cellStyle name="_Tenaska Comparison_NIM Summary_DEM-WP(C) ENERG10C--ctn Mid-C_042010 2010GRC" xfId="12153"/>
    <cellStyle name="_Tenaska Comparison_NIM Summary_DEM-WP(C) ENERG10C--ctn Mid-C_042010 2010GRC 2" xfId="25029"/>
    <cellStyle name="_Tenaska Comparison_NIM+O&amp;M" xfId="12154"/>
    <cellStyle name="_Tenaska Comparison_NIM+O&amp;M 2" xfId="12155"/>
    <cellStyle name="_Tenaska Comparison_NIM+O&amp;M 2 2" xfId="25030"/>
    <cellStyle name="_Tenaska Comparison_NIM+O&amp;M 2 2 2" xfId="25031"/>
    <cellStyle name="_Tenaska Comparison_NIM+O&amp;M 2 2 2 2" xfId="25032"/>
    <cellStyle name="_Tenaska Comparison_NIM+O&amp;M 2 3" xfId="25033"/>
    <cellStyle name="_Tenaska Comparison_NIM+O&amp;M 2 3 2" xfId="25034"/>
    <cellStyle name="_Tenaska Comparison_NIM+O&amp;M 2 4" xfId="25035"/>
    <cellStyle name="_Tenaska Comparison_NIM+O&amp;M 2 4 2" xfId="25036"/>
    <cellStyle name="_Tenaska Comparison_NIM+O&amp;M 3" xfId="25037"/>
    <cellStyle name="_Tenaska Comparison_NIM+O&amp;M 3 2" xfId="25038"/>
    <cellStyle name="_Tenaska Comparison_NIM+O&amp;M 3 2 2" xfId="25039"/>
    <cellStyle name="_Tenaska Comparison_NIM+O&amp;M 4" xfId="25040"/>
    <cellStyle name="_Tenaska Comparison_NIM+O&amp;M 4 2" xfId="25041"/>
    <cellStyle name="_Tenaska Comparison_NIM+O&amp;M 4 2 2" xfId="25042"/>
    <cellStyle name="_Tenaska Comparison_NIM+O&amp;M 4 3" xfId="25043"/>
    <cellStyle name="_Tenaska Comparison_NIM+O&amp;M 5" xfId="25044"/>
    <cellStyle name="_Tenaska Comparison_NIM+O&amp;M 5 2" xfId="25045"/>
    <cellStyle name="_Tenaska Comparison_NIM+O&amp;M 6" xfId="25046"/>
    <cellStyle name="_Tenaska Comparison_NIM+O&amp;M 6 2" xfId="25047"/>
    <cellStyle name="_Tenaska Comparison_NIM+O&amp;M Monthly" xfId="12156"/>
    <cellStyle name="_Tenaska Comparison_NIM+O&amp;M Monthly 2" xfId="12157"/>
    <cellStyle name="_Tenaska Comparison_NIM+O&amp;M Monthly 2 2" xfId="25048"/>
    <cellStyle name="_Tenaska Comparison_NIM+O&amp;M Monthly 2 2 2" xfId="25049"/>
    <cellStyle name="_Tenaska Comparison_NIM+O&amp;M Monthly 2 2 2 2" xfId="25050"/>
    <cellStyle name="_Tenaska Comparison_NIM+O&amp;M Monthly 2 3" xfId="25051"/>
    <cellStyle name="_Tenaska Comparison_NIM+O&amp;M Monthly 2 3 2" xfId="25052"/>
    <cellStyle name="_Tenaska Comparison_NIM+O&amp;M Monthly 2 4" xfId="25053"/>
    <cellStyle name="_Tenaska Comparison_NIM+O&amp;M Monthly 2 4 2" xfId="25054"/>
    <cellStyle name="_Tenaska Comparison_NIM+O&amp;M Monthly 3" xfId="25055"/>
    <cellStyle name="_Tenaska Comparison_NIM+O&amp;M Monthly 3 2" xfId="25056"/>
    <cellStyle name="_Tenaska Comparison_NIM+O&amp;M Monthly 3 2 2" xfId="25057"/>
    <cellStyle name="_Tenaska Comparison_NIM+O&amp;M Monthly 4" xfId="25058"/>
    <cellStyle name="_Tenaska Comparison_NIM+O&amp;M Monthly 4 2" xfId="25059"/>
    <cellStyle name="_Tenaska Comparison_NIM+O&amp;M Monthly 4 2 2" xfId="25060"/>
    <cellStyle name="_Tenaska Comparison_NIM+O&amp;M Monthly 4 3" xfId="25061"/>
    <cellStyle name="_Tenaska Comparison_NIM+O&amp;M Monthly 5" xfId="25062"/>
    <cellStyle name="_Tenaska Comparison_NIM+O&amp;M Monthly 5 2" xfId="25063"/>
    <cellStyle name="_Tenaska Comparison_NIM+O&amp;M Monthly 6" xfId="25064"/>
    <cellStyle name="_Tenaska Comparison_NIM+O&amp;M Monthly 6 2" xfId="25065"/>
    <cellStyle name="_Tenaska Comparison_PCA 10 -  Exhibit D Dec 2011" xfId="25066"/>
    <cellStyle name="_Tenaska Comparison_PCA 10 -  Exhibit D Dec 2011 2" xfId="25067"/>
    <cellStyle name="_Tenaska Comparison_PCA 10 -  Exhibit D from A Kellogg Jan 2011" xfId="5914"/>
    <cellStyle name="_Tenaska Comparison_PCA 10 -  Exhibit D from A Kellogg Jan 2011 2" xfId="25068"/>
    <cellStyle name="_Tenaska Comparison_PCA 10 -  Exhibit D from A Kellogg July 2011" xfId="5915"/>
    <cellStyle name="_Tenaska Comparison_PCA 10 -  Exhibit D from A Kellogg July 2011 2" xfId="25069"/>
    <cellStyle name="_Tenaska Comparison_PCA 10 -  Exhibit D from S Free Rcv'd 12-11" xfId="5916"/>
    <cellStyle name="_Tenaska Comparison_PCA 10 -  Exhibit D from S Free Rcv'd 12-11 2" xfId="25070"/>
    <cellStyle name="_Tenaska Comparison_PCA 11 -  Exhibit D Jan 2012 fr A Kellogg" xfId="25071"/>
    <cellStyle name="_Tenaska Comparison_PCA 11 -  Exhibit D Jan 2012 fr A Kellogg 2" xfId="25072"/>
    <cellStyle name="_Tenaska Comparison_PCA 11 -  Exhibit D Jan 2012 WF" xfId="25073"/>
    <cellStyle name="_Tenaska Comparison_PCA 11 -  Exhibit D Jan 2012 WF 2" xfId="25074"/>
    <cellStyle name="_Tenaska Comparison_PCA 9 -  Exhibit D April 2010" xfId="5917"/>
    <cellStyle name="_Tenaska Comparison_PCA 9 -  Exhibit D April 2010 (3)" xfId="5918"/>
    <cellStyle name="_Tenaska Comparison_PCA 9 -  Exhibit D April 2010 (3) 2" xfId="5919"/>
    <cellStyle name="_Tenaska Comparison_PCA 9 -  Exhibit D April 2010 (3) 2 2" xfId="25075"/>
    <cellStyle name="_Tenaska Comparison_PCA 9 -  Exhibit D April 2010 (3) 2 2 2" xfId="25076"/>
    <cellStyle name="_Tenaska Comparison_PCA 9 -  Exhibit D April 2010 (3) 2 2 2 2" xfId="25077"/>
    <cellStyle name="_Tenaska Comparison_PCA 9 -  Exhibit D April 2010 (3) 2 3" xfId="25078"/>
    <cellStyle name="_Tenaska Comparison_PCA 9 -  Exhibit D April 2010 (3) 2 3 2" xfId="25079"/>
    <cellStyle name="_Tenaska Comparison_PCA 9 -  Exhibit D April 2010 (3) 2 4" xfId="25080"/>
    <cellStyle name="_Tenaska Comparison_PCA 9 -  Exhibit D April 2010 (3) 2 4 2" xfId="25081"/>
    <cellStyle name="_Tenaska Comparison_PCA 9 -  Exhibit D April 2010 (3) 3" xfId="25082"/>
    <cellStyle name="_Tenaska Comparison_PCA 9 -  Exhibit D April 2010 (3) 3 2" xfId="25083"/>
    <cellStyle name="_Tenaska Comparison_PCA 9 -  Exhibit D April 2010 (3) 3 2 2" xfId="25084"/>
    <cellStyle name="_Tenaska Comparison_PCA 9 -  Exhibit D April 2010 (3) 3 3" xfId="25085"/>
    <cellStyle name="_Tenaska Comparison_PCA 9 -  Exhibit D April 2010 (3) 4" xfId="25086"/>
    <cellStyle name="_Tenaska Comparison_PCA 9 -  Exhibit D April 2010 (3) 4 2" xfId="25087"/>
    <cellStyle name="_Tenaska Comparison_PCA 9 -  Exhibit D April 2010 (3) 4 2 2" xfId="25088"/>
    <cellStyle name="_Tenaska Comparison_PCA 9 -  Exhibit D April 2010 (3) 4 3" xfId="25089"/>
    <cellStyle name="_Tenaska Comparison_PCA 9 -  Exhibit D April 2010 (3) 5" xfId="25090"/>
    <cellStyle name="_Tenaska Comparison_PCA 9 -  Exhibit D April 2010 (3) 5 2" xfId="25091"/>
    <cellStyle name="_Tenaska Comparison_PCA 9 -  Exhibit D April 2010 (3) 6" xfId="25092"/>
    <cellStyle name="_Tenaska Comparison_PCA 9 -  Exhibit D April 2010 (3) 6 2" xfId="25093"/>
    <cellStyle name="_Tenaska Comparison_PCA 9 -  Exhibit D April 2010 (3)_DEM-WP(C) ENERG10C--ctn Mid-C_042010 2010GRC" xfId="12158"/>
    <cellStyle name="_Tenaska Comparison_PCA 9 -  Exhibit D April 2010 (3)_DEM-WP(C) ENERG10C--ctn Mid-C_042010 2010GRC 2" xfId="25094"/>
    <cellStyle name="_Tenaska Comparison_PCA 9 -  Exhibit D April 2010 2" xfId="5920"/>
    <cellStyle name="_Tenaska Comparison_PCA 9 -  Exhibit D April 2010 2 2" xfId="25095"/>
    <cellStyle name="_Tenaska Comparison_PCA 9 -  Exhibit D April 2010 3" xfId="5921"/>
    <cellStyle name="_Tenaska Comparison_PCA 9 -  Exhibit D April 2010 3 2" xfId="25096"/>
    <cellStyle name="_Tenaska Comparison_PCA 9 -  Exhibit D April 2010 4" xfId="25097"/>
    <cellStyle name="_Tenaska Comparison_PCA 9 -  Exhibit D April 2010 4 2" xfId="25098"/>
    <cellStyle name="_Tenaska Comparison_PCA 9 -  Exhibit D April 2010 5" xfId="25099"/>
    <cellStyle name="_Tenaska Comparison_PCA 9 -  Exhibit D April 2010 5 2" xfId="25100"/>
    <cellStyle name="_Tenaska Comparison_PCA 9 -  Exhibit D April 2010 6" xfId="25101"/>
    <cellStyle name="_Tenaska Comparison_PCA 9 -  Exhibit D April 2010 6 2" xfId="25102"/>
    <cellStyle name="_Tenaska Comparison_PCA 9 -  Exhibit D April 2010 7" xfId="25103"/>
    <cellStyle name="_Tenaska Comparison_PCA 9 -  Exhibit D Nov 2010" xfId="5922"/>
    <cellStyle name="_Tenaska Comparison_PCA 9 -  Exhibit D Nov 2010 2" xfId="5923"/>
    <cellStyle name="_Tenaska Comparison_PCA 9 -  Exhibit D Nov 2010 2 2" xfId="25104"/>
    <cellStyle name="_Tenaska Comparison_PCA 9 -  Exhibit D Nov 2010 3" xfId="25105"/>
    <cellStyle name="_Tenaska Comparison_PCA 9 - Exhibit D at August 2010" xfId="5924"/>
    <cellStyle name="_Tenaska Comparison_PCA 9 - Exhibit D at August 2010 2" xfId="5925"/>
    <cellStyle name="_Tenaska Comparison_PCA 9 - Exhibit D at August 2010 2 2" xfId="25106"/>
    <cellStyle name="_Tenaska Comparison_PCA 9 - Exhibit D at August 2010 3" xfId="25107"/>
    <cellStyle name="_Tenaska Comparison_PCA 9 - Exhibit D June 2010 GRC" xfId="5926"/>
    <cellStyle name="_Tenaska Comparison_PCA 9 - Exhibit D June 2010 GRC 2" xfId="5927"/>
    <cellStyle name="_Tenaska Comparison_PCA 9 - Exhibit D June 2010 GRC 2 2" xfId="25108"/>
    <cellStyle name="_Tenaska Comparison_PCA 9 - Exhibit D June 2010 GRC 3" xfId="25109"/>
    <cellStyle name="_Tenaska Comparison_Power Costs - Comparison bx Rbtl-Staff-Jt-PC" xfId="5928"/>
    <cellStyle name="_Tenaska Comparison_Power Costs - Comparison bx Rbtl-Staff-Jt-PC 2" xfId="5929"/>
    <cellStyle name="_Tenaska Comparison_Power Costs - Comparison bx Rbtl-Staff-Jt-PC 2 2" xfId="5930"/>
    <cellStyle name="_Tenaska Comparison_Power Costs - Comparison bx Rbtl-Staff-Jt-PC 2 2 2" xfId="25110"/>
    <cellStyle name="_Tenaska Comparison_Power Costs - Comparison bx Rbtl-Staff-Jt-PC 2 2 2 2" xfId="25111"/>
    <cellStyle name="_Tenaska Comparison_Power Costs - Comparison bx Rbtl-Staff-Jt-PC 2 3" xfId="5931"/>
    <cellStyle name="_Tenaska Comparison_Power Costs - Comparison bx Rbtl-Staff-Jt-PC 2 3 2" xfId="25112"/>
    <cellStyle name="_Tenaska Comparison_Power Costs - Comparison bx Rbtl-Staff-Jt-PC 2 4" xfId="25113"/>
    <cellStyle name="_Tenaska Comparison_Power Costs - Comparison bx Rbtl-Staff-Jt-PC 2 4 2" xfId="25114"/>
    <cellStyle name="_Tenaska Comparison_Power Costs - Comparison bx Rbtl-Staff-Jt-PC 3" xfId="5932"/>
    <cellStyle name="_Tenaska Comparison_Power Costs - Comparison bx Rbtl-Staff-Jt-PC 3 2" xfId="25115"/>
    <cellStyle name="_Tenaska Comparison_Power Costs - Comparison bx Rbtl-Staff-Jt-PC 3 2 2" xfId="25116"/>
    <cellStyle name="_Tenaska Comparison_Power Costs - Comparison bx Rbtl-Staff-Jt-PC 3 3" xfId="25117"/>
    <cellStyle name="_Tenaska Comparison_Power Costs - Comparison bx Rbtl-Staff-Jt-PC 4" xfId="5933"/>
    <cellStyle name="_Tenaska Comparison_Power Costs - Comparison bx Rbtl-Staff-Jt-PC 4 2" xfId="25118"/>
    <cellStyle name="_Tenaska Comparison_Power Costs - Comparison bx Rbtl-Staff-Jt-PC 4 2 2" xfId="25119"/>
    <cellStyle name="_Tenaska Comparison_Power Costs - Comparison bx Rbtl-Staff-Jt-PC 4 3" xfId="25120"/>
    <cellStyle name="_Tenaska Comparison_Power Costs - Comparison bx Rbtl-Staff-Jt-PC 5" xfId="25121"/>
    <cellStyle name="_Tenaska Comparison_Power Costs - Comparison bx Rbtl-Staff-Jt-PC 5 2" xfId="25122"/>
    <cellStyle name="_Tenaska Comparison_Power Costs - Comparison bx Rbtl-Staff-Jt-PC 6" xfId="25123"/>
    <cellStyle name="_Tenaska Comparison_Power Costs - Comparison bx Rbtl-Staff-Jt-PC 6 2" xfId="25124"/>
    <cellStyle name="_Tenaska Comparison_Power Costs - Comparison bx Rbtl-Staff-Jt-PC_Adj Bench DR 3 for Initial Briefs (Electric)" xfId="5934"/>
    <cellStyle name="_Tenaska Comparison_Power Costs - Comparison bx Rbtl-Staff-Jt-PC_Adj Bench DR 3 for Initial Briefs (Electric) 2" xfId="5935"/>
    <cellStyle name="_Tenaska Comparison_Power Costs - Comparison bx Rbtl-Staff-Jt-PC_Adj Bench DR 3 for Initial Briefs (Electric) 2 2" xfId="5936"/>
    <cellStyle name="_Tenaska Comparison_Power Costs - Comparison bx Rbtl-Staff-Jt-PC_Adj Bench DR 3 for Initial Briefs (Electric) 2 2 2" xfId="25125"/>
    <cellStyle name="_Tenaska Comparison_Power Costs - Comparison bx Rbtl-Staff-Jt-PC_Adj Bench DR 3 for Initial Briefs (Electric) 2 2 2 2" xfId="25126"/>
    <cellStyle name="_Tenaska Comparison_Power Costs - Comparison bx Rbtl-Staff-Jt-PC_Adj Bench DR 3 for Initial Briefs (Electric) 2 3" xfId="5937"/>
    <cellStyle name="_Tenaska Comparison_Power Costs - Comparison bx Rbtl-Staff-Jt-PC_Adj Bench DR 3 for Initial Briefs (Electric) 2 3 2" xfId="25127"/>
    <cellStyle name="_Tenaska Comparison_Power Costs - Comparison bx Rbtl-Staff-Jt-PC_Adj Bench DR 3 for Initial Briefs (Electric) 2 4" xfId="25128"/>
    <cellStyle name="_Tenaska Comparison_Power Costs - Comparison bx Rbtl-Staff-Jt-PC_Adj Bench DR 3 for Initial Briefs (Electric) 2 4 2" xfId="25129"/>
    <cellStyle name="_Tenaska Comparison_Power Costs - Comparison bx Rbtl-Staff-Jt-PC_Adj Bench DR 3 for Initial Briefs (Electric) 3" xfId="5938"/>
    <cellStyle name="_Tenaska Comparison_Power Costs - Comparison bx Rbtl-Staff-Jt-PC_Adj Bench DR 3 for Initial Briefs (Electric) 3 2" xfId="25130"/>
    <cellStyle name="_Tenaska Comparison_Power Costs - Comparison bx Rbtl-Staff-Jt-PC_Adj Bench DR 3 for Initial Briefs (Electric) 3 2 2" xfId="25131"/>
    <cellStyle name="_Tenaska Comparison_Power Costs - Comparison bx Rbtl-Staff-Jt-PC_Adj Bench DR 3 for Initial Briefs (Electric) 3 3" xfId="25132"/>
    <cellStyle name="_Tenaska Comparison_Power Costs - Comparison bx Rbtl-Staff-Jt-PC_Adj Bench DR 3 for Initial Briefs (Electric) 4" xfId="5939"/>
    <cellStyle name="_Tenaska Comparison_Power Costs - Comparison bx Rbtl-Staff-Jt-PC_Adj Bench DR 3 for Initial Briefs (Electric) 4 2" xfId="25133"/>
    <cellStyle name="_Tenaska Comparison_Power Costs - Comparison bx Rbtl-Staff-Jt-PC_Adj Bench DR 3 for Initial Briefs (Electric) 4 2 2" xfId="25134"/>
    <cellStyle name="_Tenaska Comparison_Power Costs - Comparison bx Rbtl-Staff-Jt-PC_Adj Bench DR 3 for Initial Briefs (Electric) 4 3" xfId="25135"/>
    <cellStyle name="_Tenaska Comparison_Power Costs - Comparison bx Rbtl-Staff-Jt-PC_Adj Bench DR 3 for Initial Briefs (Electric) 5" xfId="25136"/>
    <cellStyle name="_Tenaska Comparison_Power Costs - Comparison bx Rbtl-Staff-Jt-PC_Adj Bench DR 3 for Initial Briefs (Electric) 5 2" xfId="25137"/>
    <cellStyle name="_Tenaska Comparison_Power Costs - Comparison bx Rbtl-Staff-Jt-PC_Adj Bench DR 3 for Initial Briefs (Electric) 6" xfId="25138"/>
    <cellStyle name="_Tenaska Comparison_Power Costs - Comparison bx Rbtl-Staff-Jt-PC_Adj Bench DR 3 for Initial Briefs (Electric) 6 2" xfId="25139"/>
    <cellStyle name="_Tenaska Comparison_Power Costs - Comparison bx Rbtl-Staff-Jt-PC_Adj Bench DR 3 for Initial Briefs (Electric)_DEM-WP(C) ENERG10C--ctn Mid-C_042010 2010GRC" xfId="12159"/>
    <cellStyle name="_Tenaska Comparison_Power Costs - Comparison bx Rbtl-Staff-Jt-PC_Adj Bench DR 3 for Initial Briefs (Electric)_DEM-WP(C) ENERG10C--ctn Mid-C_042010 2010GRC 2" xfId="25140"/>
    <cellStyle name="_Tenaska Comparison_Power Costs - Comparison bx Rbtl-Staff-Jt-PC_DEM-WP(C) ENERG10C--ctn Mid-C_042010 2010GRC" xfId="12160"/>
    <cellStyle name="_Tenaska Comparison_Power Costs - Comparison bx Rbtl-Staff-Jt-PC_DEM-WP(C) ENERG10C--ctn Mid-C_042010 2010GRC 2" xfId="25141"/>
    <cellStyle name="_Tenaska Comparison_Power Costs - Comparison bx Rbtl-Staff-Jt-PC_Electric Rev Req Model (2009 GRC) Rebuttal" xfId="5940"/>
    <cellStyle name="_Tenaska Comparison_Power Costs - Comparison bx Rbtl-Staff-Jt-PC_Electric Rev Req Model (2009 GRC) Rebuttal 2" xfId="5941"/>
    <cellStyle name="_Tenaska Comparison_Power Costs - Comparison bx Rbtl-Staff-Jt-PC_Electric Rev Req Model (2009 GRC) Rebuttal 2 2" xfId="5942"/>
    <cellStyle name="_Tenaska Comparison_Power Costs - Comparison bx Rbtl-Staff-Jt-PC_Electric Rev Req Model (2009 GRC) Rebuttal 2 2 2" xfId="25142"/>
    <cellStyle name="_Tenaska Comparison_Power Costs - Comparison bx Rbtl-Staff-Jt-PC_Electric Rev Req Model (2009 GRC) Rebuttal 2 3" xfId="5943"/>
    <cellStyle name="_Tenaska Comparison_Power Costs - Comparison bx Rbtl-Staff-Jt-PC_Electric Rev Req Model (2009 GRC) Rebuttal 3" xfId="5944"/>
    <cellStyle name="_Tenaska Comparison_Power Costs - Comparison bx Rbtl-Staff-Jt-PC_Electric Rev Req Model (2009 GRC) Rebuttal 3 2" xfId="25143"/>
    <cellStyle name="_Tenaska Comparison_Power Costs - Comparison bx Rbtl-Staff-Jt-PC_Electric Rev Req Model (2009 GRC) Rebuttal 4" xfId="5945"/>
    <cellStyle name="_Tenaska Comparison_Power Costs - Comparison bx Rbtl-Staff-Jt-PC_Electric Rev Req Model (2009 GRC) Rebuttal REmoval of New  WH Solar AdjustMI" xfId="5946"/>
    <cellStyle name="_Tenaska Comparison_Power Costs - Comparison bx Rbtl-Staff-Jt-PC_Electric Rev Req Model (2009 GRC) Rebuttal REmoval of New  WH Solar AdjustMI 2" xfId="5947"/>
    <cellStyle name="_Tenaska Comparison_Power Costs - Comparison bx Rbtl-Staff-Jt-PC_Electric Rev Req Model (2009 GRC) Rebuttal REmoval of New  WH Solar AdjustMI 2 2" xfId="5948"/>
    <cellStyle name="_Tenaska Comparison_Power Costs - Comparison bx Rbtl-Staff-Jt-PC_Electric Rev Req Model (2009 GRC) Rebuttal REmoval of New  WH Solar AdjustMI 2 2 2" xfId="25144"/>
    <cellStyle name="_Tenaska Comparison_Power Costs - Comparison bx Rbtl-Staff-Jt-PC_Electric Rev Req Model (2009 GRC) Rebuttal REmoval of New  WH Solar AdjustMI 2 2 2 2" xfId="25145"/>
    <cellStyle name="_Tenaska Comparison_Power Costs - Comparison bx Rbtl-Staff-Jt-PC_Electric Rev Req Model (2009 GRC) Rebuttal REmoval of New  WH Solar AdjustMI 2 3" xfId="5949"/>
    <cellStyle name="_Tenaska Comparison_Power Costs - Comparison bx Rbtl-Staff-Jt-PC_Electric Rev Req Model (2009 GRC) Rebuttal REmoval of New  WH Solar AdjustMI 2 3 2" xfId="25146"/>
    <cellStyle name="_Tenaska Comparison_Power Costs - Comparison bx Rbtl-Staff-Jt-PC_Electric Rev Req Model (2009 GRC) Rebuttal REmoval of New  WH Solar AdjustMI 2 4" xfId="25147"/>
    <cellStyle name="_Tenaska Comparison_Power Costs - Comparison bx Rbtl-Staff-Jt-PC_Electric Rev Req Model (2009 GRC) Rebuttal REmoval of New  WH Solar AdjustMI 2 4 2" xfId="25148"/>
    <cellStyle name="_Tenaska Comparison_Power Costs - Comparison bx Rbtl-Staff-Jt-PC_Electric Rev Req Model (2009 GRC) Rebuttal REmoval of New  WH Solar AdjustMI 3" xfId="5950"/>
    <cellStyle name="_Tenaska Comparison_Power Costs - Comparison bx Rbtl-Staff-Jt-PC_Electric Rev Req Model (2009 GRC) Rebuttal REmoval of New  WH Solar AdjustMI 3 2" xfId="25149"/>
    <cellStyle name="_Tenaska Comparison_Power Costs - Comparison bx Rbtl-Staff-Jt-PC_Electric Rev Req Model (2009 GRC) Rebuttal REmoval of New  WH Solar AdjustMI 3 2 2" xfId="25150"/>
    <cellStyle name="_Tenaska Comparison_Power Costs - Comparison bx Rbtl-Staff-Jt-PC_Electric Rev Req Model (2009 GRC) Rebuttal REmoval of New  WH Solar AdjustMI 3 3" xfId="25151"/>
    <cellStyle name="_Tenaska Comparison_Power Costs - Comparison bx Rbtl-Staff-Jt-PC_Electric Rev Req Model (2009 GRC) Rebuttal REmoval of New  WH Solar AdjustMI 4" xfId="5951"/>
    <cellStyle name="_Tenaska Comparison_Power Costs - Comparison bx Rbtl-Staff-Jt-PC_Electric Rev Req Model (2009 GRC) Rebuttal REmoval of New  WH Solar AdjustMI 4 2" xfId="25152"/>
    <cellStyle name="_Tenaska Comparison_Power Costs - Comparison bx Rbtl-Staff-Jt-PC_Electric Rev Req Model (2009 GRC) Rebuttal REmoval of New  WH Solar AdjustMI 4 2 2" xfId="25153"/>
    <cellStyle name="_Tenaska Comparison_Power Costs - Comparison bx Rbtl-Staff-Jt-PC_Electric Rev Req Model (2009 GRC) Rebuttal REmoval of New  WH Solar AdjustMI 4 3" xfId="25154"/>
    <cellStyle name="_Tenaska Comparison_Power Costs - Comparison bx Rbtl-Staff-Jt-PC_Electric Rev Req Model (2009 GRC) Rebuttal REmoval of New  WH Solar AdjustMI 5" xfId="25155"/>
    <cellStyle name="_Tenaska Comparison_Power Costs - Comparison bx Rbtl-Staff-Jt-PC_Electric Rev Req Model (2009 GRC) Rebuttal REmoval of New  WH Solar AdjustMI 5 2" xfId="25156"/>
    <cellStyle name="_Tenaska Comparison_Power Costs - Comparison bx Rbtl-Staff-Jt-PC_Electric Rev Req Model (2009 GRC) Rebuttal REmoval of New  WH Solar AdjustMI 6" xfId="25157"/>
    <cellStyle name="_Tenaska Comparison_Power Costs - Comparison bx Rbtl-Staff-Jt-PC_Electric Rev Req Model (2009 GRC) Rebuttal REmoval of New  WH Solar AdjustMI 6 2" xfId="25158"/>
    <cellStyle name="_Tenaska Comparison_Power Costs - Comparison bx Rbtl-Staff-Jt-PC_Electric Rev Req Model (2009 GRC) Rebuttal REmoval of New  WH Solar AdjustMI_DEM-WP(C) ENERG10C--ctn Mid-C_042010 2010GRC" xfId="12161"/>
    <cellStyle name="_Tenaska Comparison_Power Costs - Comparison bx Rbtl-Staff-Jt-PC_Electric Rev Req Model (2009 GRC) Rebuttal REmoval of New  WH Solar AdjustMI_DEM-WP(C) ENERG10C--ctn Mid-C_042010 2010GRC 2" xfId="25159"/>
    <cellStyle name="_Tenaska Comparison_Power Costs - Comparison bx Rbtl-Staff-Jt-PC_Electric Rev Req Model (2009 GRC) Revised 01-18-2010" xfId="5952"/>
    <cellStyle name="_Tenaska Comparison_Power Costs - Comparison bx Rbtl-Staff-Jt-PC_Electric Rev Req Model (2009 GRC) Revised 01-18-2010 2" xfId="5953"/>
    <cellStyle name="_Tenaska Comparison_Power Costs - Comparison bx Rbtl-Staff-Jt-PC_Electric Rev Req Model (2009 GRC) Revised 01-18-2010 2 2" xfId="5954"/>
    <cellStyle name="_Tenaska Comparison_Power Costs - Comparison bx Rbtl-Staff-Jt-PC_Electric Rev Req Model (2009 GRC) Revised 01-18-2010 2 2 2" xfId="25160"/>
    <cellStyle name="_Tenaska Comparison_Power Costs - Comparison bx Rbtl-Staff-Jt-PC_Electric Rev Req Model (2009 GRC) Revised 01-18-2010 2 2 2 2" xfId="25161"/>
    <cellStyle name="_Tenaska Comparison_Power Costs - Comparison bx Rbtl-Staff-Jt-PC_Electric Rev Req Model (2009 GRC) Revised 01-18-2010 2 3" xfId="5955"/>
    <cellStyle name="_Tenaska Comparison_Power Costs - Comparison bx Rbtl-Staff-Jt-PC_Electric Rev Req Model (2009 GRC) Revised 01-18-2010 2 3 2" xfId="25162"/>
    <cellStyle name="_Tenaska Comparison_Power Costs - Comparison bx Rbtl-Staff-Jt-PC_Electric Rev Req Model (2009 GRC) Revised 01-18-2010 2 4" xfId="25163"/>
    <cellStyle name="_Tenaska Comparison_Power Costs - Comparison bx Rbtl-Staff-Jt-PC_Electric Rev Req Model (2009 GRC) Revised 01-18-2010 2 4 2" xfId="25164"/>
    <cellStyle name="_Tenaska Comparison_Power Costs - Comparison bx Rbtl-Staff-Jt-PC_Electric Rev Req Model (2009 GRC) Revised 01-18-2010 3" xfId="5956"/>
    <cellStyle name="_Tenaska Comparison_Power Costs - Comparison bx Rbtl-Staff-Jt-PC_Electric Rev Req Model (2009 GRC) Revised 01-18-2010 3 2" xfId="25165"/>
    <cellStyle name="_Tenaska Comparison_Power Costs - Comparison bx Rbtl-Staff-Jt-PC_Electric Rev Req Model (2009 GRC) Revised 01-18-2010 3 2 2" xfId="25166"/>
    <cellStyle name="_Tenaska Comparison_Power Costs - Comparison bx Rbtl-Staff-Jt-PC_Electric Rev Req Model (2009 GRC) Revised 01-18-2010 3 3" xfId="25167"/>
    <cellStyle name="_Tenaska Comparison_Power Costs - Comparison bx Rbtl-Staff-Jt-PC_Electric Rev Req Model (2009 GRC) Revised 01-18-2010 4" xfId="5957"/>
    <cellStyle name="_Tenaska Comparison_Power Costs - Comparison bx Rbtl-Staff-Jt-PC_Electric Rev Req Model (2009 GRC) Revised 01-18-2010 4 2" xfId="25168"/>
    <cellStyle name="_Tenaska Comparison_Power Costs - Comparison bx Rbtl-Staff-Jt-PC_Electric Rev Req Model (2009 GRC) Revised 01-18-2010 4 2 2" xfId="25169"/>
    <cellStyle name="_Tenaska Comparison_Power Costs - Comparison bx Rbtl-Staff-Jt-PC_Electric Rev Req Model (2009 GRC) Revised 01-18-2010 4 3" xfId="25170"/>
    <cellStyle name="_Tenaska Comparison_Power Costs - Comparison bx Rbtl-Staff-Jt-PC_Electric Rev Req Model (2009 GRC) Revised 01-18-2010 5" xfId="25171"/>
    <cellStyle name="_Tenaska Comparison_Power Costs - Comparison bx Rbtl-Staff-Jt-PC_Electric Rev Req Model (2009 GRC) Revised 01-18-2010 5 2" xfId="25172"/>
    <cellStyle name="_Tenaska Comparison_Power Costs - Comparison bx Rbtl-Staff-Jt-PC_Electric Rev Req Model (2009 GRC) Revised 01-18-2010 6" xfId="25173"/>
    <cellStyle name="_Tenaska Comparison_Power Costs - Comparison bx Rbtl-Staff-Jt-PC_Electric Rev Req Model (2009 GRC) Revised 01-18-2010 6 2" xfId="25174"/>
    <cellStyle name="_Tenaska Comparison_Power Costs - Comparison bx Rbtl-Staff-Jt-PC_Electric Rev Req Model (2009 GRC) Revised 01-18-2010_DEM-WP(C) ENERG10C--ctn Mid-C_042010 2010GRC" xfId="12162"/>
    <cellStyle name="_Tenaska Comparison_Power Costs - Comparison bx Rbtl-Staff-Jt-PC_Electric Rev Req Model (2009 GRC) Revised 01-18-2010_DEM-WP(C) ENERG10C--ctn Mid-C_042010 2010GRC 2" xfId="25175"/>
    <cellStyle name="_Tenaska Comparison_Power Costs - Comparison bx Rbtl-Staff-Jt-PC_Final Order Electric EXHIBIT A-1" xfId="5958"/>
    <cellStyle name="_Tenaska Comparison_Power Costs - Comparison bx Rbtl-Staff-Jt-PC_Final Order Electric EXHIBIT A-1 2" xfId="5959"/>
    <cellStyle name="_Tenaska Comparison_Power Costs - Comparison bx Rbtl-Staff-Jt-PC_Final Order Electric EXHIBIT A-1 2 2" xfId="5960"/>
    <cellStyle name="_Tenaska Comparison_Power Costs - Comparison bx Rbtl-Staff-Jt-PC_Final Order Electric EXHIBIT A-1 2 2 2" xfId="25176"/>
    <cellStyle name="_Tenaska Comparison_Power Costs - Comparison bx Rbtl-Staff-Jt-PC_Final Order Electric EXHIBIT A-1 2 3" xfId="5961"/>
    <cellStyle name="_Tenaska Comparison_Power Costs - Comparison bx Rbtl-Staff-Jt-PC_Final Order Electric EXHIBIT A-1 3" xfId="5962"/>
    <cellStyle name="_Tenaska Comparison_Power Costs - Comparison bx Rbtl-Staff-Jt-PC_Final Order Electric EXHIBIT A-1 3 2" xfId="25177"/>
    <cellStyle name="_Tenaska Comparison_Power Costs - Comparison bx Rbtl-Staff-Jt-PC_Final Order Electric EXHIBIT A-1 3 2 2" xfId="25178"/>
    <cellStyle name="_Tenaska Comparison_Power Costs - Comparison bx Rbtl-Staff-Jt-PC_Final Order Electric EXHIBIT A-1 3 3" xfId="25179"/>
    <cellStyle name="_Tenaska Comparison_Power Costs - Comparison bx Rbtl-Staff-Jt-PC_Final Order Electric EXHIBIT A-1 4" xfId="5963"/>
    <cellStyle name="_Tenaska Comparison_Power Costs - Comparison bx Rbtl-Staff-Jt-PC_Final Order Electric EXHIBIT A-1 4 2" xfId="25180"/>
    <cellStyle name="_Tenaska Comparison_Power Costs - Comparison bx Rbtl-Staff-Jt-PC_Final Order Electric EXHIBIT A-1 5" xfId="25181"/>
    <cellStyle name="_Tenaska Comparison_Power Costs - Comparison bx Rbtl-Staff-Jt-PC_Final Order Electric EXHIBIT A-1 6" xfId="25182"/>
    <cellStyle name="_Tenaska Comparison_Production Adj 4.37" xfId="220"/>
    <cellStyle name="_Tenaska Comparison_Production Adj 4.37 2" xfId="5964"/>
    <cellStyle name="_Tenaska Comparison_Production Adj 4.37 2 2" xfId="5965"/>
    <cellStyle name="_Tenaska Comparison_Production Adj 4.37 2 2 2" xfId="25183"/>
    <cellStyle name="_Tenaska Comparison_Production Adj 4.37 2 3" xfId="5966"/>
    <cellStyle name="_Tenaska Comparison_Production Adj 4.37 3" xfId="5967"/>
    <cellStyle name="_Tenaska Comparison_Production Adj 4.37 3 2" xfId="25184"/>
    <cellStyle name="_Tenaska Comparison_Production Adj 4.37 4" xfId="25185"/>
    <cellStyle name="_Tenaska Comparison_Purchased Power Adj 4.03" xfId="221"/>
    <cellStyle name="_Tenaska Comparison_Purchased Power Adj 4.03 2" xfId="5968"/>
    <cellStyle name="_Tenaska Comparison_Purchased Power Adj 4.03 2 2" xfId="5969"/>
    <cellStyle name="_Tenaska Comparison_Purchased Power Adj 4.03 2 2 2" xfId="25186"/>
    <cellStyle name="_Tenaska Comparison_Purchased Power Adj 4.03 2 3" xfId="5970"/>
    <cellStyle name="_Tenaska Comparison_Purchased Power Adj 4.03 3" xfId="5971"/>
    <cellStyle name="_Tenaska Comparison_Purchased Power Adj 4.03 3 2" xfId="25187"/>
    <cellStyle name="_Tenaska Comparison_Purchased Power Adj 4.03 4" xfId="25188"/>
    <cellStyle name="_Tenaska Comparison_Rebuttal Power Costs" xfId="5972"/>
    <cellStyle name="_Tenaska Comparison_Rebuttal Power Costs 2" xfId="5973"/>
    <cellStyle name="_Tenaska Comparison_Rebuttal Power Costs 2 2" xfId="5974"/>
    <cellStyle name="_Tenaska Comparison_Rebuttal Power Costs 2 2 2" xfId="25189"/>
    <cellStyle name="_Tenaska Comparison_Rebuttal Power Costs 2 2 2 2" xfId="25190"/>
    <cellStyle name="_Tenaska Comparison_Rebuttal Power Costs 2 3" xfId="5975"/>
    <cellStyle name="_Tenaska Comparison_Rebuttal Power Costs 2 3 2" xfId="25191"/>
    <cellStyle name="_Tenaska Comparison_Rebuttal Power Costs 2 4" xfId="25192"/>
    <cellStyle name="_Tenaska Comparison_Rebuttal Power Costs 2 4 2" xfId="25193"/>
    <cellStyle name="_Tenaska Comparison_Rebuttal Power Costs 3" xfId="5976"/>
    <cellStyle name="_Tenaska Comparison_Rebuttal Power Costs 3 2" xfId="25194"/>
    <cellStyle name="_Tenaska Comparison_Rebuttal Power Costs 3 2 2" xfId="25195"/>
    <cellStyle name="_Tenaska Comparison_Rebuttal Power Costs 3 3" xfId="25196"/>
    <cellStyle name="_Tenaska Comparison_Rebuttal Power Costs 4" xfId="5977"/>
    <cellStyle name="_Tenaska Comparison_Rebuttal Power Costs 4 2" xfId="25197"/>
    <cellStyle name="_Tenaska Comparison_Rebuttal Power Costs 4 2 2" xfId="25198"/>
    <cellStyle name="_Tenaska Comparison_Rebuttal Power Costs 4 3" xfId="25199"/>
    <cellStyle name="_Tenaska Comparison_Rebuttal Power Costs 5" xfId="25200"/>
    <cellStyle name="_Tenaska Comparison_Rebuttal Power Costs 5 2" xfId="25201"/>
    <cellStyle name="_Tenaska Comparison_Rebuttal Power Costs 6" xfId="25202"/>
    <cellStyle name="_Tenaska Comparison_Rebuttal Power Costs 6 2" xfId="25203"/>
    <cellStyle name="_Tenaska Comparison_Rebuttal Power Costs_Adj Bench DR 3 for Initial Briefs (Electric)" xfId="5978"/>
    <cellStyle name="_Tenaska Comparison_Rebuttal Power Costs_Adj Bench DR 3 for Initial Briefs (Electric) 2" xfId="5979"/>
    <cellStyle name="_Tenaska Comparison_Rebuttal Power Costs_Adj Bench DR 3 for Initial Briefs (Electric) 2 2" xfId="5980"/>
    <cellStyle name="_Tenaska Comparison_Rebuttal Power Costs_Adj Bench DR 3 for Initial Briefs (Electric) 2 2 2" xfId="25204"/>
    <cellStyle name="_Tenaska Comparison_Rebuttal Power Costs_Adj Bench DR 3 for Initial Briefs (Electric) 2 2 2 2" xfId="25205"/>
    <cellStyle name="_Tenaska Comparison_Rebuttal Power Costs_Adj Bench DR 3 for Initial Briefs (Electric) 2 3" xfId="5981"/>
    <cellStyle name="_Tenaska Comparison_Rebuttal Power Costs_Adj Bench DR 3 for Initial Briefs (Electric) 2 3 2" xfId="25206"/>
    <cellStyle name="_Tenaska Comparison_Rebuttal Power Costs_Adj Bench DR 3 for Initial Briefs (Electric) 2 4" xfId="25207"/>
    <cellStyle name="_Tenaska Comparison_Rebuttal Power Costs_Adj Bench DR 3 for Initial Briefs (Electric) 2 4 2" xfId="25208"/>
    <cellStyle name="_Tenaska Comparison_Rebuttal Power Costs_Adj Bench DR 3 for Initial Briefs (Electric) 3" xfId="5982"/>
    <cellStyle name="_Tenaska Comparison_Rebuttal Power Costs_Adj Bench DR 3 for Initial Briefs (Electric) 3 2" xfId="25209"/>
    <cellStyle name="_Tenaska Comparison_Rebuttal Power Costs_Adj Bench DR 3 for Initial Briefs (Electric) 3 2 2" xfId="25210"/>
    <cellStyle name="_Tenaska Comparison_Rebuttal Power Costs_Adj Bench DR 3 for Initial Briefs (Electric) 3 3" xfId="25211"/>
    <cellStyle name="_Tenaska Comparison_Rebuttal Power Costs_Adj Bench DR 3 for Initial Briefs (Electric) 4" xfId="5983"/>
    <cellStyle name="_Tenaska Comparison_Rebuttal Power Costs_Adj Bench DR 3 for Initial Briefs (Electric) 4 2" xfId="25212"/>
    <cellStyle name="_Tenaska Comparison_Rebuttal Power Costs_Adj Bench DR 3 for Initial Briefs (Electric) 4 2 2" xfId="25213"/>
    <cellStyle name="_Tenaska Comparison_Rebuttal Power Costs_Adj Bench DR 3 for Initial Briefs (Electric) 4 3" xfId="25214"/>
    <cellStyle name="_Tenaska Comparison_Rebuttal Power Costs_Adj Bench DR 3 for Initial Briefs (Electric) 5" xfId="25215"/>
    <cellStyle name="_Tenaska Comparison_Rebuttal Power Costs_Adj Bench DR 3 for Initial Briefs (Electric) 5 2" xfId="25216"/>
    <cellStyle name="_Tenaska Comparison_Rebuttal Power Costs_Adj Bench DR 3 for Initial Briefs (Electric) 6" xfId="25217"/>
    <cellStyle name="_Tenaska Comparison_Rebuttal Power Costs_Adj Bench DR 3 for Initial Briefs (Electric) 6 2" xfId="25218"/>
    <cellStyle name="_Tenaska Comparison_Rebuttal Power Costs_Adj Bench DR 3 for Initial Briefs (Electric)_DEM-WP(C) ENERG10C--ctn Mid-C_042010 2010GRC" xfId="12163"/>
    <cellStyle name="_Tenaska Comparison_Rebuttal Power Costs_Adj Bench DR 3 for Initial Briefs (Electric)_DEM-WP(C) ENERG10C--ctn Mid-C_042010 2010GRC 2" xfId="25219"/>
    <cellStyle name="_Tenaska Comparison_Rebuttal Power Costs_DEM-WP(C) ENERG10C--ctn Mid-C_042010 2010GRC" xfId="12164"/>
    <cellStyle name="_Tenaska Comparison_Rebuttal Power Costs_DEM-WP(C) ENERG10C--ctn Mid-C_042010 2010GRC 2" xfId="25220"/>
    <cellStyle name="_Tenaska Comparison_Rebuttal Power Costs_Electric Rev Req Model (2009 GRC) Rebuttal" xfId="5984"/>
    <cellStyle name="_Tenaska Comparison_Rebuttal Power Costs_Electric Rev Req Model (2009 GRC) Rebuttal 2" xfId="5985"/>
    <cellStyle name="_Tenaska Comparison_Rebuttal Power Costs_Electric Rev Req Model (2009 GRC) Rebuttal 2 2" xfId="5986"/>
    <cellStyle name="_Tenaska Comparison_Rebuttal Power Costs_Electric Rev Req Model (2009 GRC) Rebuttal 2 2 2" xfId="25221"/>
    <cellStyle name="_Tenaska Comparison_Rebuttal Power Costs_Electric Rev Req Model (2009 GRC) Rebuttal 2 3" xfId="5987"/>
    <cellStyle name="_Tenaska Comparison_Rebuttal Power Costs_Electric Rev Req Model (2009 GRC) Rebuttal 3" xfId="5988"/>
    <cellStyle name="_Tenaska Comparison_Rebuttal Power Costs_Electric Rev Req Model (2009 GRC) Rebuttal 3 2" xfId="25222"/>
    <cellStyle name="_Tenaska Comparison_Rebuttal Power Costs_Electric Rev Req Model (2009 GRC) Rebuttal 4" xfId="5989"/>
    <cellStyle name="_Tenaska Comparison_Rebuttal Power Costs_Electric Rev Req Model (2009 GRC) Rebuttal REmoval of New  WH Solar AdjustMI" xfId="5990"/>
    <cellStyle name="_Tenaska Comparison_Rebuttal Power Costs_Electric Rev Req Model (2009 GRC) Rebuttal REmoval of New  WH Solar AdjustMI 2" xfId="5991"/>
    <cellStyle name="_Tenaska Comparison_Rebuttal Power Costs_Electric Rev Req Model (2009 GRC) Rebuttal REmoval of New  WH Solar AdjustMI 2 2" xfId="5992"/>
    <cellStyle name="_Tenaska Comparison_Rebuttal Power Costs_Electric Rev Req Model (2009 GRC) Rebuttal REmoval of New  WH Solar AdjustMI 2 2 2" xfId="25223"/>
    <cellStyle name="_Tenaska Comparison_Rebuttal Power Costs_Electric Rev Req Model (2009 GRC) Rebuttal REmoval of New  WH Solar AdjustMI 2 2 2 2" xfId="25224"/>
    <cellStyle name="_Tenaska Comparison_Rebuttal Power Costs_Electric Rev Req Model (2009 GRC) Rebuttal REmoval of New  WH Solar AdjustMI 2 3" xfId="5993"/>
    <cellStyle name="_Tenaska Comparison_Rebuttal Power Costs_Electric Rev Req Model (2009 GRC) Rebuttal REmoval of New  WH Solar AdjustMI 2 3 2" xfId="25225"/>
    <cellStyle name="_Tenaska Comparison_Rebuttal Power Costs_Electric Rev Req Model (2009 GRC) Rebuttal REmoval of New  WH Solar AdjustMI 2 4" xfId="25226"/>
    <cellStyle name="_Tenaska Comparison_Rebuttal Power Costs_Electric Rev Req Model (2009 GRC) Rebuttal REmoval of New  WH Solar AdjustMI 2 4 2" xfId="25227"/>
    <cellStyle name="_Tenaska Comparison_Rebuttal Power Costs_Electric Rev Req Model (2009 GRC) Rebuttal REmoval of New  WH Solar AdjustMI 3" xfId="5994"/>
    <cellStyle name="_Tenaska Comparison_Rebuttal Power Costs_Electric Rev Req Model (2009 GRC) Rebuttal REmoval of New  WH Solar AdjustMI 3 2" xfId="25228"/>
    <cellStyle name="_Tenaska Comparison_Rebuttal Power Costs_Electric Rev Req Model (2009 GRC) Rebuttal REmoval of New  WH Solar AdjustMI 3 2 2" xfId="25229"/>
    <cellStyle name="_Tenaska Comparison_Rebuttal Power Costs_Electric Rev Req Model (2009 GRC) Rebuttal REmoval of New  WH Solar AdjustMI 3 3" xfId="25230"/>
    <cellStyle name="_Tenaska Comparison_Rebuttal Power Costs_Electric Rev Req Model (2009 GRC) Rebuttal REmoval of New  WH Solar AdjustMI 4" xfId="5995"/>
    <cellStyle name="_Tenaska Comparison_Rebuttal Power Costs_Electric Rev Req Model (2009 GRC) Rebuttal REmoval of New  WH Solar AdjustMI 4 2" xfId="25231"/>
    <cellStyle name="_Tenaska Comparison_Rebuttal Power Costs_Electric Rev Req Model (2009 GRC) Rebuttal REmoval of New  WH Solar AdjustMI 4 2 2" xfId="25232"/>
    <cellStyle name="_Tenaska Comparison_Rebuttal Power Costs_Electric Rev Req Model (2009 GRC) Rebuttal REmoval of New  WH Solar AdjustMI 4 3" xfId="25233"/>
    <cellStyle name="_Tenaska Comparison_Rebuttal Power Costs_Electric Rev Req Model (2009 GRC) Rebuttal REmoval of New  WH Solar AdjustMI 5" xfId="25234"/>
    <cellStyle name="_Tenaska Comparison_Rebuttal Power Costs_Electric Rev Req Model (2009 GRC) Rebuttal REmoval of New  WH Solar AdjustMI 5 2" xfId="25235"/>
    <cellStyle name="_Tenaska Comparison_Rebuttal Power Costs_Electric Rev Req Model (2009 GRC) Rebuttal REmoval of New  WH Solar AdjustMI 6" xfId="25236"/>
    <cellStyle name="_Tenaska Comparison_Rebuttal Power Costs_Electric Rev Req Model (2009 GRC) Rebuttal REmoval of New  WH Solar AdjustMI 6 2" xfId="25237"/>
    <cellStyle name="_Tenaska Comparison_Rebuttal Power Costs_Electric Rev Req Model (2009 GRC) Rebuttal REmoval of New  WH Solar AdjustMI_DEM-WP(C) ENERG10C--ctn Mid-C_042010 2010GRC" xfId="12165"/>
    <cellStyle name="_Tenaska Comparison_Rebuttal Power Costs_Electric Rev Req Model (2009 GRC) Rebuttal REmoval of New  WH Solar AdjustMI_DEM-WP(C) ENERG10C--ctn Mid-C_042010 2010GRC 2" xfId="25238"/>
    <cellStyle name="_Tenaska Comparison_Rebuttal Power Costs_Electric Rev Req Model (2009 GRC) Revised 01-18-2010" xfId="5996"/>
    <cellStyle name="_Tenaska Comparison_Rebuttal Power Costs_Electric Rev Req Model (2009 GRC) Revised 01-18-2010 2" xfId="5997"/>
    <cellStyle name="_Tenaska Comparison_Rebuttal Power Costs_Electric Rev Req Model (2009 GRC) Revised 01-18-2010 2 2" xfId="5998"/>
    <cellStyle name="_Tenaska Comparison_Rebuttal Power Costs_Electric Rev Req Model (2009 GRC) Revised 01-18-2010 2 2 2" xfId="25239"/>
    <cellStyle name="_Tenaska Comparison_Rebuttal Power Costs_Electric Rev Req Model (2009 GRC) Revised 01-18-2010 2 2 2 2" xfId="25240"/>
    <cellStyle name="_Tenaska Comparison_Rebuttal Power Costs_Electric Rev Req Model (2009 GRC) Revised 01-18-2010 2 3" xfId="5999"/>
    <cellStyle name="_Tenaska Comparison_Rebuttal Power Costs_Electric Rev Req Model (2009 GRC) Revised 01-18-2010 2 3 2" xfId="25241"/>
    <cellStyle name="_Tenaska Comparison_Rebuttal Power Costs_Electric Rev Req Model (2009 GRC) Revised 01-18-2010 2 4" xfId="25242"/>
    <cellStyle name="_Tenaska Comparison_Rebuttal Power Costs_Electric Rev Req Model (2009 GRC) Revised 01-18-2010 2 4 2" xfId="25243"/>
    <cellStyle name="_Tenaska Comparison_Rebuttal Power Costs_Electric Rev Req Model (2009 GRC) Revised 01-18-2010 3" xfId="6000"/>
    <cellStyle name="_Tenaska Comparison_Rebuttal Power Costs_Electric Rev Req Model (2009 GRC) Revised 01-18-2010 3 2" xfId="25244"/>
    <cellStyle name="_Tenaska Comparison_Rebuttal Power Costs_Electric Rev Req Model (2009 GRC) Revised 01-18-2010 3 2 2" xfId="25245"/>
    <cellStyle name="_Tenaska Comparison_Rebuttal Power Costs_Electric Rev Req Model (2009 GRC) Revised 01-18-2010 3 3" xfId="25246"/>
    <cellStyle name="_Tenaska Comparison_Rebuttal Power Costs_Electric Rev Req Model (2009 GRC) Revised 01-18-2010 4" xfId="6001"/>
    <cellStyle name="_Tenaska Comparison_Rebuttal Power Costs_Electric Rev Req Model (2009 GRC) Revised 01-18-2010 4 2" xfId="25247"/>
    <cellStyle name="_Tenaska Comparison_Rebuttal Power Costs_Electric Rev Req Model (2009 GRC) Revised 01-18-2010 4 2 2" xfId="25248"/>
    <cellStyle name="_Tenaska Comparison_Rebuttal Power Costs_Electric Rev Req Model (2009 GRC) Revised 01-18-2010 4 3" xfId="25249"/>
    <cellStyle name="_Tenaska Comparison_Rebuttal Power Costs_Electric Rev Req Model (2009 GRC) Revised 01-18-2010 5" xfId="25250"/>
    <cellStyle name="_Tenaska Comparison_Rebuttal Power Costs_Electric Rev Req Model (2009 GRC) Revised 01-18-2010 5 2" xfId="25251"/>
    <cellStyle name="_Tenaska Comparison_Rebuttal Power Costs_Electric Rev Req Model (2009 GRC) Revised 01-18-2010 6" xfId="25252"/>
    <cellStyle name="_Tenaska Comparison_Rebuttal Power Costs_Electric Rev Req Model (2009 GRC) Revised 01-18-2010 6 2" xfId="25253"/>
    <cellStyle name="_Tenaska Comparison_Rebuttal Power Costs_Electric Rev Req Model (2009 GRC) Revised 01-18-2010_DEM-WP(C) ENERG10C--ctn Mid-C_042010 2010GRC" xfId="12166"/>
    <cellStyle name="_Tenaska Comparison_Rebuttal Power Costs_Electric Rev Req Model (2009 GRC) Revised 01-18-2010_DEM-WP(C) ENERG10C--ctn Mid-C_042010 2010GRC 2" xfId="25254"/>
    <cellStyle name="_Tenaska Comparison_Rebuttal Power Costs_Final Order Electric EXHIBIT A-1" xfId="6002"/>
    <cellStyle name="_Tenaska Comparison_Rebuttal Power Costs_Final Order Electric EXHIBIT A-1 2" xfId="6003"/>
    <cellStyle name="_Tenaska Comparison_Rebuttal Power Costs_Final Order Electric EXHIBIT A-1 2 2" xfId="6004"/>
    <cellStyle name="_Tenaska Comparison_Rebuttal Power Costs_Final Order Electric EXHIBIT A-1 2 2 2" xfId="25255"/>
    <cellStyle name="_Tenaska Comparison_Rebuttal Power Costs_Final Order Electric EXHIBIT A-1 2 3" xfId="6005"/>
    <cellStyle name="_Tenaska Comparison_Rebuttal Power Costs_Final Order Electric EXHIBIT A-1 3" xfId="6006"/>
    <cellStyle name="_Tenaska Comparison_Rebuttal Power Costs_Final Order Electric EXHIBIT A-1 3 2" xfId="25256"/>
    <cellStyle name="_Tenaska Comparison_Rebuttal Power Costs_Final Order Electric EXHIBIT A-1 3 2 2" xfId="25257"/>
    <cellStyle name="_Tenaska Comparison_Rebuttal Power Costs_Final Order Electric EXHIBIT A-1 3 3" xfId="25258"/>
    <cellStyle name="_Tenaska Comparison_Rebuttal Power Costs_Final Order Electric EXHIBIT A-1 4" xfId="6007"/>
    <cellStyle name="_Tenaska Comparison_Rebuttal Power Costs_Final Order Electric EXHIBIT A-1 4 2" xfId="25259"/>
    <cellStyle name="_Tenaska Comparison_Rebuttal Power Costs_Final Order Electric EXHIBIT A-1 5" xfId="25260"/>
    <cellStyle name="_Tenaska Comparison_Rebuttal Power Costs_Final Order Electric EXHIBIT A-1 6" xfId="25261"/>
    <cellStyle name="_Tenaska Comparison_ROR 5.02" xfId="222"/>
    <cellStyle name="_Tenaska Comparison_ROR 5.02 2" xfId="6008"/>
    <cellStyle name="_Tenaska Comparison_ROR 5.02 2 2" xfId="6009"/>
    <cellStyle name="_Tenaska Comparison_ROR 5.02 2 2 2" xfId="25262"/>
    <cellStyle name="_Tenaska Comparison_ROR 5.02 2 3" xfId="6010"/>
    <cellStyle name="_Tenaska Comparison_ROR 5.02 3" xfId="6011"/>
    <cellStyle name="_Tenaska Comparison_ROR 5.02 3 2" xfId="25263"/>
    <cellStyle name="_Tenaska Comparison_ROR 5.02 4" xfId="25264"/>
    <cellStyle name="_Tenaska Comparison_Transmission Workbook for May BOD" xfId="6012"/>
    <cellStyle name="_Tenaska Comparison_Transmission Workbook for May BOD 2" xfId="6013"/>
    <cellStyle name="_Tenaska Comparison_Transmission Workbook for May BOD 2 2" xfId="25265"/>
    <cellStyle name="_Tenaska Comparison_Transmission Workbook for May BOD 2 2 2" xfId="25266"/>
    <cellStyle name="_Tenaska Comparison_Transmission Workbook for May BOD 2 2 2 2" xfId="25267"/>
    <cellStyle name="_Tenaska Comparison_Transmission Workbook for May BOD 2 3" xfId="25268"/>
    <cellStyle name="_Tenaska Comparison_Transmission Workbook for May BOD 2 3 2" xfId="25269"/>
    <cellStyle name="_Tenaska Comparison_Transmission Workbook for May BOD 2 4" xfId="25270"/>
    <cellStyle name="_Tenaska Comparison_Transmission Workbook for May BOD 2 4 2" xfId="25271"/>
    <cellStyle name="_Tenaska Comparison_Transmission Workbook for May BOD 3" xfId="25272"/>
    <cellStyle name="_Tenaska Comparison_Transmission Workbook for May BOD 3 2" xfId="25273"/>
    <cellStyle name="_Tenaska Comparison_Transmission Workbook for May BOD 3 2 2" xfId="25274"/>
    <cellStyle name="_Tenaska Comparison_Transmission Workbook for May BOD 3 3" xfId="25275"/>
    <cellStyle name="_Tenaska Comparison_Transmission Workbook for May BOD 4" xfId="25276"/>
    <cellStyle name="_Tenaska Comparison_Transmission Workbook for May BOD 4 2" xfId="25277"/>
    <cellStyle name="_Tenaska Comparison_Transmission Workbook for May BOD 4 2 2" xfId="25278"/>
    <cellStyle name="_Tenaska Comparison_Transmission Workbook for May BOD 4 3" xfId="25279"/>
    <cellStyle name="_Tenaska Comparison_Transmission Workbook for May BOD 5" xfId="25280"/>
    <cellStyle name="_Tenaska Comparison_Transmission Workbook for May BOD 5 2" xfId="25281"/>
    <cellStyle name="_Tenaska Comparison_Transmission Workbook for May BOD 6" xfId="25282"/>
    <cellStyle name="_Tenaska Comparison_Transmission Workbook for May BOD 6 2" xfId="25283"/>
    <cellStyle name="_Tenaska Comparison_Transmission Workbook for May BOD_DEM-WP(C) ENERG10C--ctn Mid-C_042010 2010GRC" xfId="12167"/>
    <cellStyle name="_Tenaska Comparison_Transmission Workbook for May BOD_DEM-WP(C) ENERG10C--ctn Mid-C_042010 2010GRC 2" xfId="25284"/>
    <cellStyle name="_Tenaska Comparison_Wind Integration 10GRC" xfId="6014"/>
    <cellStyle name="_Tenaska Comparison_Wind Integration 10GRC 2" xfId="6015"/>
    <cellStyle name="_Tenaska Comparison_Wind Integration 10GRC 2 2" xfId="25285"/>
    <cellStyle name="_Tenaska Comparison_Wind Integration 10GRC 2 2 2" xfId="25286"/>
    <cellStyle name="_Tenaska Comparison_Wind Integration 10GRC 2 2 2 2" xfId="25287"/>
    <cellStyle name="_Tenaska Comparison_Wind Integration 10GRC 2 3" xfId="25288"/>
    <cellStyle name="_Tenaska Comparison_Wind Integration 10GRC 2 3 2" xfId="25289"/>
    <cellStyle name="_Tenaska Comparison_Wind Integration 10GRC 2 4" xfId="25290"/>
    <cellStyle name="_Tenaska Comparison_Wind Integration 10GRC 2 4 2" xfId="25291"/>
    <cellStyle name="_Tenaska Comparison_Wind Integration 10GRC 3" xfId="25292"/>
    <cellStyle name="_Tenaska Comparison_Wind Integration 10GRC 3 2" xfId="25293"/>
    <cellStyle name="_Tenaska Comparison_Wind Integration 10GRC 3 2 2" xfId="25294"/>
    <cellStyle name="_Tenaska Comparison_Wind Integration 10GRC 3 3" xfId="25295"/>
    <cellStyle name="_Tenaska Comparison_Wind Integration 10GRC 4" xfId="25296"/>
    <cellStyle name="_Tenaska Comparison_Wind Integration 10GRC 4 2" xfId="25297"/>
    <cellStyle name="_Tenaska Comparison_Wind Integration 10GRC 4 2 2" xfId="25298"/>
    <cellStyle name="_Tenaska Comparison_Wind Integration 10GRC 4 3" xfId="25299"/>
    <cellStyle name="_Tenaska Comparison_Wind Integration 10GRC 5" xfId="25300"/>
    <cellStyle name="_Tenaska Comparison_Wind Integration 10GRC 5 2" xfId="25301"/>
    <cellStyle name="_Tenaska Comparison_Wind Integration 10GRC 6" xfId="25302"/>
    <cellStyle name="_Tenaska Comparison_Wind Integration 10GRC 6 2" xfId="25303"/>
    <cellStyle name="_Tenaska Comparison_Wind Integration 10GRC_DEM-WP(C) ENERG10C--ctn Mid-C_042010 2010GRC" xfId="12168"/>
    <cellStyle name="_Tenaska Comparison_Wind Integration 10GRC_DEM-WP(C) ENERG10C--ctn Mid-C_042010 2010GRC 2" xfId="25304"/>
    <cellStyle name="_x0013__TENASKA REGULATORY ASSET" xfId="6016"/>
    <cellStyle name="_x0013__TENASKA REGULATORY ASSET 2" xfId="6017"/>
    <cellStyle name="_x0013__TENASKA REGULATORY ASSET 2 2" xfId="6018"/>
    <cellStyle name="_x0013__TENASKA REGULATORY ASSET 2 2 2" xfId="25305"/>
    <cellStyle name="_x0013__TENASKA REGULATORY ASSET 2 3" xfId="6019"/>
    <cellStyle name="_x0013__TENASKA REGULATORY ASSET 3" xfId="6020"/>
    <cellStyle name="_x0013__TENASKA REGULATORY ASSET 3 2" xfId="25306"/>
    <cellStyle name="_x0013__TENASKA REGULATORY ASSET 4" xfId="6021"/>
    <cellStyle name="_Therms Data" xfId="6022"/>
    <cellStyle name="_Therms Data 2" xfId="25307"/>
    <cellStyle name="_Therms Data_Pro Forma Rev 09 GRC" xfId="6023"/>
    <cellStyle name="_Therms Data_Pro Forma Rev 09 GRC 2" xfId="25308"/>
    <cellStyle name="_Therms Data_Pro Forma Rev 2010 GRC" xfId="6024"/>
    <cellStyle name="_Therms Data_Pro Forma Rev 2010 GRC 2" xfId="25309"/>
    <cellStyle name="_Therms Data_Pro Forma Rev 2010 GRC_Preliminary" xfId="6025"/>
    <cellStyle name="_Therms Data_Pro Forma Rev 2010 GRC_Preliminary 2" xfId="25310"/>
    <cellStyle name="_Therms Data_Revenue (Feb 09 - Jan 10)" xfId="6026"/>
    <cellStyle name="_Therms Data_Revenue (Feb 09 - Jan 10) 2" xfId="25311"/>
    <cellStyle name="_Therms Data_Revenue (Jan 09 - Dec 09)" xfId="6027"/>
    <cellStyle name="_Therms Data_Revenue (Jan 09 - Dec 09) 2" xfId="25312"/>
    <cellStyle name="_Therms Data_Revenue (Mar 09 - Feb 10)" xfId="6028"/>
    <cellStyle name="_Therms Data_Revenue (Mar 09 - Feb 10) 2" xfId="25313"/>
    <cellStyle name="_Therms Data_Volume Exhibit (Jan09 - Dec09)" xfId="6029"/>
    <cellStyle name="_Therms Data_Volume Exhibit (Jan09 - Dec09) 2" xfId="25314"/>
    <cellStyle name="_Value Copy 11 30 05 gas 12 09 05 AURORA at 12 14 05" xfId="223"/>
    <cellStyle name="_Value Copy 11 30 05 gas 12 09 05 AURORA at 12 14 05 10" xfId="25315"/>
    <cellStyle name="_Value Copy 11 30 05 gas 12 09 05 AURORA at 12 14 05 10 2" xfId="25316"/>
    <cellStyle name="_Value Copy 11 30 05 gas 12 09 05 AURORA at 12 14 05 11" xfId="25317"/>
    <cellStyle name="_Value Copy 11 30 05 gas 12 09 05 AURORA at 12 14 05 11 2" xfId="25318"/>
    <cellStyle name="_Value Copy 11 30 05 gas 12 09 05 AURORA at 12 14 05 11 3" xfId="25319"/>
    <cellStyle name="_Value Copy 11 30 05 gas 12 09 05 AURORA at 12 14 05 2" xfId="6030"/>
    <cellStyle name="_Value Copy 11 30 05 gas 12 09 05 AURORA at 12 14 05 2 2" xfId="6031"/>
    <cellStyle name="_Value Copy 11 30 05 gas 12 09 05 AURORA at 12 14 05 2 2 2" xfId="6032"/>
    <cellStyle name="_Value Copy 11 30 05 gas 12 09 05 AURORA at 12 14 05 2 2 2 2" xfId="25320"/>
    <cellStyle name="_Value Copy 11 30 05 gas 12 09 05 AURORA at 12 14 05 2 2 2 2 2" xfId="25321"/>
    <cellStyle name="_Value Copy 11 30 05 gas 12 09 05 AURORA at 12 14 05 2 2 3" xfId="6033"/>
    <cellStyle name="_Value Copy 11 30 05 gas 12 09 05 AURORA at 12 14 05 2 2 3 2" xfId="25322"/>
    <cellStyle name="_Value Copy 11 30 05 gas 12 09 05 AURORA at 12 14 05 2 2 4" xfId="25323"/>
    <cellStyle name="_Value Copy 11 30 05 gas 12 09 05 AURORA at 12 14 05 2 2 4 2" xfId="25324"/>
    <cellStyle name="_Value Copy 11 30 05 gas 12 09 05 AURORA at 12 14 05 2 3" xfId="6034"/>
    <cellStyle name="_Value Copy 11 30 05 gas 12 09 05 AURORA at 12 14 05 2 3 2" xfId="25325"/>
    <cellStyle name="_Value Copy 11 30 05 gas 12 09 05 AURORA at 12 14 05 2 3 2 2" xfId="25326"/>
    <cellStyle name="_Value Copy 11 30 05 gas 12 09 05 AURORA at 12 14 05 2 3 3" xfId="25327"/>
    <cellStyle name="_Value Copy 11 30 05 gas 12 09 05 AURORA at 12 14 05 2 4" xfId="6035"/>
    <cellStyle name="_Value Copy 11 30 05 gas 12 09 05 AURORA at 12 14 05 2 4 2" xfId="25328"/>
    <cellStyle name="_Value Copy 11 30 05 gas 12 09 05 AURORA at 12 14 05 2 4 2 2" xfId="25329"/>
    <cellStyle name="_Value Copy 11 30 05 gas 12 09 05 AURORA at 12 14 05 2 4 3" xfId="25330"/>
    <cellStyle name="_Value Copy 11 30 05 gas 12 09 05 AURORA at 12 14 05 2 5" xfId="25331"/>
    <cellStyle name="_Value Copy 11 30 05 gas 12 09 05 AURORA at 12 14 05 2 5 2" xfId="25332"/>
    <cellStyle name="_Value Copy 11 30 05 gas 12 09 05 AURORA at 12 14 05 2 6" xfId="25333"/>
    <cellStyle name="_Value Copy 11 30 05 gas 12 09 05 AURORA at 12 14 05 2 6 2" xfId="25334"/>
    <cellStyle name="_Value Copy 11 30 05 gas 12 09 05 AURORA at 12 14 05 3" xfId="6036"/>
    <cellStyle name="_Value Copy 11 30 05 gas 12 09 05 AURORA at 12 14 05 3 2" xfId="6037"/>
    <cellStyle name="_Value Copy 11 30 05 gas 12 09 05 AURORA at 12 14 05 3 2 2" xfId="25335"/>
    <cellStyle name="_Value Copy 11 30 05 gas 12 09 05 AURORA at 12 14 05 3 2 2 2" xfId="25336"/>
    <cellStyle name="_Value Copy 11 30 05 gas 12 09 05 AURORA at 12 14 05 3 2 3" xfId="25337"/>
    <cellStyle name="_Value Copy 11 30 05 gas 12 09 05 AURORA at 12 14 05 3 3" xfId="6038"/>
    <cellStyle name="_Value Copy 11 30 05 gas 12 09 05 AURORA at 12 14 05 3 3 2" xfId="25338"/>
    <cellStyle name="_Value Copy 11 30 05 gas 12 09 05 AURORA at 12 14 05 3 3 2 2" xfId="25339"/>
    <cellStyle name="_Value Copy 11 30 05 gas 12 09 05 AURORA at 12 14 05 3 3 3" xfId="25340"/>
    <cellStyle name="_Value Copy 11 30 05 gas 12 09 05 AURORA at 12 14 05 3 4" xfId="25341"/>
    <cellStyle name="_Value Copy 11 30 05 gas 12 09 05 AURORA at 12 14 05 3 4 2" xfId="25342"/>
    <cellStyle name="_Value Copy 11 30 05 gas 12 09 05 AURORA at 12 14 05 3 5" xfId="25343"/>
    <cellStyle name="_Value Copy 11 30 05 gas 12 09 05 AURORA at 12 14 05 3 5 2" xfId="25344"/>
    <cellStyle name="_Value Copy 11 30 05 gas 12 09 05 AURORA at 12 14 05 4" xfId="6039"/>
    <cellStyle name="_Value Copy 11 30 05 gas 12 09 05 AURORA at 12 14 05 4 2" xfId="6040"/>
    <cellStyle name="_Value Copy 11 30 05 gas 12 09 05 AURORA at 12 14 05 4 2 2" xfId="25345"/>
    <cellStyle name="_Value Copy 11 30 05 gas 12 09 05 AURORA at 12 14 05 4 2 2 2" xfId="25346"/>
    <cellStyle name="_Value Copy 11 30 05 gas 12 09 05 AURORA at 12 14 05 4 2 2 2 2" xfId="25347"/>
    <cellStyle name="_Value Copy 11 30 05 gas 12 09 05 AURORA at 12 14 05 4 2 3" xfId="25348"/>
    <cellStyle name="_Value Copy 11 30 05 gas 12 09 05 AURORA at 12 14 05 4 2 3 2" xfId="25349"/>
    <cellStyle name="_Value Copy 11 30 05 gas 12 09 05 AURORA at 12 14 05 4 2 4" xfId="25350"/>
    <cellStyle name="_Value Copy 11 30 05 gas 12 09 05 AURORA at 12 14 05 4 2 4 2" xfId="25351"/>
    <cellStyle name="_Value Copy 11 30 05 gas 12 09 05 AURORA at 12 14 05 4 3" xfId="25352"/>
    <cellStyle name="_Value Copy 11 30 05 gas 12 09 05 AURORA at 12 14 05 4 3 2" xfId="25353"/>
    <cellStyle name="_Value Copy 11 30 05 gas 12 09 05 AURORA at 12 14 05 4 3 2 2" xfId="25354"/>
    <cellStyle name="_Value Copy 11 30 05 gas 12 09 05 AURORA at 12 14 05 4 3 3" xfId="25355"/>
    <cellStyle name="_Value Copy 11 30 05 gas 12 09 05 AURORA at 12 14 05 4 4" xfId="25356"/>
    <cellStyle name="_Value Copy 11 30 05 gas 12 09 05 AURORA at 12 14 05 4 4 2" xfId="25357"/>
    <cellStyle name="_Value Copy 11 30 05 gas 12 09 05 AURORA at 12 14 05 4 4 2 2" xfId="25358"/>
    <cellStyle name="_Value Copy 11 30 05 gas 12 09 05 AURORA at 12 14 05 4 4 3" xfId="25359"/>
    <cellStyle name="_Value Copy 11 30 05 gas 12 09 05 AURORA at 12 14 05 4 5" xfId="25360"/>
    <cellStyle name="_Value Copy 11 30 05 gas 12 09 05 AURORA at 12 14 05 4 5 2" xfId="25361"/>
    <cellStyle name="_Value Copy 11 30 05 gas 12 09 05 AURORA at 12 14 05 4 6" xfId="25362"/>
    <cellStyle name="_Value Copy 11 30 05 gas 12 09 05 AURORA at 12 14 05 4 6 2" xfId="25363"/>
    <cellStyle name="_Value Copy 11 30 05 gas 12 09 05 AURORA at 12 14 05 5" xfId="6041"/>
    <cellStyle name="_Value Copy 11 30 05 gas 12 09 05 AURORA at 12 14 05 5 2" xfId="25364"/>
    <cellStyle name="_Value Copy 11 30 05 gas 12 09 05 AURORA at 12 14 05 5 2 2" xfId="25365"/>
    <cellStyle name="_Value Copy 11 30 05 gas 12 09 05 AURORA at 12 14 05 5 2 2 2" xfId="25366"/>
    <cellStyle name="_Value Copy 11 30 05 gas 12 09 05 AURORA at 12 14 05 5 2 2 2 2" xfId="25367"/>
    <cellStyle name="_Value Copy 11 30 05 gas 12 09 05 AURORA at 12 14 05 5 2 3" xfId="25368"/>
    <cellStyle name="_Value Copy 11 30 05 gas 12 09 05 AURORA at 12 14 05 5 2 3 2" xfId="25369"/>
    <cellStyle name="_Value Copy 11 30 05 gas 12 09 05 AURORA at 12 14 05 5 2 4" xfId="25370"/>
    <cellStyle name="_Value Copy 11 30 05 gas 12 09 05 AURORA at 12 14 05 5 2 4 2" xfId="25371"/>
    <cellStyle name="_Value Copy 11 30 05 gas 12 09 05 AURORA at 12 14 05 5 2 5" xfId="25372"/>
    <cellStyle name="_Value Copy 11 30 05 gas 12 09 05 AURORA at 12 14 05 5 3" xfId="25373"/>
    <cellStyle name="_Value Copy 11 30 05 gas 12 09 05 AURORA at 12 14 05 5 3 2" xfId="25374"/>
    <cellStyle name="_Value Copy 11 30 05 gas 12 09 05 AURORA at 12 14 05 5 3 2 2" xfId="25375"/>
    <cellStyle name="_Value Copy 11 30 05 gas 12 09 05 AURORA at 12 14 05 5 4" xfId="25376"/>
    <cellStyle name="_Value Copy 11 30 05 gas 12 09 05 AURORA at 12 14 05 5 4 2" xfId="25377"/>
    <cellStyle name="_Value Copy 11 30 05 gas 12 09 05 AURORA at 12 14 05 5 5" xfId="25378"/>
    <cellStyle name="_Value Copy 11 30 05 gas 12 09 05 AURORA at 12 14 05 5 5 2" xfId="25379"/>
    <cellStyle name="_Value Copy 11 30 05 gas 12 09 05 AURORA at 12 14 05 6" xfId="12169"/>
    <cellStyle name="_Value Copy 11 30 05 gas 12 09 05 AURORA at 12 14 05 6 2" xfId="12170"/>
    <cellStyle name="_Value Copy 11 30 05 gas 12 09 05 AURORA at 12 14 05 6 2 2" xfId="25380"/>
    <cellStyle name="_Value Copy 11 30 05 gas 12 09 05 AURORA at 12 14 05 6 2 2 2" xfId="25381"/>
    <cellStyle name="_Value Copy 11 30 05 gas 12 09 05 AURORA at 12 14 05 6 3" xfId="25382"/>
    <cellStyle name="_Value Copy 11 30 05 gas 12 09 05 AURORA at 12 14 05 6 3 2" xfId="25383"/>
    <cellStyle name="_Value Copy 11 30 05 gas 12 09 05 AURORA at 12 14 05 6 4" xfId="25384"/>
    <cellStyle name="_Value Copy 11 30 05 gas 12 09 05 AURORA at 12 14 05 6 4 2" xfId="25385"/>
    <cellStyle name="_Value Copy 11 30 05 gas 12 09 05 AURORA at 12 14 05 7" xfId="12171"/>
    <cellStyle name="_Value Copy 11 30 05 gas 12 09 05 AURORA at 12 14 05 7 2" xfId="12172"/>
    <cellStyle name="_Value Copy 11 30 05 gas 12 09 05 AURORA at 12 14 05 7 2 2" xfId="25386"/>
    <cellStyle name="_Value Copy 11 30 05 gas 12 09 05 AURORA at 12 14 05 7 3" xfId="25387"/>
    <cellStyle name="_Value Copy 11 30 05 gas 12 09 05 AURORA at 12 14 05 8" xfId="25388"/>
    <cellStyle name="_Value Copy 11 30 05 gas 12 09 05 AURORA at 12 14 05 8 2" xfId="25389"/>
    <cellStyle name="_Value Copy 11 30 05 gas 12 09 05 AURORA at 12 14 05 8 2 2" xfId="25390"/>
    <cellStyle name="_Value Copy 11 30 05 gas 12 09 05 AURORA at 12 14 05 8 3" xfId="25391"/>
    <cellStyle name="_Value Copy 11 30 05 gas 12 09 05 AURORA at 12 14 05 9" xfId="25392"/>
    <cellStyle name="_Value Copy 11 30 05 gas 12 09 05 AURORA at 12 14 05 9 2" xfId="25393"/>
    <cellStyle name="_Value Copy 11 30 05 gas 12 09 05 AURORA at 12 14 05 9 2 2" xfId="25394"/>
    <cellStyle name="_Value Copy 11 30 05 gas 12 09 05 AURORA at 12 14 05 9 2 2 2" xfId="25395"/>
    <cellStyle name="_Value Copy 11 30 05 gas 12 09 05 AURORA at 12 14 05 9 2 3" xfId="25396"/>
    <cellStyle name="_Value Copy 11 30 05 gas 12 09 05 AURORA at 12 14 05 9 3" xfId="25397"/>
    <cellStyle name="_Value Copy 11 30 05 gas 12 09 05 AURORA at 12 14 05 9 3 2" xfId="25398"/>
    <cellStyle name="_Value Copy 11 30 05 gas 12 09 05 AURORA at 12 14 05 9 4" xfId="25399"/>
    <cellStyle name="_Value Copy 11 30 05 gas 12 09 05 AURORA at 12 14 05_04 07E Wild Horse Wind Expansion (C) (2)" xfId="224"/>
    <cellStyle name="_Value Copy 11 30 05 gas 12 09 05 AURORA at 12 14 05_04 07E Wild Horse Wind Expansion (C) (2) 2" xfId="6042"/>
    <cellStyle name="_Value Copy 11 30 05 gas 12 09 05 AURORA at 12 14 05_04 07E Wild Horse Wind Expansion (C) (2) 2 2" xfId="6043"/>
    <cellStyle name="_Value Copy 11 30 05 gas 12 09 05 AURORA at 12 14 05_04 07E Wild Horse Wind Expansion (C) (2) 2 2 2" xfId="25400"/>
    <cellStyle name="_Value Copy 11 30 05 gas 12 09 05 AURORA at 12 14 05_04 07E Wild Horse Wind Expansion (C) (2) 2 2 2 2" xfId="25401"/>
    <cellStyle name="_Value Copy 11 30 05 gas 12 09 05 AURORA at 12 14 05_04 07E Wild Horse Wind Expansion (C) (2) 2 3" xfId="6044"/>
    <cellStyle name="_Value Copy 11 30 05 gas 12 09 05 AURORA at 12 14 05_04 07E Wild Horse Wind Expansion (C) (2) 2 3 2" xfId="25402"/>
    <cellStyle name="_Value Copy 11 30 05 gas 12 09 05 AURORA at 12 14 05_04 07E Wild Horse Wind Expansion (C) (2) 2 4" xfId="25403"/>
    <cellStyle name="_Value Copy 11 30 05 gas 12 09 05 AURORA at 12 14 05_04 07E Wild Horse Wind Expansion (C) (2) 2 4 2" xfId="25404"/>
    <cellStyle name="_Value Copy 11 30 05 gas 12 09 05 AURORA at 12 14 05_04 07E Wild Horse Wind Expansion (C) (2) 3" xfId="6045"/>
    <cellStyle name="_Value Copy 11 30 05 gas 12 09 05 AURORA at 12 14 05_04 07E Wild Horse Wind Expansion (C) (2) 3 2" xfId="25405"/>
    <cellStyle name="_Value Copy 11 30 05 gas 12 09 05 AURORA at 12 14 05_04 07E Wild Horse Wind Expansion (C) (2) 3 2 2" xfId="25406"/>
    <cellStyle name="_Value Copy 11 30 05 gas 12 09 05 AURORA at 12 14 05_04 07E Wild Horse Wind Expansion (C) (2) 3 3" xfId="25407"/>
    <cellStyle name="_Value Copy 11 30 05 gas 12 09 05 AURORA at 12 14 05_04 07E Wild Horse Wind Expansion (C) (2) 4" xfId="6046"/>
    <cellStyle name="_Value Copy 11 30 05 gas 12 09 05 AURORA at 12 14 05_04 07E Wild Horse Wind Expansion (C) (2) 4 2" xfId="25408"/>
    <cellStyle name="_Value Copy 11 30 05 gas 12 09 05 AURORA at 12 14 05_04 07E Wild Horse Wind Expansion (C) (2) 4 2 2" xfId="25409"/>
    <cellStyle name="_Value Copy 11 30 05 gas 12 09 05 AURORA at 12 14 05_04 07E Wild Horse Wind Expansion (C) (2) 4 3" xfId="25410"/>
    <cellStyle name="_Value Copy 11 30 05 gas 12 09 05 AURORA at 12 14 05_04 07E Wild Horse Wind Expansion (C) (2) 5" xfId="25411"/>
    <cellStyle name="_Value Copy 11 30 05 gas 12 09 05 AURORA at 12 14 05_04 07E Wild Horse Wind Expansion (C) (2) 5 2" xfId="25412"/>
    <cellStyle name="_Value Copy 11 30 05 gas 12 09 05 AURORA at 12 14 05_04 07E Wild Horse Wind Expansion (C) (2) 6" xfId="25413"/>
    <cellStyle name="_Value Copy 11 30 05 gas 12 09 05 AURORA at 12 14 05_04 07E Wild Horse Wind Expansion (C) (2) 6 2" xfId="25414"/>
    <cellStyle name="_Value Copy 11 30 05 gas 12 09 05 AURORA at 12 14 05_04 07E Wild Horse Wind Expansion (C) (2)_Adj Bench DR 3 for Initial Briefs (Electric)" xfId="6047"/>
    <cellStyle name="_Value Copy 11 30 05 gas 12 09 05 AURORA at 12 14 05_04 07E Wild Horse Wind Expansion (C) (2)_Adj Bench DR 3 for Initial Briefs (Electric) 2" xfId="6048"/>
    <cellStyle name="_Value Copy 11 30 05 gas 12 09 05 AURORA at 12 14 05_04 07E Wild Horse Wind Expansion (C) (2)_Adj Bench DR 3 for Initial Briefs (Electric) 2 2" xfId="6049"/>
    <cellStyle name="_Value Copy 11 30 05 gas 12 09 05 AURORA at 12 14 05_04 07E Wild Horse Wind Expansion (C) (2)_Adj Bench DR 3 for Initial Briefs (Electric) 2 2 2" xfId="25415"/>
    <cellStyle name="_Value Copy 11 30 05 gas 12 09 05 AURORA at 12 14 05_04 07E Wild Horse Wind Expansion (C) (2)_Adj Bench DR 3 for Initial Briefs (Electric) 2 2 2 2" xfId="25416"/>
    <cellStyle name="_Value Copy 11 30 05 gas 12 09 05 AURORA at 12 14 05_04 07E Wild Horse Wind Expansion (C) (2)_Adj Bench DR 3 for Initial Briefs (Electric) 2 3" xfId="6050"/>
    <cellStyle name="_Value Copy 11 30 05 gas 12 09 05 AURORA at 12 14 05_04 07E Wild Horse Wind Expansion (C) (2)_Adj Bench DR 3 for Initial Briefs (Electric) 2 3 2" xfId="25417"/>
    <cellStyle name="_Value Copy 11 30 05 gas 12 09 05 AURORA at 12 14 05_04 07E Wild Horse Wind Expansion (C) (2)_Adj Bench DR 3 for Initial Briefs (Electric) 2 4" xfId="25418"/>
    <cellStyle name="_Value Copy 11 30 05 gas 12 09 05 AURORA at 12 14 05_04 07E Wild Horse Wind Expansion (C) (2)_Adj Bench DR 3 for Initial Briefs (Electric) 2 4 2" xfId="25419"/>
    <cellStyle name="_Value Copy 11 30 05 gas 12 09 05 AURORA at 12 14 05_04 07E Wild Horse Wind Expansion (C) (2)_Adj Bench DR 3 for Initial Briefs (Electric) 3" xfId="6051"/>
    <cellStyle name="_Value Copy 11 30 05 gas 12 09 05 AURORA at 12 14 05_04 07E Wild Horse Wind Expansion (C) (2)_Adj Bench DR 3 for Initial Briefs (Electric) 3 2" xfId="25420"/>
    <cellStyle name="_Value Copy 11 30 05 gas 12 09 05 AURORA at 12 14 05_04 07E Wild Horse Wind Expansion (C) (2)_Adj Bench DR 3 for Initial Briefs (Electric) 3 2 2" xfId="25421"/>
    <cellStyle name="_Value Copy 11 30 05 gas 12 09 05 AURORA at 12 14 05_04 07E Wild Horse Wind Expansion (C) (2)_Adj Bench DR 3 for Initial Briefs (Electric) 3 3" xfId="25422"/>
    <cellStyle name="_Value Copy 11 30 05 gas 12 09 05 AURORA at 12 14 05_04 07E Wild Horse Wind Expansion (C) (2)_Adj Bench DR 3 for Initial Briefs (Electric) 4" xfId="6052"/>
    <cellStyle name="_Value Copy 11 30 05 gas 12 09 05 AURORA at 12 14 05_04 07E Wild Horse Wind Expansion (C) (2)_Adj Bench DR 3 for Initial Briefs (Electric) 4 2" xfId="25423"/>
    <cellStyle name="_Value Copy 11 30 05 gas 12 09 05 AURORA at 12 14 05_04 07E Wild Horse Wind Expansion (C) (2)_Adj Bench DR 3 for Initial Briefs (Electric) 4 2 2" xfId="25424"/>
    <cellStyle name="_Value Copy 11 30 05 gas 12 09 05 AURORA at 12 14 05_04 07E Wild Horse Wind Expansion (C) (2)_Adj Bench DR 3 for Initial Briefs (Electric) 4 3" xfId="25425"/>
    <cellStyle name="_Value Copy 11 30 05 gas 12 09 05 AURORA at 12 14 05_04 07E Wild Horse Wind Expansion (C) (2)_Adj Bench DR 3 for Initial Briefs (Electric) 5" xfId="25426"/>
    <cellStyle name="_Value Copy 11 30 05 gas 12 09 05 AURORA at 12 14 05_04 07E Wild Horse Wind Expansion (C) (2)_Adj Bench DR 3 for Initial Briefs (Electric) 5 2" xfId="25427"/>
    <cellStyle name="_Value Copy 11 30 05 gas 12 09 05 AURORA at 12 14 05_04 07E Wild Horse Wind Expansion (C) (2)_Adj Bench DR 3 for Initial Briefs (Electric) 6" xfId="25428"/>
    <cellStyle name="_Value Copy 11 30 05 gas 12 09 05 AURORA at 12 14 05_04 07E Wild Horse Wind Expansion (C) (2)_Adj Bench DR 3 for Initial Briefs (Electric) 6 2" xfId="25429"/>
    <cellStyle name="_Value Copy 11 30 05 gas 12 09 05 AURORA at 12 14 05_04 07E Wild Horse Wind Expansion (C) (2)_Adj Bench DR 3 for Initial Briefs (Electric)_DEM-WP(C) ENERG10C--ctn Mid-C_042010 2010GRC" xfId="12173"/>
    <cellStyle name="_Value Copy 11 30 05 gas 12 09 05 AURORA at 12 14 05_04 07E Wild Horse Wind Expansion (C) (2)_Adj Bench DR 3 for Initial Briefs (Electric)_DEM-WP(C) ENERG10C--ctn Mid-C_042010 2010GRC 2" xfId="25430"/>
    <cellStyle name="_Value Copy 11 30 05 gas 12 09 05 AURORA at 12 14 05_04 07E Wild Horse Wind Expansion (C) (2)_Book1" xfId="6053"/>
    <cellStyle name="_Value Copy 11 30 05 gas 12 09 05 AURORA at 12 14 05_04 07E Wild Horse Wind Expansion (C) (2)_Book1 2" xfId="25431"/>
    <cellStyle name="_Value Copy 11 30 05 gas 12 09 05 AURORA at 12 14 05_04 07E Wild Horse Wind Expansion (C) (2)_DEM-WP(C) ENERG10C--ctn Mid-C_042010 2010GRC" xfId="12174"/>
    <cellStyle name="_Value Copy 11 30 05 gas 12 09 05 AURORA at 12 14 05_04 07E Wild Horse Wind Expansion (C) (2)_DEM-WP(C) ENERG10C--ctn Mid-C_042010 2010GRC 2" xfId="25432"/>
    <cellStyle name="_Value Copy 11 30 05 gas 12 09 05 AURORA at 12 14 05_04 07E Wild Horse Wind Expansion (C) (2)_Electric Rev Req Model (2009 GRC) " xfId="6054"/>
    <cellStyle name="_Value Copy 11 30 05 gas 12 09 05 AURORA at 12 14 05_04 07E Wild Horse Wind Expansion (C) (2)_Electric Rev Req Model (2009 GRC)  2" xfId="6055"/>
    <cellStyle name="_Value Copy 11 30 05 gas 12 09 05 AURORA at 12 14 05_04 07E Wild Horse Wind Expansion (C) (2)_Electric Rev Req Model (2009 GRC)  2 2" xfId="6056"/>
    <cellStyle name="_Value Copy 11 30 05 gas 12 09 05 AURORA at 12 14 05_04 07E Wild Horse Wind Expansion (C) (2)_Electric Rev Req Model (2009 GRC)  2 2 2" xfId="25433"/>
    <cellStyle name="_Value Copy 11 30 05 gas 12 09 05 AURORA at 12 14 05_04 07E Wild Horse Wind Expansion (C) (2)_Electric Rev Req Model (2009 GRC)  2 2 2 2" xfId="25434"/>
    <cellStyle name="_Value Copy 11 30 05 gas 12 09 05 AURORA at 12 14 05_04 07E Wild Horse Wind Expansion (C) (2)_Electric Rev Req Model (2009 GRC)  2 3" xfId="6057"/>
    <cellStyle name="_Value Copy 11 30 05 gas 12 09 05 AURORA at 12 14 05_04 07E Wild Horse Wind Expansion (C) (2)_Electric Rev Req Model (2009 GRC)  2 3 2" xfId="25435"/>
    <cellStyle name="_Value Copy 11 30 05 gas 12 09 05 AURORA at 12 14 05_04 07E Wild Horse Wind Expansion (C) (2)_Electric Rev Req Model (2009 GRC)  2 4" xfId="25436"/>
    <cellStyle name="_Value Copy 11 30 05 gas 12 09 05 AURORA at 12 14 05_04 07E Wild Horse Wind Expansion (C) (2)_Electric Rev Req Model (2009 GRC)  2 4 2" xfId="25437"/>
    <cellStyle name="_Value Copy 11 30 05 gas 12 09 05 AURORA at 12 14 05_04 07E Wild Horse Wind Expansion (C) (2)_Electric Rev Req Model (2009 GRC)  3" xfId="6058"/>
    <cellStyle name="_Value Copy 11 30 05 gas 12 09 05 AURORA at 12 14 05_04 07E Wild Horse Wind Expansion (C) (2)_Electric Rev Req Model (2009 GRC)  3 2" xfId="25438"/>
    <cellStyle name="_Value Copy 11 30 05 gas 12 09 05 AURORA at 12 14 05_04 07E Wild Horse Wind Expansion (C) (2)_Electric Rev Req Model (2009 GRC)  3 2 2" xfId="25439"/>
    <cellStyle name="_Value Copy 11 30 05 gas 12 09 05 AURORA at 12 14 05_04 07E Wild Horse Wind Expansion (C) (2)_Electric Rev Req Model (2009 GRC)  3 3" xfId="25440"/>
    <cellStyle name="_Value Copy 11 30 05 gas 12 09 05 AURORA at 12 14 05_04 07E Wild Horse Wind Expansion (C) (2)_Electric Rev Req Model (2009 GRC)  4" xfId="6059"/>
    <cellStyle name="_Value Copy 11 30 05 gas 12 09 05 AURORA at 12 14 05_04 07E Wild Horse Wind Expansion (C) (2)_Electric Rev Req Model (2009 GRC)  4 2" xfId="25441"/>
    <cellStyle name="_Value Copy 11 30 05 gas 12 09 05 AURORA at 12 14 05_04 07E Wild Horse Wind Expansion (C) (2)_Electric Rev Req Model (2009 GRC)  4 2 2" xfId="25442"/>
    <cellStyle name="_Value Copy 11 30 05 gas 12 09 05 AURORA at 12 14 05_04 07E Wild Horse Wind Expansion (C) (2)_Electric Rev Req Model (2009 GRC)  4 3" xfId="25443"/>
    <cellStyle name="_Value Copy 11 30 05 gas 12 09 05 AURORA at 12 14 05_04 07E Wild Horse Wind Expansion (C) (2)_Electric Rev Req Model (2009 GRC)  5" xfId="25444"/>
    <cellStyle name="_Value Copy 11 30 05 gas 12 09 05 AURORA at 12 14 05_04 07E Wild Horse Wind Expansion (C) (2)_Electric Rev Req Model (2009 GRC)  5 2" xfId="25445"/>
    <cellStyle name="_Value Copy 11 30 05 gas 12 09 05 AURORA at 12 14 05_04 07E Wild Horse Wind Expansion (C) (2)_Electric Rev Req Model (2009 GRC)  6" xfId="25446"/>
    <cellStyle name="_Value Copy 11 30 05 gas 12 09 05 AURORA at 12 14 05_04 07E Wild Horse Wind Expansion (C) (2)_Electric Rev Req Model (2009 GRC)  6 2" xfId="25447"/>
    <cellStyle name="_Value Copy 11 30 05 gas 12 09 05 AURORA at 12 14 05_04 07E Wild Horse Wind Expansion (C) (2)_Electric Rev Req Model (2009 GRC) _DEM-WP(C) ENERG10C--ctn Mid-C_042010 2010GRC" xfId="12175"/>
    <cellStyle name="_Value Copy 11 30 05 gas 12 09 05 AURORA at 12 14 05_04 07E Wild Horse Wind Expansion (C) (2)_Electric Rev Req Model (2009 GRC) _DEM-WP(C) ENERG10C--ctn Mid-C_042010 2010GRC 2" xfId="25448"/>
    <cellStyle name="_Value Copy 11 30 05 gas 12 09 05 AURORA at 12 14 05_04 07E Wild Horse Wind Expansion (C) (2)_Electric Rev Req Model (2009 GRC) Rebuttal" xfId="6060"/>
    <cellStyle name="_Value Copy 11 30 05 gas 12 09 05 AURORA at 12 14 05_04 07E Wild Horse Wind Expansion (C) (2)_Electric Rev Req Model (2009 GRC) Rebuttal 2" xfId="6061"/>
    <cellStyle name="_Value Copy 11 30 05 gas 12 09 05 AURORA at 12 14 05_04 07E Wild Horse Wind Expansion (C) (2)_Electric Rev Req Model (2009 GRC) Rebuttal 2 2" xfId="6062"/>
    <cellStyle name="_Value Copy 11 30 05 gas 12 09 05 AURORA at 12 14 05_04 07E Wild Horse Wind Expansion (C) (2)_Electric Rev Req Model (2009 GRC) Rebuttal 2 2 2" xfId="25449"/>
    <cellStyle name="_Value Copy 11 30 05 gas 12 09 05 AURORA at 12 14 05_04 07E Wild Horse Wind Expansion (C) (2)_Electric Rev Req Model (2009 GRC) Rebuttal 2 3" xfId="6063"/>
    <cellStyle name="_Value Copy 11 30 05 gas 12 09 05 AURORA at 12 14 05_04 07E Wild Horse Wind Expansion (C) (2)_Electric Rev Req Model (2009 GRC) Rebuttal 3" xfId="6064"/>
    <cellStyle name="_Value Copy 11 30 05 gas 12 09 05 AURORA at 12 14 05_04 07E Wild Horse Wind Expansion (C) (2)_Electric Rev Req Model (2009 GRC) Rebuttal 3 2" xfId="25450"/>
    <cellStyle name="_Value Copy 11 30 05 gas 12 09 05 AURORA at 12 14 05_04 07E Wild Horse Wind Expansion (C) (2)_Electric Rev Req Model (2009 GRC) Rebuttal 4" xfId="6065"/>
    <cellStyle name="_Value Copy 11 30 05 gas 12 09 05 AURORA at 12 14 05_04 07E Wild Horse Wind Expansion (C) (2)_Electric Rev Req Model (2009 GRC) Rebuttal REmoval of New  WH Solar AdjustMI" xfId="6066"/>
    <cellStyle name="_Value Copy 11 30 05 gas 12 09 05 AURORA at 12 14 05_04 07E Wild Horse Wind Expansion (C) (2)_Electric Rev Req Model (2009 GRC) Rebuttal REmoval of New  WH Solar AdjustMI 2" xfId="6067"/>
    <cellStyle name="_Value Copy 11 30 05 gas 12 09 05 AURORA at 12 14 05_04 07E Wild Horse Wind Expansion (C) (2)_Electric Rev Req Model (2009 GRC) Rebuttal REmoval of New  WH Solar AdjustMI 2 2" xfId="6068"/>
    <cellStyle name="_Value Copy 11 30 05 gas 12 09 05 AURORA at 12 14 05_04 07E Wild Horse Wind Expansion (C) (2)_Electric Rev Req Model (2009 GRC) Rebuttal REmoval of New  WH Solar AdjustMI 2 2 2" xfId="25451"/>
    <cellStyle name="_Value Copy 11 30 05 gas 12 09 05 AURORA at 12 14 05_04 07E Wild Horse Wind Expansion (C) (2)_Electric Rev Req Model (2009 GRC) Rebuttal REmoval of New  WH Solar AdjustMI 2 2 2 2" xfId="25452"/>
    <cellStyle name="_Value Copy 11 30 05 gas 12 09 05 AURORA at 12 14 05_04 07E Wild Horse Wind Expansion (C) (2)_Electric Rev Req Model (2009 GRC) Rebuttal REmoval of New  WH Solar AdjustMI 2 3" xfId="6069"/>
    <cellStyle name="_Value Copy 11 30 05 gas 12 09 05 AURORA at 12 14 05_04 07E Wild Horse Wind Expansion (C) (2)_Electric Rev Req Model (2009 GRC) Rebuttal REmoval of New  WH Solar AdjustMI 2 3 2" xfId="25453"/>
    <cellStyle name="_Value Copy 11 30 05 gas 12 09 05 AURORA at 12 14 05_04 07E Wild Horse Wind Expansion (C) (2)_Electric Rev Req Model (2009 GRC) Rebuttal REmoval of New  WH Solar AdjustMI 2 4" xfId="25454"/>
    <cellStyle name="_Value Copy 11 30 05 gas 12 09 05 AURORA at 12 14 05_04 07E Wild Horse Wind Expansion (C) (2)_Electric Rev Req Model (2009 GRC) Rebuttal REmoval of New  WH Solar AdjustMI 2 4 2" xfId="25455"/>
    <cellStyle name="_Value Copy 11 30 05 gas 12 09 05 AURORA at 12 14 05_04 07E Wild Horse Wind Expansion (C) (2)_Electric Rev Req Model (2009 GRC) Rebuttal REmoval of New  WH Solar AdjustMI 3" xfId="6070"/>
    <cellStyle name="_Value Copy 11 30 05 gas 12 09 05 AURORA at 12 14 05_04 07E Wild Horse Wind Expansion (C) (2)_Electric Rev Req Model (2009 GRC) Rebuttal REmoval of New  WH Solar AdjustMI 3 2" xfId="25456"/>
    <cellStyle name="_Value Copy 11 30 05 gas 12 09 05 AURORA at 12 14 05_04 07E Wild Horse Wind Expansion (C) (2)_Electric Rev Req Model (2009 GRC) Rebuttal REmoval of New  WH Solar AdjustMI 3 2 2" xfId="25457"/>
    <cellStyle name="_Value Copy 11 30 05 gas 12 09 05 AURORA at 12 14 05_04 07E Wild Horse Wind Expansion (C) (2)_Electric Rev Req Model (2009 GRC) Rebuttal REmoval of New  WH Solar AdjustMI 3 3" xfId="25458"/>
    <cellStyle name="_Value Copy 11 30 05 gas 12 09 05 AURORA at 12 14 05_04 07E Wild Horse Wind Expansion (C) (2)_Electric Rev Req Model (2009 GRC) Rebuttal REmoval of New  WH Solar AdjustMI 4" xfId="6071"/>
    <cellStyle name="_Value Copy 11 30 05 gas 12 09 05 AURORA at 12 14 05_04 07E Wild Horse Wind Expansion (C) (2)_Electric Rev Req Model (2009 GRC) Rebuttal REmoval of New  WH Solar AdjustMI 4 2" xfId="25459"/>
    <cellStyle name="_Value Copy 11 30 05 gas 12 09 05 AURORA at 12 14 05_04 07E Wild Horse Wind Expansion (C) (2)_Electric Rev Req Model (2009 GRC) Rebuttal REmoval of New  WH Solar AdjustMI 4 2 2" xfId="25460"/>
    <cellStyle name="_Value Copy 11 30 05 gas 12 09 05 AURORA at 12 14 05_04 07E Wild Horse Wind Expansion (C) (2)_Electric Rev Req Model (2009 GRC) Rebuttal REmoval of New  WH Solar AdjustMI 4 3" xfId="25461"/>
    <cellStyle name="_Value Copy 11 30 05 gas 12 09 05 AURORA at 12 14 05_04 07E Wild Horse Wind Expansion (C) (2)_Electric Rev Req Model (2009 GRC) Rebuttal REmoval of New  WH Solar AdjustMI 5" xfId="25462"/>
    <cellStyle name="_Value Copy 11 30 05 gas 12 09 05 AURORA at 12 14 05_04 07E Wild Horse Wind Expansion (C) (2)_Electric Rev Req Model (2009 GRC) Rebuttal REmoval of New  WH Solar AdjustMI 5 2" xfId="25463"/>
    <cellStyle name="_Value Copy 11 30 05 gas 12 09 05 AURORA at 12 14 05_04 07E Wild Horse Wind Expansion (C) (2)_Electric Rev Req Model (2009 GRC) Rebuttal REmoval of New  WH Solar AdjustMI 6" xfId="25464"/>
    <cellStyle name="_Value Copy 11 30 05 gas 12 09 05 AURORA at 12 14 05_04 07E Wild Horse Wind Expansion (C) (2)_Electric Rev Req Model (2009 GRC) Rebuttal REmoval of New  WH Solar AdjustMI 6 2" xfId="25465"/>
    <cellStyle name="_Value Copy 11 30 05 gas 12 09 05 AURORA at 12 14 05_04 07E Wild Horse Wind Expansion (C) (2)_Electric Rev Req Model (2009 GRC) Rebuttal REmoval of New  WH Solar AdjustMI_DEM-WP(C) ENERG10C--ctn Mid-C_042010 2010GRC" xfId="12176"/>
    <cellStyle name="_Value Copy 11 30 05 gas 12 09 05 AURORA at 12 14 05_04 07E Wild Horse Wind Expansion (C) (2)_Electric Rev Req Model (2009 GRC) Rebuttal REmoval of New  WH Solar AdjustMI_DEM-WP(C) ENERG10C--ctn Mid-C_042010 2010GRC 2" xfId="25466"/>
    <cellStyle name="_Value Copy 11 30 05 gas 12 09 05 AURORA at 12 14 05_04 07E Wild Horse Wind Expansion (C) (2)_Electric Rev Req Model (2009 GRC) Revised 01-18-2010" xfId="6072"/>
    <cellStyle name="_Value Copy 11 30 05 gas 12 09 05 AURORA at 12 14 05_04 07E Wild Horse Wind Expansion (C) (2)_Electric Rev Req Model (2009 GRC) Revised 01-18-2010 2" xfId="6073"/>
    <cellStyle name="_Value Copy 11 30 05 gas 12 09 05 AURORA at 12 14 05_04 07E Wild Horse Wind Expansion (C) (2)_Electric Rev Req Model (2009 GRC) Revised 01-18-2010 2 2" xfId="6074"/>
    <cellStyle name="_Value Copy 11 30 05 gas 12 09 05 AURORA at 12 14 05_04 07E Wild Horse Wind Expansion (C) (2)_Electric Rev Req Model (2009 GRC) Revised 01-18-2010 2 2 2" xfId="25467"/>
    <cellStyle name="_Value Copy 11 30 05 gas 12 09 05 AURORA at 12 14 05_04 07E Wild Horse Wind Expansion (C) (2)_Electric Rev Req Model (2009 GRC) Revised 01-18-2010 2 2 2 2" xfId="25468"/>
    <cellStyle name="_Value Copy 11 30 05 gas 12 09 05 AURORA at 12 14 05_04 07E Wild Horse Wind Expansion (C) (2)_Electric Rev Req Model (2009 GRC) Revised 01-18-2010 2 3" xfId="6075"/>
    <cellStyle name="_Value Copy 11 30 05 gas 12 09 05 AURORA at 12 14 05_04 07E Wild Horse Wind Expansion (C) (2)_Electric Rev Req Model (2009 GRC) Revised 01-18-2010 2 3 2" xfId="25469"/>
    <cellStyle name="_Value Copy 11 30 05 gas 12 09 05 AURORA at 12 14 05_04 07E Wild Horse Wind Expansion (C) (2)_Electric Rev Req Model (2009 GRC) Revised 01-18-2010 2 4" xfId="25470"/>
    <cellStyle name="_Value Copy 11 30 05 gas 12 09 05 AURORA at 12 14 05_04 07E Wild Horse Wind Expansion (C) (2)_Electric Rev Req Model (2009 GRC) Revised 01-18-2010 2 4 2" xfId="25471"/>
    <cellStyle name="_Value Copy 11 30 05 gas 12 09 05 AURORA at 12 14 05_04 07E Wild Horse Wind Expansion (C) (2)_Electric Rev Req Model (2009 GRC) Revised 01-18-2010 3" xfId="6076"/>
    <cellStyle name="_Value Copy 11 30 05 gas 12 09 05 AURORA at 12 14 05_04 07E Wild Horse Wind Expansion (C) (2)_Electric Rev Req Model (2009 GRC) Revised 01-18-2010 3 2" xfId="25472"/>
    <cellStyle name="_Value Copy 11 30 05 gas 12 09 05 AURORA at 12 14 05_04 07E Wild Horse Wind Expansion (C) (2)_Electric Rev Req Model (2009 GRC) Revised 01-18-2010 3 2 2" xfId="25473"/>
    <cellStyle name="_Value Copy 11 30 05 gas 12 09 05 AURORA at 12 14 05_04 07E Wild Horse Wind Expansion (C) (2)_Electric Rev Req Model (2009 GRC) Revised 01-18-2010 3 3" xfId="25474"/>
    <cellStyle name="_Value Copy 11 30 05 gas 12 09 05 AURORA at 12 14 05_04 07E Wild Horse Wind Expansion (C) (2)_Electric Rev Req Model (2009 GRC) Revised 01-18-2010 4" xfId="6077"/>
    <cellStyle name="_Value Copy 11 30 05 gas 12 09 05 AURORA at 12 14 05_04 07E Wild Horse Wind Expansion (C) (2)_Electric Rev Req Model (2009 GRC) Revised 01-18-2010 4 2" xfId="25475"/>
    <cellStyle name="_Value Copy 11 30 05 gas 12 09 05 AURORA at 12 14 05_04 07E Wild Horse Wind Expansion (C) (2)_Electric Rev Req Model (2009 GRC) Revised 01-18-2010 4 2 2" xfId="25476"/>
    <cellStyle name="_Value Copy 11 30 05 gas 12 09 05 AURORA at 12 14 05_04 07E Wild Horse Wind Expansion (C) (2)_Electric Rev Req Model (2009 GRC) Revised 01-18-2010 4 3" xfId="25477"/>
    <cellStyle name="_Value Copy 11 30 05 gas 12 09 05 AURORA at 12 14 05_04 07E Wild Horse Wind Expansion (C) (2)_Electric Rev Req Model (2009 GRC) Revised 01-18-2010 5" xfId="25478"/>
    <cellStyle name="_Value Copy 11 30 05 gas 12 09 05 AURORA at 12 14 05_04 07E Wild Horse Wind Expansion (C) (2)_Electric Rev Req Model (2009 GRC) Revised 01-18-2010 5 2" xfId="25479"/>
    <cellStyle name="_Value Copy 11 30 05 gas 12 09 05 AURORA at 12 14 05_04 07E Wild Horse Wind Expansion (C) (2)_Electric Rev Req Model (2009 GRC) Revised 01-18-2010 6" xfId="25480"/>
    <cellStyle name="_Value Copy 11 30 05 gas 12 09 05 AURORA at 12 14 05_04 07E Wild Horse Wind Expansion (C) (2)_Electric Rev Req Model (2009 GRC) Revised 01-18-2010 6 2" xfId="25481"/>
    <cellStyle name="_Value Copy 11 30 05 gas 12 09 05 AURORA at 12 14 05_04 07E Wild Horse Wind Expansion (C) (2)_Electric Rev Req Model (2009 GRC) Revised 01-18-2010_DEM-WP(C) ENERG10C--ctn Mid-C_042010 2010GRC" xfId="12177"/>
    <cellStyle name="_Value Copy 11 30 05 gas 12 09 05 AURORA at 12 14 05_04 07E Wild Horse Wind Expansion (C) (2)_Electric Rev Req Model (2009 GRC) Revised 01-18-2010_DEM-WP(C) ENERG10C--ctn Mid-C_042010 2010GRC 2" xfId="25482"/>
    <cellStyle name="_Value Copy 11 30 05 gas 12 09 05 AURORA at 12 14 05_04 07E Wild Horse Wind Expansion (C) (2)_Electric Rev Req Model (2010 GRC)" xfId="6078"/>
    <cellStyle name="_Value Copy 11 30 05 gas 12 09 05 AURORA at 12 14 05_04 07E Wild Horse Wind Expansion (C) (2)_Electric Rev Req Model (2010 GRC) 2" xfId="25483"/>
    <cellStyle name="_Value Copy 11 30 05 gas 12 09 05 AURORA at 12 14 05_04 07E Wild Horse Wind Expansion (C) (2)_Electric Rev Req Model (2010 GRC) SF" xfId="6079"/>
    <cellStyle name="_Value Copy 11 30 05 gas 12 09 05 AURORA at 12 14 05_04 07E Wild Horse Wind Expansion (C) (2)_Electric Rev Req Model (2010 GRC) SF 2" xfId="25484"/>
    <cellStyle name="_Value Copy 11 30 05 gas 12 09 05 AURORA at 12 14 05_04 07E Wild Horse Wind Expansion (C) (2)_Final Order Electric EXHIBIT A-1" xfId="6080"/>
    <cellStyle name="_Value Copy 11 30 05 gas 12 09 05 AURORA at 12 14 05_04 07E Wild Horse Wind Expansion (C) (2)_Final Order Electric EXHIBIT A-1 2" xfId="6081"/>
    <cellStyle name="_Value Copy 11 30 05 gas 12 09 05 AURORA at 12 14 05_04 07E Wild Horse Wind Expansion (C) (2)_Final Order Electric EXHIBIT A-1 2 2" xfId="6082"/>
    <cellStyle name="_Value Copy 11 30 05 gas 12 09 05 AURORA at 12 14 05_04 07E Wild Horse Wind Expansion (C) (2)_Final Order Electric EXHIBIT A-1 2 2 2" xfId="25485"/>
    <cellStyle name="_Value Copy 11 30 05 gas 12 09 05 AURORA at 12 14 05_04 07E Wild Horse Wind Expansion (C) (2)_Final Order Electric EXHIBIT A-1 2 3" xfId="6083"/>
    <cellStyle name="_Value Copy 11 30 05 gas 12 09 05 AURORA at 12 14 05_04 07E Wild Horse Wind Expansion (C) (2)_Final Order Electric EXHIBIT A-1 3" xfId="6084"/>
    <cellStyle name="_Value Copy 11 30 05 gas 12 09 05 AURORA at 12 14 05_04 07E Wild Horse Wind Expansion (C) (2)_Final Order Electric EXHIBIT A-1 3 2" xfId="25486"/>
    <cellStyle name="_Value Copy 11 30 05 gas 12 09 05 AURORA at 12 14 05_04 07E Wild Horse Wind Expansion (C) (2)_Final Order Electric EXHIBIT A-1 3 2 2" xfId="25487"/>
    <cellStyle name="_Value Copy 11 30 05 gas 12 09 05 AURORA at 12 14 05_04 07E Wild Horse Wind Expansion (C) (2)_Final Order Electric EXHIBIT A-1 3 3" xfId="25488"/>
    <cellStyle name="_Value Copy 11 30 05 gas 12 09 05 AURORA at 12 14 05_04 07E Wild Horse Wind Expansion (C) (2)_Final Order Electric EXHIBIT A-1 4" xfId="6085"/>
    <cellStyle name="_Value Copy 11 30 05 gas 12 09 05 AURORA at 12 14 05_04 07E Wild Horse Wind Expansion (C) (2)_Final Order Electric EXHIBIT A-1 4 2" xfId="25489"/>
    <cellStyle name="_Value Copy 11 30 05 gas 12 09 05 AURORA at 12 14 05_04 07E Wild Horse Wind Expansion (C) (2)_Final Order Electric EXHIBIT A-1 5" xfId="25490"/>
    <cellStyle name="_Value Copy 11 30 05 gas 12 09 05 AURORA at 12 14 05_04 07E Wild Horse Wind Expansion (C) (2)_Final Order Electric EXHIBIT A-1 6" xfId="25491"/>
    <cellStyle name="_Value Copy 11 30 05 gas 12 09 05 AURORA at 12 14 05_04 07E Wild Horse Wind Expansion (C) (2)_TENASKA REGULATORY ASSET" xfId="6086"/>
    <cellStyle name="_Value Copy 11 30 05 gas 12 09 05 AURORA at 12 14 05_04 07E Wild Horse Wind Expansion (C) (2)_TENASKA REGULATORY ASSET 2" xfId="6087"/>
    <cellStyle name="_Value Copy 11 30 05 gas 12 09 05 AURORA at 12 14 05_04 07E Wild Horse Wind Expansion (C) (2)_TENASKA REGULATORY ASSET 2 2" xfId="6088"/>
    <cellStyle name="_Value Copy 11 30 05 gas 12 09 05 AURORA at 12 14 05_04 07E Wild Horse Wind Expansion (C) (2)_TENASKA REGULATORY ASSET 2 2 2" xfId="25492"/>
    <cellStyle name="_Value Copy 11 30 05 gas 12 09 05 AURORA at 12 14 05_04 07E Wild Horse Wind Expansion (C) (2)_TENASKA REGULATORY ASSET 2 3" xfId="6089"/>
    <cellStyle name="_Value Copy 11 30 05 gas 12 09 05 AURORA at 12 14 05_04 07E Wild Horse Wind Expansion (C) (2)_TENASKA REGULATORY ASSET 3" xfId="6090"/>
    <cellStyle name="_Value Copy 11 30 05 gas 12 09 05 AURORA at 12 14 05_04 07E Wild Horse Wind Expansion (C) (2)_TENASKA REGULATORY ASSET 3 2" xfId="25493"/>
    <cellStyle name="_Value Copy 11 30 05 gas 12 09 05 AURORA at 12 14 05_04 07E Wild Horse Wind Expansion (C) (2)_TENASKA REGULATORY ASSET 3 2 2" xfId="25494"/>
    <cellStyle name="_Value Copy 11 30 05 gas 12 09 05 AURORA at 12 14 05_04 07E Wild Horse Wind Expansion (C) (2)_TENASKA REGULATORY ASSET 3 3" xfId="25495"/>
    <cellStyle name="_Value Copy 11 30 05 gas 12 09 05 AURORA at 12 14 05_04 07E Wild Horse Wind Expansion (C) (2)_TENASKA REGULATORY ASSET 4" xfId="6091"/>
    <cellStyle name="_Value Copy 11 30 05 gas 12 09 05 AURORA at 12 14 05_04 07E Wild Horse Wind Expansion (C) (2)_TENASKA REGULATORY ASSET 4 2" xfId="25496"/>
    <cellStyle name="_Value Copy 11 30 05 gas 12 09 05 AURORA at 12 14 05_04 07E Wild Horse Wind Expansion (C) (2)_TENASKA REGULATORY ASSET 5" xfId="25497"/>
    <cellStyle name="_Value Copy 11 30 05 gas 12 09 05 AURORA at 12 14 05_04 07E Wild Horse Wind Expansion (C) (2)_TENASKA REGULATORY ASSET 6" xfId="25498"/>
    <cellStyle name="_Value Copy 11 30 05 gas 12 09 05 AURORA at 12 14 05_16.37E Wild Horse Expansion DeferralRevwrkingfile SF" xfId="6092"/>
    <cellStyle name="_Value Copy 11 30 05 gas 12 09 05 AURORA at 12 14 05_16.37E Wild Horse Expansion DeferralRevwrkingfile SF 2" xfId="6093"/>
    <cellStyle name="_Value Copy 11 30 05 gas 12 09 05 AURORA at 12 14 05_16.37E Wild Horse Expansion DeferralRevwrkingfile SF 2 2" xfId="6094"/>
    <cellStyle name="_Value Copy 11 30 05 gas 12 09 05 AURORA at 12 14 05_16.37E Wild Horse Expansion DeferralRevwrkingfile SF 2 2 2" xfId="25499"/>
    <cellStyle name="_Value Copy 11 30 05 gas 12 09 05 AURORA at 12 14 05_16.37E Wild Horse Expansion DeferralRevwrkingfile SF 2 2 2 2" xfId="25500"/>
    <cellStyle name="_Value Copy 11 30 05 gas 12 09 05 AURORA at 12 14 05_16.37E Wild Horse Expansion DeferralRevwrkingfile SF 2 3" xfId="6095"/>
    <cellStyle name="_Value Copy 11 30 05 gas 12 09 05 AURORA at 12 14 05_16.37E Wild Horse Expansion DeferralRevwrkingfile SF 2 3 2" xfId="25501"/>
    <cellStyle name="_Value Copy 11 30 05 gas 12 09 05 AURORA at 12 14 05_16.37E Wild Horse Expansion DeferralRevwrkingfile SF 2 4" xfId="25502"/>
    <cellStyle name="_Value Copy 11 30 05 gas 12 09 05 AURORA at 12 14 05_16.37E Wild Horse Expansion DeferralRevwrkingfile SF 2 4 2" xfId="25503"/>
    <cellStyle name="_Value Copy 11 30 05 gas 12 09 05 AURORA at 12 14 05_16.37E Wild Horse Expansion DeferralRevwrkingfile SF 3" xfId="6096"/>
    <cellStyle name="_Value Copy 11 30 05 gas 12 09 05 AURORA at 12 14 05_16.37E Wild Horse Expansion DeferralRevwrkingfile SF 3 2" xfId="25504"/>
    <cellStyle name="_Value Copy 11 30 05 gas 12 09 05 AURORA at 12 14 05_16.37E Wild Horse Expansion DeferralRevwrkingfile SF 3 2 2" xfId="25505"/>
    <cellStyle name="_Value Copy 11 30 05 gas 12 09 05 AURORA at 12 14 05_16.37E Wild Horse Expansion DeferralRevwrkingfile SF 3 3" xfId="25506"/>
    <cellStyle name="_Value Copy 11 30 05 gas 12 09 05 AURORA at 12 14 05_16.37E Wild Horse Expansion DeferralRevwrkingfile SF 4" xfId="6097"/>
    <cellStyle name="_Value Copy 11 30 05 gas 12 09 05 AURORA at 12 14 05_16.37E Wild Horse Expansion DeferralRevwrkingfile SF 4 2" xfId="25507"/>
    <cellStyle name="_Value Copy 11 30 05 gas 12 09 05 AURORA at 12 14 05_16.37E Wild Horse Expansion DeferralRevwrkingfile SF 4 2 2" xfId="25508"/>
    <cellStyle name="_Value Copy 11 30 05 gas 12 09 05 AURORA at 12 14 05_16.37E Wild Horse Expansion DeferralRevwrkingfile SF 4 3" xfId="25509"/>
    <cellStyle name="_Value Copy 11 30 05 gas 12 09 05 AURORA at 12 14 05_16.37E Wild Horse Expansion DeferralRevwrkingfile SF 5" xfId="25510"/>
    <cellStyle name="_Value Copy 11 30 05 gas 12 09 05 AURORA at 12 14 05_16.37E Wild Horse Expansion DeferralRevwrkingfile SF 5 2" xfId="25511"/>
    <cellStyle name="_Value Copy 11 30 05 gas 12 09 05 AURORA at 12 14 05_16.37E Wild Horse Expansion DeferralRevwrkingfile SF 6" xfId="25512"/>
    <cellStyle name="_Value Copy 11 30 05 gas 12 09 05 AURORA at 12 14 05_16.37E Wild Horse Expansion DeferralRevwrkingfile SF 6 2" xfId="25513"/>
    <cellStyle name="_Value Copy 11 30 05 gas 12 09 05 AURORA at 12 14 05_16.37E Wild Horse Expansion DeferralRevwrkingfile SF_DEM-WP(C) ENERG10C--ctn Mid-C_042010 2010GRC" xfId="12178"/>
    <cellStyle name="_Value Copy 11 30 05 gas 12 09 05 AURORA at 12 14 05_16.37E Wild Horse Expansion DeferralRevwrkingfile SF_DEM-WP(C) ENERG10C--ctn Mid-C_042010 2010GRC 2" xfId="25514"/>
    <cellStyle name="_Value Copy 11 30 05 gas 12 09 05 AURORA at 12 14 05_2009 Compliance Filing PCA Exhibits for GRC" xfId="6098"/>
    <cellStyle name="_Value Copy 11 30 05 gas 12 09 05 AURORA at 12 14 05_2009 Compliance Filing PCA Exhibits for GRC 2" xfId="6099"/>
    <cellStyle name="_Value Copy 11 30 05 gas 12 09 05 AURORA at 12 14 05_2009 Compliance Filing PCA Exhibits for GRC 2 2" xfId="25515"/>
    <cellStyle name="_Value Copy 11 30 05 gas 12 09 05 AURORA at 12 14 05_2009 Compliance Filing PCA Exhibits for GRC 3" xfId="25516"/>
    <cellStyle name="_Value Copy 11 30 05 gas 12 09 05 AURORA at 12 14 05_2009 GRC Compl Filing - Exhibit D" xfId="6100"/>
    <cellStyle name="_Value Copy 11 30 05 gas 12 09 05 AURORA at 12 14 05_2009 GRC Compl Filing - Exhibit D 2" xfId="6101"/>
    <cellStyle name="_Value Copy 11 30 05 gas 12 09 05 AURORA at 12 14 05_2009 GRC Compl Filing - Exhibit D 2 2" xfId="25517"/>
    <cellStyle name="_Value Copy 11 30 05 gas 12 09 05 AURORA at 12 14 05_2009 GRC Compl Filing - Exhibit D 2 2 2" xfId="25518"/>
    <cellStyle name="_Value Copy 11 30 05 gas 12 09 05 AURORA at 12 14 05_2009 GRC Compl Filing - Exhibit D 2 2 2 2" xfId="25519"/>
    <cellStyle name="_Value Copy 11 30 05 gas 12 09 05 AURORA at 12 14 05_2009 GRC Compl Filing - Exhibit D 2 3" xfId="25520"/>
    <cellStyle name="_Value Copy 11 30 05 gas 12 09 05 AURORA at 12 14 05_2009 GRC Compl Filing - Exhibit D 2 3 2" xfId="25521"/>
    <cellStyle name="_Value Copy 11 30 05 gas 12 09 05 AURORA at 12 14 05_2009 GRC Compl Filing - Exhibit D 2 4" xfId="25522"/>
    <cellStyle name="_Value Copy 11 30 05 gas 12 09 05 AURORA at 12 14 05_2009 GRC Compl Filing - Exhibit D 2 4 2" xfId="25523"/>
    <cellStyle name="_Value Copy 11 30 05 gas 12 09 05 AURORA at 12 14 05_2009 GRC Compl Filing - Exhibit D 3" xfId="25524"/>
    <cellStyle name="_Value Copy 11 30 05 gas 12 09 05 AURORA at 12 14 05_2009 GRC Compl Filing - Exhibit D 3 2" xfId="25525"/>
    <cellStyle name="_Value Copy 11 30 05 gas 12 09 05 AURORA at 12 14 05_2009 GRC Compl Filing - Exhibit D 3 2 2" xfId="25526"/>
    <cellStyle name="_Value Copy 11 30 05 gas 12 09 05 AURORA at 12 14 05_2009 GRC Compl Filing - Exhibit D 3 3" xfId="25527"/>
    <cellStyle name="_Value Copy 11 30 05 gas 12 09 05 AURORA at 12 14 05_2009 GRC Compl Filing - Exhibit D 4" xfId="25528"/>
    <cellStyle name="_Value Copy 11 30 05 gas 12 09 05 AURORA at 12 14 05_2009 GRC Compl Filing - Exhibit D 4 2" xfId="25529"/>
    <cellStyle name="_Value Copy 11 30 05 gas 12 09 05 AURORA at 12 14 05_2009 GRC Compl Filing - Exhibit D 4 2 2" xfId="25530"/>
    <cellStyle name="_Value Copy 11 30 05 gas 12 09 05 AURORA at 12 14 05_2009 GRC Compl Filing - Exhibit D 4 3" xfId="25531"/>
    <cellStyle name="_Value Copy 11 30 05 gas 12 09 05 AURORA at 12 14 05_2009 GRC Compl Filing - Exhibit D 5" xfId="25532"/>
    <cellStyle name="_Value Copy 11 30 05 gas 12 09 05 AURORA at 12 14 05_2009 GRC Compl Filing - Exhibit D 5 2" xfId="25533"/>
    <cellStyle name="_Value Copy 11 30 05 gas 12 09 05 AURORA at 12 14 05_2009 GRC Compl Filing - Exhibit D 6" xfId="25534"/>
    <cellStyle name="_Value Copy 11 30 05 gas 12 09 05 AURORA at 12 14 05_2009 GRC Compl Filing - Exhibit D 6 2" xfId="25535"/>
    <cellStyle name="_Value Copy 11 30 05 gas 12 09 05 AURORA at 12 14 05_2009 GRC Compl Filing - Exhibit D_DEM-WP(C) ENERG10C--ctn Mid-C_042010 2010GRC" xfId="12179"/>
    <cellStyle name="_Value Copy 11 30 05 gas 12 09 05 AURORA at 12 14 05_2009 GRC Compl Filing - Exhibit D_DEM-WP(C) ENERG10C--ctn Mid-C_042010 2010GRC 2" xfId="25536"/>
    <cellStyle name="_Value Copy 11 30 05 gas 12 09 05 AURORA at 12 14 05_2010 PTC's July1_Dec31 2010 " xfId="225"/>
    <cellStyle name="_Value Copy 11 30 05 gas 12 09 05 AURORA at 12 14 05_2010 PTC's Sept10_Aug11 (Version 4)" xfId="226"/>
    <cellStyle name="_Value Copy 11 30 05 gas 12 09 05 AURORA at 12 14 05_3.01 Income Statement" xfId="6102"/>
    <cellStyle name="_Value Copy 11 30 05 gas 12 09 05 AURORA at 12 14 05_4 31 Regulatory Assets and Liabilities  7 06- Exhibit D" xfId="6103"/>
    <cellStyle name="_Value Copy 11 30 05 gas 12 09 05 AURORA at 12 14 05_4 31 Regulatory Assets and Liabilities  7 06- Exhibit D 2" xfId="6104"/>
    <cellStyle name="_Value Copy 11 30 05 gas 12 09 05 AURORA at 12 14 05_4 31 Regulatory Assets and Liabilities  7 06- Exhibit D 2 2" xfId="6105"/>
    <cellStyle name="_Value Copy 11 30 05 gas 12 09 05 AURORA at 12 14 05_4 31 Regulatory Assets and Liabilities  7 06- Exhibit D 2 2 2" xfId="25537"/>
    <cellStyle name="_Value Copy 11 30 05 gas 12 09 05 AURORA at 12 14 05_4 31 Regulatory Assets and Liabilities  7 06- Exhibit D 2 2 2 2" xfId="25538"/>
    <cellStyle name="_Value Copy 11 30 05 gas 12 09 05 AURORA at 12 14 05_4 31 Regulatory Assets and Liabilities  7 06- Exhibit D 2 3" xfId="6106"/>
    <cellStyle name="_Value Copy 11 30 05 gas 12 09 05 AURORA at 12 14 05_4 31 Regulatory Assets and Liabilities  7 06- Exhibit D 2 3 2" xfId="25539"/>
    <cellStyle name="_Value Copy 11 30 05 gas 12 09 05 AURORA at 12 14 05_4 31 Regulatory Assets and Liabilities  7 06- Exhibit D 2 4" xfId="25540"/>
    <cellStyle name="_Value Copy 11 30 05 gas 12 09 05 AURORA at 12 14 05_4 31 Regulatory Assets and Liabilities  7 06- Exhibit D 2 4 2" xfId="25541"/>
    <cellStyle name="_Value Copy 11 30 05 gas 12 09 05 AURORA at 12 14 05_4 31 Regulatory Assets and Liabilities  7 06- Exhibit D 3" xfId="6107"/>
    <cellStyle name="_Value Copy 11 30 05 gas 12 09 05 AURORA at 12 14 05_4 31 Regulatory Assets and Liabilities  7 06- Exhibit D 3 2" xfId="25542"/>
    <cellStyle name="_Value Copy 11 30 05 gas 12 09 05 AURORA at 12 14 05_4 31 Regulatory Assets and Liabilities  7 06- Exhibit D 3 2 2" xfId="25543"/>
    <cellStyle name="_Value Copy 11 30 05 gas 12 09 05 AURORA at 12 14 05_4 31 Regulatory Assets and Liabilities  7 06- Exhibit D 3 3" xfId="25544"/>
    <cellStyle name="_Value Copy 11 30 05 gas 12 09 05 AURORA at 12 14 05_4 31 Regulatory Assets and Liabilities  7 06- Exhibit D 4" xfId="6108"/>
    <cellStyle name="_Value Copy 11 30 05 gas 12 09 05 AURORA at 12 14 05_4 31 Regulatory Assets and Liabilities  7 06- Exhibit D 4 2" xfId="25545"/>
    <cellStyle name="_Value Copy 11 30 05 gas 12 09 05 AURORA at 12 14 05_4 31 Regulatory Assets and Liabilities  7 06- Exhibit D 4 2 2" xfId="25546"/>
    <cellStyle name="_Value Copy 11 30 05 gas 12 09 05 AURORA at 12 14 05_4 31 Regulatory Assets and Liabilities  7 06- Exhibit D 4 3" xfId="25547"/>
    <cellStyle name="_Value Copy 11 30 05 gas 12 09 05 AURORA at 12 14 05_4 31 Regulatory Assets and Liabilities  7 06- Exhibit D 5" xfId="25548"/>
    <cellStyle name="_Value Copy 11 30 05 gas 12 09 05 AURORA at 12 14 05_4 31 Regulatory Assets and Liabilities  7 06- Exhibit D 5 2" xfId="25549"/>
    <cellStyle name="_Value Copy 11 30 05 gas 12 09 05 AURORA at 12 14 05_4 31 Regulatory Assets and Liabilities  7 06- Exhibit D 6" xfId="25550"/>
    <cellStyle name="_Value Copy 11 30 05 gas 12 09 05 AURORA at 12 14 05_4 31 Regulatory Assets and Liabilities  7 06- Exhibit D 6 2" xfId="25551"/>
    <cellStyle name="_Value Copy 11 30 05 gas 12 09 05 AURORA at 12 14 05_4 31 Regulatory Assets and Liabilities  7 06- Exhibit D_DEM-WP(C) ENERG10C--ctn Mid-C_042010 2010GRC" xfId="12180"/>
    <cellStyle name="_Value Copy 11 30 05 gas 12 09 05 AURORA at 12 14 05_4 31 Regulatory Assets and Liabilities  7 06- Exhibit D_DEM-WP(C) ENERG10C--ctn Mid-C_042010 2010GRC 2" xfId="25552"/>
    <cellStyle name="_Value Copy 11 30 05 gas 12 09 05 AURORA at 12 14 05_4 31 Regulatory Assets and Liabilities  7 06- Exhibit D_NIM Summary" xfId="6109"/>
    <cellStyle name="_Value Copy 11 30 05 gas 12 09 05 AURORA at 12 14 05_4 31 Regulatory Assets and Liabilities  7 06- Exhibit D_NIM Summary 2" xfId="6110"/>
    <cellStyle name="_Value Copy 11 30 05 gas 12 09 05 AURORA at 12 14 05_4 31 Regulatory Assets and Liabilities  7 06- Exhibit D_NIM Summary 2 2" xfId="25553"/>
    <cellStyle name="_Value Copy 11 30 05 gas 12 09 05 AURORA at 12 14 05_4 31 Regulatory Assets and Liabilities  7 06- Exhibit D_NIM Summary 2 2 2" xfId="25554"/>
    <cellStyle name="_Value Copy 11 30 05 gas 12 09 05 AURORA at 12 14 05_4 31 Regulatory Assets and Liabilities  7 06- Exhibit D_NIM Summary 2 2 2 2" xfId="25555"/>
    <cellStyle name="_Value Copy 11 30 05 gas 12 09 05 AURORA at 12 14 05_4 31 Regulatory Assets and Liabilities  7 06- Exhibit D_NIM Summary 2 3" xfId="25556"/>
    <cellStyle name="_Value Copy 11 30 05 gas 12 09 05 AURORA at 12 14 05_4 31 Regulatory Assets and Liabilities  7 06- Exhibit D_NIM Summary 2 3 2" xfId="25557"/>
    <cellStyle name="_Value Copy 11 30 05 gas 12 09 05 AURORA at 12 14 05_4 31 Regulatory Assets and Liabilities  7 06- Exhibit D_NIM Summary 2 4" xfId="25558"/>
    <cellStyle name="_Value Copy 11 30 05 gas 12 09 05 AURORA at 12 14 05_4 31 Regulatory Assets and Liabilities  7 06- Exhibit D_NIM Summary 2 4 2" xfId="25559"/>
    <cellStyle name="_Value Copy 11 30 05 gas 12 09 05 AURORA at 12 14 05_4 31 Regulatory Assets and Liabilities  7 06- Exhibit D_NIM Summary 3" xfId="25560"/>
    <cellStyle name="_Value Copy 11 30 05 gas 12 09 05 AURORA at 12 14 05_4 31 Regulatory Assets and Liabilities  7 06- Exhibit D_NIM Summary 3 2" xfId="25561"/>
    <cellStyle name="_Value Copy 11 30 05 gas 12 09 05 AURORA at 12 14 05_4 31 Regulatory Assets and Liabilities  7 06- Exhibit D_NIM Summary 3 2 2" xfId="25562"/>
    <cellStyle name="_Value Copy 11 30 05 gas 12 09 05 AURORA at 12 14 05_4 31 Regulatory Assets and Liabilities  7 06- Exhibit D_NIM Summary 3 3" xfId="25563"/>
    <cellStyle name="_Value Copy 11 30 05 gas 12 09 05 AURORA at 12 14 05_4 31 Regulatory Assets and Liabilities  7 06- Exhibit D_NIM Summary 4" xfId="25564"/>
    <cellStyle name="_Value Copy 11 30 05 gas 12 09 05 AURORA at 12 14 05_4 31 Regulatory Assets and Liabilities  7 06- Exhibit D_NIM Summary 4 2" xfId="25565"/>
    <cellStyle name="_Value Copy 11 30 05 gas 12 09 05 AURORA at 12 14 05_4 31 Regulatory Assets and Liabilities  7 06- Exhibit D_NIM Summary 4 2 2" xfId="25566"/>
    <cellStyle name="_Value Copy 11 30 05 gas 12 09 05 AURORA at 12 14 05_4 31 Regulatory Assets and Liabilities  7 06- Exhibit D_NIM Summary 4 3" xfId="25567"/>
    <cellStyle name="_Value Copy 11 30 05 gas 12 09 05 AURORA at 12 14 05_4 31 Regulatory Assets and Liabilities  7 06- Exhibit D_NIM Summary 5" xfId="25568"/>
    <cellStyle name="_Value Copy 11 30 05 gas 12 09 05 AURORA at 12 14 05_4 31 Regulatory Assets and Liabilities  7 06- Exhibit D_NIM Summary 5 2" xfId="25569"/>
    <cellStyle name="_Value Copy 11 30 05 gas 12 09 05 AURORA at 12 14 05_4 31 Regulatory Assets and Liabilities  7 06- Exhibit D_NIM Summary 6" xfId="25570"/>
    <cellStyle name="_Value Copy 11 30 05 gas 12 09 05 AURORA at 12 14 05_4 31 Regulatory Assets and Liabilities  7 06- Exhibit D_NIM Summary 6 2" xfId="25571"/>
    <cellStyle name="_Value Copy 11 30 05 gas 12 09 05 AURORA at 12 14 05_4 31 Regulatory Assets and Liabilities  7 06- Exhibit D_NIM Summary_DEM-WP(C) ENERG10C--ctn Mid-C_042010 2010GRC" xfId="12181"/>
    <cellStyle name="_Value Copy 11 30 05 gas 12 09 05 AURORA at 12 14 05_4 31 Regulatory Assets and Liabilities  7 06- Exhibit D_NIM Summary_DEM-WP(C) ENERG10C--ctn Mid-C_042010 2010GRC 2" xfId="25572"/>
    <cellStyle name="_Value Copy 11 30 05 gas 12 09 05 AURORA at 12 14 05_4 31E Reg Asset  Liab and EXH D" xfId="12182"/>
    <cellStyle name="_Value Copy 11 30 05 gas 12 09 05 AURORA at 12 14 05_4 31E Reg Asset  Liab and EXH D _ Aug 10 Filing (2)" xfId="12183"/>
    <cellStyle name="_Value Copy 11 30 05 gas 12 09 05 AURORA at 12 14 05_4 31E Reg Asset  Liab and EXH D _ Aug 10 Filing (2) 2" xfId="25573"/>
    <cellStyle name="_Value Copy 11 30 05 gas 12 09 05 AURORA at 12 14 05_4 31E Reg Asset  Liab and EXH D _ Aug 10 Filing (2) 2 2" xfId="25574"/>
    <cellStyle name="_Value Copy 11 30 05 gas 12 09 05 AURORA at 12 14 05_4 31E Reg Asset  Liab and EXH D _ Aug 10 Filing (2) 2 2 2" xfId="25575"/>
    <cellStyle name="_Value Copy 11 30 05 gas 12 09 05 AURORA at 12 14 05_4 31E Reg Asset  Liab and EXH D _ Aug 10 Filing (2) 2 3" xfId="25576"/>
    <cellStyle name="_Value Copy 11 30 05 gas 12 09 05 AURORA at 12 14 05_4 31E Reg Asset  Liab and EXH D _ Aug 10 Filing (2) 3" xfId="25577"/>
    <cellStyle name="_Value Copy 11 30 05 gas 12 09 05 AURORA at 12 14 05_4 31E Reg Asset  Liab and EXH D _ Aug 10 Filing (2) 3 2" xfId="25578"/>
    <cellStyle name="_Value Copy 11 30 05 gas 12 09 05 AURORA at 12 14 05_4 31E Reg Asset  Liab and EXH D _ Aug 10 Filing (2) 3 2 2" xfId="25579"/>
    <cellStyle name="_Value Copy 11 30 05 gas 12 09 05 AURORA at 12 14 05_4 31E Reg Asset  Liab and EXH D _ Aug 10 Filing (2) 3 3" xfId="25580"/>
    <cellStyle name="_Value Copy 11 30 05 gas 12 09 05 AURORA at 12 14 05_4 31E Reg Asset  Liab and EXH D _ Aug 10 Filing (2) 4" xfId="25581"/>
    <cellStyle name="_Value Copy 11 30 05 gas 12 09 05 AURORA at 12 14 05_4 31E Reg Asset  Liab and EXH D _ Aug 10 Filing (2) 4 2" xfId="25582"/>
    <cellStyle name="_Value Copy 11 30 05 gas 12 09 05 AURORA at 12 14 05_4 31E Reg Asset  Liab and EXH D _ Aug 10 Filing (2) 5" xfId="25583"/>
    <cellStyle name="_Value Copy 11 30 05 gas 12 09 05 AURORA at 12 14 05_4 31E Reg Asset  Liab and EXH D _ Aug 10 Filing (2) 5 2" xfId="25584"/>
    <cellStyle name="_Value Copy 11 30 05 gas 12 09 05 AURORA at 12 14 05_4 31E Reg Asset  Liab and EXH D 10" xfId="25585"/>
    <cellStyle name="_Value Copy 11 30 05 gas 12 09 05 AURORA at 12 14 05_4 31E Reg Asset  Liab and EXH D 10 2" xfId="25586"/>
    <cellStyle name="_Value Copy 11 30 05 gas 12 09 05 AURORA at 12 14 05_4 31E Reg Asset  Liab and EXH D 10 2 2" xfId="25587"/>
    <cellStyle name="_Value Copy 11 30 05 gas 12 09 05 AURORA at 12 14 05_4 31E Reg Asset  Liab and EXH D 10 3" xfId="25588"/>
    <cellStyle name="_Value Copy 11 30 05 gas 12 09 05 AURORA at 12 14 05_4 31E Reg Asset  Liab and EXH D 11" xfId="25589"/>
    <cellStyle name="_Value Copy 11 30 05 gas 12 09 05 AURORA at 12 14 05_4 31E Reg Asset  Liab and EXH D 11 2" xfId="25590"/>
    <cellStyle name="_Value Copy 11 30 05 gas 12 09 05 AURORA at 12 14 05_4 31E Reg Asset  Liab and EXH D 11 2 2" xfId="25591"/>
    <cellStyle name="_Value Copy 11 30 05 gas 12 09 05 AURORA at 12 14 05_4 31E Reg Asset  Liab and EXH D 11 3" xfId="25592"/>
    <cellStyle name="_Value Copy 11 30 05 gas 12 09 05 AURORA at 12 14 05_4 31E Reg Asset  Liab and EXH D 12" xfId="25593"/>
    <cellStyle name="_Value Copy 11 30 05 gas 12 09 05 AURORA at 12 14 05_4 31E Reg Asset  Liab and EXH D 12 2" xfId="25594"/>
    <cellStyle name="_Value Copy 11 30 05 gas 12 09 05 AURORA at 12 14 05_4 31E Reg Asset  Liab and EXH D 12 2 2" xfId="25595"/>
    <cellStyle name="_Value Copy 11 30 05 gas 12 09 05 AURORA at 12 14 05_4 31E Reg Asset  Liab and EXH D 12 3" xfId="25596"/>
    <cellStyle name="_Value Copy 11 30 05 gas 12 09 05 AURORA at 12 14 05_4 31E Reg Asset  Liab and EXH D 13" xfId="25597"/>
    <cellStyle name="_Value Copy 11 30 05 gas 12 09 05 AURORA at 12 14 05_4 31E Reg Asset  Liab and EXH D 13 2" xfId="25598"/>
    <cellStyle name="_Value Copy 11 30 05 gas 12 09 05 AURORA at 12 14 05_4 31E Reg Asset  Liab and EXH D 13 2 2" xfId="25599"/>
    <cellStyle name="_Value Copy 11 30 05 gas 12 09 05 AURORA at 12 14 05_4 31E Reg Asset  Liab and EXH D 13 3" xfId="25600"/>
    <cellStyle name="_Value Copy 11 30 05 gas 12 09 05 AURORA at 12 14 05_4 31E Reg Asset  Liab and EXH D 14" xfId="25601"/>
    <cellStyle name="_Value Copy 11 30 05 gas 12 09 05 AURORA at 12 14 05_4 31E Reg Asset  Liab and EXH D 14 2" xfId="25602"/>
    <cellStyle name="_Value Copy 11 30 05 gas 12 09 05 AURORA at 12 14 05_4 31E Reg Asset  Liab and EXH D 14 2 2" xfId="25603"/>
    <cellStyle name="_Value Copy 11 30 05 gas 12 09 05 AURORA at 12 14 05_4 31E Reg Asset  Liab and EXH D 14 3" xfId="25604"/>
    <cellStyle name="_Value Copy 11 30 05 gas 12 09 05 AURORA at 12 14 05_4 31E Reg Asset  Liab and EXH D 15" xfId="25605"/>
    <cellStyle name="_Value Copy 11 30 05 gas 12 09 05 AURORA at 12 14 05_4 31E Reg Asset  Liab and EXH D 15 2" xfId="25606"/>
    <cellStyle name="_Value Copy 11 30 05 gas 12 09 05 AURORA at 12 14 05_4 31E Reg Asset  Liab and EXH D 15 2 2" xfId="25607"/>
    <cellStyle name="_Value Copy 11 30 05 gas 12 09 05 AURORA at 12 14 05_4 31E Reg Asset  Liab and EXH D 15 3" xfId="25608"/>
    <cellStyle name="_Value Copy 11 30 05 gas 12 09 05 AURORA at 12 14 05_4 31E Reg Asset  Liab and EXH D 16" xfId="25609"/>
    <cellStyle name="_Value Copy 11 30 05 gas 12 09 05 AURORA at 12 14 05_4 31E Reg Asset  Liab and EXH D 16 2" xfId="25610"/>
    <cellStyle name="_Value Copy 11 30 05 gas 12 09 05 AURORA at 12 14 05_4 31E Reg Asset  Liab and EXH D 16 2 2" xfId="25611"/>
    <cellStyle name="_Value Copy 11 30 05 gas 12 09 05 AURORA at 12 14 05_4 31E Reg Asset  Liab and EXH D 16 3" xfId="25612"/>
    <cellStyle name="_Value Copy 11 30 05 gas 12 09 05 AURORA at 12 14 05_4 31E Reg Asset  Liab and EXH D 17" xfId="25613"/>
    <cellStyle name="_Value Copy 11 30 05 gas 12 09 05 AURORA at 12 14 05_4 31E Reg Asset  Liab and EXH D 17 2" xfId="25614"/>
    <cellStyle name="_Value Copy 11 30 05 gas 12 09 05 AURORA at 12 14 05_4 31E Reg Asset  Liab and EXH D 18" xfId="25615"/>
    <cellStyle name="_Value Copy 11 30 05 gas 12 09 05 AURORA at 12 14 05_4 31E Reg Asset  Liab and EXH D 18 2" xfId="25616"/>
    <cellStyle name="_Value Copy 11 30 05 gas 12 09 05 AURORA at 12 14 05_4 31E Reg Asset  Liab and EXH D 19" xfId="25617"/>
    <cellStyle name="_Value Copy 11 30 05 gas 12 09 05 AURORA at 12 14 05_4 31E Reg Asset  Liab and EXH D 19 2" xfId="25618"/>
    <cellStyle name="_Value Copy 11 30 05 gas 12 09 05 AURORA at 12 14 05_4 31E Reg Asset  Liab and EXH D 2" xfId="25619"/>
    <cellStyle name="_Value Copy 11 30 05 gas 12 09 05 AURORA at 12 14 05_4 31E Reg Asset  Liab and EXH D 2 2" xfId="25620"/>
    <cellStyle name="_Value Copy 11 30 05 gas 12 09 05 AURORA at 12 14 05_4 31E Reg Asset  Liab and EXH D 2 2 2" xfId="25621"/>
    <cellStyle name="_Value Copy 11 30 05 gas 12 09 05 AURORA at 12 14 05_4 31E Reg Asset  Liab and EXH D 2 3" xfId="25622"/>
    <cellStyle name="_Value Copy 11 30 05 gas 12 09 05 AURORA at 12 14 05_4 31E Reg Asset  Liab and EXH D 20" xfId="25623"/>
    <cellStyle name="_Value Copy 11 30 05 gas 12 09 05 AURORA at 12 14 05_4 31E Reg Asset  Liab and EXH D 20 2" xfId="25624"/>
    <cellStyle name="_Value Copy 11 30 05 gas 12 09 05 AURORA at 12 14 05_4 31E Reg Asset  Liab and EXH D 21" xfId="25625"/>
    <cellStyle name="_Value Copy 11 30 05 gas 12 09 05 AURORA at 12 14 05_4 31E Reg Asset  Liab and EXH D 21 2" xfId="25626"/>
    <cellStyle name="_Value Copy 11 30 05 gas 12 09 05 AURORA at 12 14 05_4 31E Reg Asset  Liab and EXH D 22" xfId="25627"/>
    <cellStyle name="_Value Copy 11 30 05 gas 12 09 05 AURORA at 12 14 05_4 31E Reg Asset  Liab and EXH D 22 2" xfId="25628"/>
    <cellStyle name="_Value Copy 11 30 05 gas 12 09 05 AURORA at 12 14 05_4 31E Reg Asset  Liab and EXH D 23" xfId="25629"/>
    <cellStyle name="_Value Copy 11 30 05 gas 12 09 05 AURORA at 12 14 05_4 31E Reg Asset  Liab and EXH D 23 2" xfId="25630"/>
    <cellStyle name="_Value Copy 11 30 05 gas 12 09 05 AURORA at 12 14 05_4 31E Reg Asset  Liab and EXH D 24" xfId="25631"/>
    <cellStyle name="_Value Copy 11 30 05 gas 12 09 05 AURORA at 12 14 05_4 31E Reg Asset  Liab and EXH D 24 2" xfId="25632"/>
    <cellStyle name="_Value Copy 11 30 05 gas 12 09 05 AURORA at 12 14 05_4 31E Reg Asset  Liab and EXH D 25" xfId="25633"/>
    <cellStyle name="_Value Copy 11 30 05 gas 12 09 05 AURORA at 12 14 05_4 31E Reg Asset  Liab and EXH D 25 2" xfId="25634"/>
    <cellStyle name="_Value Copy 11 30 05 gas 12 09 05 AURORA at 12 14 05_4 31E Reg Asset  Liab and EXH D 26" xfId="25635"/>
    <cellStyle name="_Value Copy 11 30 05 gas 12 09 05 AURORA at 12 14 05_4 31E Reg Asset  Liab and EXH D 26 2" xfId="25636"/>
    <cellStyle name="_Value Copy 11 30 05 gas 12 09 05 AURORA at 12 14 05_4 31E Reg Asset  Liab and EXH D 27" xfId="25637"/>
    <cellStyle name="_Value Copy 11 30 05 gas 12 09 05 AURORA at 12 14 05_4 31E Reg Asset  Liab and EXH D 27 2" xfId="25638"/>
    <cellStyle name="_Value Copy 11 30 05 gas 12 09 05 AURORA at 12 14 05_4 31E Reg Asset  Liab and EXH D 28" xfId="25639"/>
    <cellStyle name="_Value Copy 11 30 05 gas 12 09 05 AURORA at 12 14 05_4 31E Reg Asset  Liab and EXH D 28 2" xfId="25640"/>
    <cellStyle name="_Value Copy 11 30 05 gas 12 09 05 AURORA at 12 14 05_4 31E Reg Asset  Liab and EXH D 29" xfId="25641"/>
    <cellStyle name="_Value Copy 11 30 05 gas 12 09 05 AURORA at 12 14 05_4 31E Reg Asset  Liab and EXH D 29 2" xfId="25642"/>
    <cellStyle name="_Value Copy 11 30 05 gas 12 09 05 AURORA at 12 14 05_4 31E Reg Asset  Liab and EXH D 3" xfId="25643"/>
    <cellStyle name="_Value Copy 11 30 05 gas 12 09 05 AURORA at 12 14 05_4 31E Reg Asset  Liab and EXH D 3 2" xfId="25644"/>
    <cellStyle name="_Value Copy 11 30 05 gas 12 09 05 AURORA at 12 14 05_4 31E Reg Asset  Liab and EXH D 3 2 2" xfId="25645"/>
    <cellStyle name="_Value Copy 11 30 05 gas 12 09 05 AURORA at 12 14 05_4 31E Reg Asset  Liab and EXH D 3 3" xfId="25646"/>
    <cellStyle name="_Value Copy 11 30 05 gas 12 09 05 AURORA at 12 14 05_4 31E Reg Asset  Liab and EXH D 30" xfId="25647"/>
    <cellStyle name="_Value Copy 11 30 05 gas 12 09 05 AURORA at 12 14 05_4 31E Reg Asset  Liab and EXH D 30 2" xfId="25648"/>
    <cellStyle name="_Value Copy 11 30 05 gas 12 09 05 AURORA at 12 14 05_4 31E Reg Asset  Liab and EXH D 4" xfId="25649"/>
    <cellStyle name="_Value Copy 11 30 05 gas 12 09 05 AURORA at 12 14 05_4 31E Reg Asset  Liab and EXH D 4 2" xfId="25650"/>
    <cellStyle name="_Value Copy 11 30 05 gas 12 09 05 AURORA at 12 14 05_4 31E Reg Asset  Liab and EXH D 4 2 2" xfId="25651"/>
    <cellStyle name="_Value Copy 11 30 05 gas 12 09 05 AURORA at 12 14 05_4 31E Reg Asset  Liab and EXH D 5" xfId="25652"/>
    <cellStyle name="_Value Copy 11 30 05 gas 12 09 05 AURORA at 12 14 05_4 31E Reg Asset  Liab and EXH D 5 2" xfId="25653"/>
    <cellStyle name="_Value Copy 11 30 05 gas 12 09 05 AURORA at 12 14 05_4 31E Reg Asset  Liab and EXH D 5 2 2" xfId="25654"/>
    <cellStyle name="_Value Copy 11 30 05 gas 12 09 05 AURORA at 12 14 05_4 31E Reg Asset  Liab and EXH D 6" xfId="25655"/>
    <cellStyle name="_Value Copy 11 30 05 gas 12 09 05 AURORA at 12 14 05_4 31E Reg Asset  Liab and EXH D 6 2" xfId="25656"/>
    <cellStyle name="_Value Copy 11 30 05 gas 12 09 05 AURORA at 12 14 05_4 31E Reg Asset  Liab and EXH D 6 2 2" xfId="25657"/>
    <cellStyle name="_Value Copy 11 30 05 gas 12 09 05 AURORA at 12 14 05_4 31E Reg Asset  Liab and EXH D 6 3" xfId="25658"/>
    <cellStyle name="_Value Copy 11 30 05 gas 12 09 05 AURORA at 12 14 05_4 31E Reg Asset  Liab and EXH D 7" xfId="25659"/>
    <cellStyle name="_Value Copy 11 30 05 gas 12 09 05 AURORA at 12 14 05_4 31E Reg Asset  Liab and EXH D 7 2" xfId="25660"/>
    <cellStyle name="_Value Copy 11 30 05 gas 12 09 05 AURORA at 12 14 05_4 31E Reg Asset  Liab and EXH D 7 2 2" xfId="25661"/>
    <cellStyle name="_Value Copy 11 30 05 gas 12 09 05 AURORA at 12 14 05_4 31E Reg Asset  Liab and EXH D 7 3" xfId="25662"/>
    <cellStyle name="_Value Copy 11 30 05 gas 12 09 05 AURORA at 12 14 05_4 31E Reg Asset  Liab and EXH D 8" xfId="25663"/>
    <cellStyle name="_Value Copy 11 30 05 gas 12 09 05 AURORA at 12 14 05_4 31E Reg Asset  Liab and EXH D 8 2" xfId="25664"/>
    <cellStyle name="_Value Copy 11 30 05 gas 12 09 05 AURORA at 12 14 05_4 31E Reg Asset  Liab and EXH D 8 2 2" xfId="25665"/>
    <cellStyle name="_Value Copy 11 30 05 gas 12 09 05 AURORA at 12 14 05_4 31E Reg Asset  Liab and EXH D 8 3" xfId="25666"/>
    <cellStyle name="_Value Copy 11 30 05 gas 12 09 05 AURORA at 12 14 05_4 31E Reg Asset  Liab and EXH D 9" xfId="25667"/>
    <cellStyle name="_Value Copy 11 30 05 gas 12 09 05 AURORA at 12 14 05_4 31E Reg Asset  Liab and EXH D 9 2" xfId="25668"/>
    <cellStyle name="_Value Copy 11 30 05 gas 12 09 05 AURORA at 12 14 05_4 31E Reg Asset  Liab and EXH D 9 2 2" xfId="25669"/>
    <cellStyle name="_Value Copy 11 30 05 gas 12 09 05 AURORA at 12 14 05_4 31E Reg Asset  Liab and EXH D 9 3" xfId="25670"/>
    <cellStyle name="_Value Copy 11 30 05 gas 12 09 05 AURORA at 12 14 05_4 32 Regulatory Assets and Liabilities  7 06- Exhibit D" xfId="6111"/>
    <cellStyle name="_Value Copy 11 30 05 gas 12 09 05 AURORA at 12 14 05_4 32 Regulatory Assets and Liabilities  7 06- Exhibit D 2" xfId="6112"/>
    <cellStyle name="_Value Copy 11 30 05 gas 12 09 05 AURORA at 12 14 05_4 32 Regulatory Assets and Liabilities  7 06- Exhibit D 2 2" xfId="6113"/>
    <cellStyle name="_Value Copy 11 30 05 gas 12 09 05 AURORA at 12 14 05_4 32 Regulatory Assets and Liabilities  7 06- Exhibit D 2 2 2" xfId="25671"/>
    <cellStyle name="_Value Copy 11 30 05 gas 12 09 05 AURORA at 12 14 05_4 32 Regulatory Assets and Liabilities  7 06- Exhibit D 2 2 2 2" xfId="25672"/>
    <cellStyle name="_Value Copy 11 30 05 gas 12 09 05 AURORA at 12 14 05_4 32 Regulatory Assets and Liabilities  7 06- Exhibit D 2 3" xfId="6114"/>
    <cellStyle name="_Value Copy 11 30 05 gas 12 09 05 AURORA at 12 14 05_4 32 Regulatory Assets and Liabilities  7 06- Exhibit D 2 3 2" xfId="25673"/>
    <cellStyle name="_Value Copy 11 30 05 gas 12 09 05 AURORA at 12 14 05_4 32 Regulatory Assets and Liabilities  7 06- Exhibit D 2 4" xfId="25674"/>
    <cellStyle name="_Value Copy 11 30 05 gas 12 09 05 AURORA at 12 14 05_4 32 Regulatory Assets and Liabilities  7 06- Exhibit D 2 4 2" xfId="25675"/>
    <cellStyle name="_Value Copy 11 30 05 gas 12 09 05 AURORA at 12 14 05_4 32 Regulatory Assets and Liabilities  7 06- Exhibit D 3" xfId="6115"/>
    <cellStyle name="_Value Copy 11 30 05 gas 12 09 05 AURORA at 12 14 05_4 32 Regulatory Assets and Liabilities  7 06- Exhibit D 3 2" xfId="25676"/>
    <cellStyle name="_Value Copy 11 30 05 gas 12 09 05 AURORA at 12 14 05_4 32 Regulatory Assets and Liabilities  7 06- Exhibit D 3 2 2" xfId="25677"/>
    <cellStyle name="_Value Copy 11 30 05 gas 12 09 05 AURORA at 12 14 05_4 32 Regulatory Assets and Liabilities  7 06- Exhibit D 3 3" xfId="25678"/>
    <cellStyle name="_Value Copy 11 30 05 gas 12 09 05 AURORA at 12 14 05_4 32 Regulatory Assets and Liabilities  7 06- Exhibit D 4" xfId="6116"/>
    <cellStyle name="_Value Copy 11 30 05 gas 12 09 05 AURORA at 12 14 05_4 32 Regulatory Assets and Liabilities  7 06- Exhibit D 4 2" xfId="25679"/>
    <cellStyle name="_Value Copy 11 30 05 gas 12 09 05 AURORA at 12 14 05_4 32 Regulatory Assets and Liabilities  7 06- Exhibit D 4 2 2" xfId="25680"/>
    <cellStyle name="_Value Copy 11 30 05 gas 12 09 05 AURORA at 12 14 05_4 32 Regulatory Assets and Liabilities  7 06- Exhibit D 4 3" xfId="25681"/>
    <cellStyle name="_Value Copy 11 30 05 gas 12 09 05 AURORA at 12 14 05_4 32 Regulatory Assets and Liabilities  7 06- Exhibit D 5" xfId="25682"/>
    <cellStyle name="_Value Copy 11 30 05 gas 12 09 05 AURORA at 12 14 05_4 32 Regulatory Assets and Liabilities  7 06- Exhibit D 5 2" xfId="25683"/>
    <cellStyle name="_Value Copy 11 30 05 gas 12 09 05 AURORA at 12 14 05_4 32 Regulatory Assets and Liabilities  7 06- Exhibit D 6" xfId="25684"/>
    <cellStyle name="_Value Copy 11 30 05 gas 12 09 05 AURORA at 12 14 05_4 32 Regulatory Assets and Liabilities  7 06- Exhibit D 6 2" xfId="25685"/>
    <cellStyle name="_Value Copy 11 30 05 gas 12 09 05 AURORA at 12 14 05_4 32 Regulatory Assets and Liabilities  7 06- Exhibit D_DEM-WP(C) ENERG10C--ctn Mid-C_042010 2010GRC" xfId="12184"/>
    <cellStyle name="_Value Copy 11 30 05 gas 12 09 05 AURORA at 12 14 05_4 32 Regulatory Assets and Liabilities  7 06- Exhibit D_DEM-WP(C) ENERG10C--ctn Mid-C_042010 2010GRC 2" xfId="25686"/>
    <cellStyle name="_Value Copy 11 30 05 gas 12 09 05 AURORA at 12 14 05_4 32 Regulatory Assets and Liabilities  7 06- Exhibit D_NIM Summary" xfId="6117"/>
    <cellStyle name="_Value Copy 11 30 05 gas 12 09 05 AURORA at 12 14 05_4 32 Regulatory Assets and Liabilities  7 06- Exhibit D_NIM Summary 2" xfId="6118"/>
    <cellStyle name="_Value Copy 11 30 05 gas 12 09 05 AURORA at 12 14 05_4 32 Regulatory Assets and Liabilities  7 06- Exhibit D_NIM Summary 2 2" xfId="25687"/>
    <cellStyle name="_Value Copy 11 30 05 gas 12 09 05 AURORA at 12 14 05_4 32 Regulatory Assets and Liabilities  7 06- Exhibit D_NIM Summary 2 2 2" xfId="25688"/>
    <cellStyle name="_Value Copy 11 30 05 gas 12 09 05 AURORA at 12 14 05_4 32 Regulatory Assets and Liabilities  7 06- Exhibit D_NIM Summary 2 2 2 2" xfId="25689"/>
    <cellStyle name="_Value Copy 11 30 05 gas 12 09 05 AURORA at 12 14 05_4 32 Regulatory Assets and Liabilities  7 06- Exhibit D_NIM Summary 2 3" xfId="25690"/>
    <cellStyle name="_Value Copy 11 30 05 gas 12 09 05 AURORA at 12 14 05_4 32 Regulatory Assets and Liabilities  7 06- Exhibit D_NIM Summary 2 3 2" xfId="25691"/>
    <cellStyle name="_Value Copy 11 30 05 gas 12 09 05 AURORA at 12 14 05_4 32 Regulatory Assets and Liabilities  7 06- Exhibit D_NIM Summary 2 4" xfId="25692"/>
    <cellStyle name="_Value Copy 11 30 05 gas 12 09 05 AURORA at 12 14 05_4 32 Regulatory Assets and Liabilities  7 06- Exhibit D_NIM Summary 2 4 2" xfId="25693"/>
    <cellStyle name="_Value Copy 11 30 05 gas 12 09 05 AURORA at 12 14 05_4 32 Regulatory Assets and Liabilities  7 06- Exhibit D_NIM Summary 3" xfId="25694"/>
    <cellStyle name="_Value Copy 11 30 05 gas 12 09 05 AURORA at 12 14 05_4 32 Regulatory Assets and Liabilities  7 06- Exhibit D_NIM Summary 3 2" xfId="25695"/>
    <cellStyle name="_Value Copy 11 30 05 gas 12 09 05 AURORA at 12 14 05_4 32 Regulatory Assets and Liabilities  7 06- Exhibit D_NIM Summary 3 2 2" xfId="25696"/>
    <cellStyle name="_Value Copy 11 30 05 gas 12 09 05 AURORA at 12 14 05_4 32 Regulatory Assets and Liabilities  7 06- Exhibit D_NIM Summary 3 3" xfId="25697"/>
    <cellStyle name="_Value Copy 11 30 05 gas 12 09 05 AURORA at 12 14 05_4 32 Regulatory Assets and Liabilities  7 06- Exhibit D_NIM Summary 4" xfId="25698"/>
    <cellStyle name="_Value Copy 11 30 05 gas 12 09 05 AURORA at 12 14 05_4 32 Regulatory Assets and Liabilities  7 06- Exhibit D_NIM Summary 4 2" xfId="25699"/>
    <cellStyle name="_Value Copy 11 30 05 gas 12 09 05 AURORA at 12 14 05_4 32 Regulatory Assets and Liabilities  7 06- Exhibit D_NIM Summary 4 2 2" xfId="25700"/>
    <cellStyle name="_Value Copy 11 30 05 gas 12 09 05 AURORA at 12 14 05_4 32 Regulatory Assets and Liabilities  7 06- Exhibit D_NIM Summary 4 3" xfId="25701"/>
    <cellStyle name="_Value Copy 11 30 05 gas 12 09 05 AURORA at 12 14 05_4 32 Regulatory Assets and Liabilities  7 06- Exhibit D_NIM Summary 5" xfId="25702"/>
    <cellStyle name="_Value Copy 11 30 05 gas 12 09 05 AURORA at 12 14 05_4 32 Regulatory Assets and Liabilities  7 06- Exhibit D_NIM Summary 5 2" xfId="25703"/>
    <cellStyle name="_Value Copy 11 30 05 gas 12 09 05 AURORA at 12 14 05_4 32 Regulatory Assets and Liabilities  7 06- Exhibit D_NIM Summary 6" xfId="25704"/>
    <cellStyle name="_Value Copy 11 30 05 gas 12 09 05 AURORA at 12 14 05_4 32 Regulatory Assets and Liabilities  7 06- Exhibit D_NIM Summary 6 2" xfId="25705"/>
    <cellStyle name="_Value Copy 11 30 05 gas 12 09 05 AURORA at 12 14 05_4 32 Regulatory Assets and Liabilities  7 06- Exhibit D_NIM Summary_DEM-WP(C) ENERG10C--ctn Mid-C_042010 2010GRC" xfId="12185"/>
    <cellStyle name="_Value Copy 11 30 05 gas 12 09 05 AURORA at 12 14 05_4 32 Regulatory Assets and Liabilities  7 06- Exhibit D_NIM Summary_DEM-WP(C) ENERG10C--ctn Mid-C_042010 2010GRC 2" xfId="25706"/>
    <cellStyle name="_Value Copy 11 30 05 gas 12 09 05 AURORA at 12 14 05_6.06E Operating Expenses" xfId="12186"/>
    <cellStyle name="_Value Copy 11 30 05 gas 12 09 05 AURORA at 12 14 05_ACCOUNTS" xfId="6119"/>
    <cellStyle name="_Value Copy 11 30 05 gas 12 09 05 AURORA at 12 14 05_Att B to RECs proceeds proposal" xfId="227"/>
    <cellStyle name="_Value Copy 11 30 05 gas 12 09 05 AURORA at 12 14 05_AURORA Total New" xfId="6120"/>
    <cellStyle name="_Value Copy 11 30 05 gas 12 09 05 AURORA at 12 14 05_AURORA Total New 2" xfId="6121"/>
    <cellStyle name="_Value Copy 11 30 05 gas 12 09 05 AURORA at 12 14 05_AURORA Total New 2 2" xfId="25707"/>
    <cellStyle name="_Value Copy 11 30 05 gas 12 09 05 AURORA at 12 14 05_AURORA Total New 2 2 2" xfId="25708"/>
    <cellStyle name="_Value Copy 11 30 05 gas 12 09 05 AURORA at 12 14 05_AURORA Total New 2 2 2 2" xfId="25709"/>
    <cellStyle name="_Value Copy 11 30 05 gas 12 09 05 AURORA at 12 14 05_AURORA Total New 2 3" xfId="25710"/>
    <cellStyle name="_Value Copy 11 30 05 gas 12 09 05 AURORA at 12 14 05_AURORA Total New 2 3 2" xfId="25711"/>
    <cellStyle name="_Value Copy 11 30 05 gas 12 09 05 AURORA at 12 14 05_AURORA Total New 2 4" xfId="25712"/>
    <cellStyle name="_Value Copy 11 30 05 gas 12 09 05 AURORA at 12 14 05_AURORA Total New 2 4 2" xfId="25713"/>
    <cellStyle name="_Value Copy 11 30 05 gas 12 09 05 AURORA at 12 14 05_AURORA Total New 3" xfId="25714"/>
    <cellStyle name="_Value Copy 11 30 05 gas 12 09 05 AURORA at 12 14 05_AURORA Total New 3 2" xfId="25715"/>
    <cellStyle name="_Value Copy 11 30 05 gas 12 09 05 AURORA at 12 14 05_AURORA Total New 3 2 2" xfId="25716"/>
    <cellStyle name="_Value Copy 11 30 05 gas 12 09 05 AURORA at 12 14 05_AURORA Total New 4" xfId="25717"/>
    <cellStyle name="_Value Copy 11 30 05 gas 12 09 05 AURORA at 12 14 05_AURORA Total New 4 2" xfId="25718"/>
    <cellStyle name="_Value Copy 11 30 05 gas 12 09 05 AURORA at 12 14 05_AURORA Total New 5" xfId="25719"/>
    <cellStyle name="_Value Copy 11 30 05 gas 12 09 05 AURORA at 12 14 05_AURORA Total New 5 2" xfId="25720"/>
    <cellStyle name="_Value Copy 11 30 05 gas 12 09 05 AURORA at 12 14 05_Backup for Attachment B 2010-09-09" xfId="228"/>
    <cellStyle name="_Value Copy 11 30 05 gas 12 09 05 AURORA at 12 14 05_Bench Request - Attachment B" xfId="229"/>
    <cellStyle name="_Value Copy 11 30 05 gas 12 09 05 AURORA at 12 14 05_Book2" xfId="6122"/>
    <cellStyle name="_Value Copy 11 30 05 gas 12 09 05 AURORA at 12 14 05_Book2 2" xfId="6123"/>
    <cellStyle name="_Value Copy 11 30 05 gas 12 09 05 AURORA at 12 14 05_Book2 2 2" xfId="6124"/>
    <cellStyle name="_Value Copy 11 30 05 gas 12 09 05 AURORA at 12 14 05_Book2 2 2 2" xfId="25721"/>
    <cellStyle name="_Value Copy 11 30 05 gas 12 09 05 AURORA at 12 14 05_Book2 2 2 2 2" xfId="25722"/>
    <cellStyle name="_Value Copy 11 30 05 gas 12 09 05 AURORA at 12 14 05_Book2 2 3" xfId="6125"/>
    <cellStyle name="_Value Copy 11 30 05 gas 12 09 05 AURORA at 12 14 05_Book2 2 3 2" xfId="25723"/>
    <cellStyle name="_Value Copy 11 30 05 gas 12 09 05 AURORA at 12 14 05_Book2 2 4" xfId="25724"/>
    <cellStyle name="_Value Copy 11 30 05 gas 12 09 05 AURORA at 12 14 05_Book2 2 4 2" xfId="25725"/>
    <cellStyle name="_Value Copy 11 30 05 gas 12 09 05 AURORA at 12 14 05_Book2 3" xfId="6126"/>
    <cellStyle name="_Value Copy 11 30 05 gas 12 09 05 AURORA at 12 14 05_Book2 3 2" xfId="25726"/>
    <cellStyle name="_Value Copy 11 30 05 gas 12 09 05 AURORA at 12 14 05_Book2 3 2 2" xfId="25727"/>
    <cellStyle name="_Value Copy 11 30 05 gas 12 09 05 AURORA at 12 14 05_Book2 3 3" xfId="25728"/>
    <cellStyle name="_Value Copy 11 30 05 gas 12 09 05 AURORA at 12 14 05_Book2 4" xfId="6127"/>
    <cellStyle name="_Value Copy 11 30 05 gas 12 09 05 AURORA at 12 14 05_Book2 4 2" xfId="25729"/>
    <cellStyle name="_Value Copy 11 30 05 gas 12 09 05 AURORA at 12 14 05_Book2 4 2 2" xfId="25730"/>
    <cellStyle name="_Value Copy 11 30 05 gas 12 09 05 AURORA at 12 14 05_Book2 4 3" xfId="25731"/>
    <cellStyle name="_Value Copy 11 30 05 gas 12 09 05 AURORA at 12 14 05_Book2 5" xfId="25732"/>
    <cellStyle name="_Value Copy 11 30 05 gas 12 09 05 AURORA at 12 14 05_Book2 5 2" xfId="25733"/>
    <cellStyle name="_Value Copy 11 30 05 gas 12 09 05 AURORA at 12 14 05_Book2 6" xfId="25734"/>
    <cellStyle name="_Value Copy 11 30 05 gas 12 09 05 AURORA at 12 14 05_Book2 6 2" xfId="25735"/>
    <cellStyle name="_Value Copy 11 30 05 gas 12 09 05 AURORA at 12 14 05_Book2_Adj Bench DR 3 for Initial Briefs (Electric)" xfId="6128"/>
    <cellStyle name="_Value Copy 11 30 05 gas 12 09 05 AURORA at 12 14 05_Book2_Adj Bench DR 3 for Initial Briefs (Electric) 2" xfId="6129"/>
    <cellStyle name="_Value Copy 11 30 05 gas 12 09 05 AURORA at 12 14 05_Book2_Adj Bench DR 3 for Initial Briefs (Electric) 2 2" xfId="6130"/>
    <cellStyle name="_Value Copy 11 30 05 gas 12 09 05 AURORA at 12 14 05_Book2_Adj Bench DR 3 for Initial Briefs (Electric) 2 2 2" xfId="25736"/>
    <cellStyle name="_Value Copy 11 30 05 gas 12 09 05 AURORA at 12 14 05_Book2_Adj Bench DR 3 for Initial Briefs (Electric) 2 2 2 2" xfId="25737"/>
    <cellStyle name="_Value Copy 11 30 05 gas 12 09 05 AURORA at 12 14 05_Book2_Adj Bench DR 3 for Initial Briefs (Electric) 2 3" xfId="6131"/>
    <cellStyle name="_Value Copy 11 30 05 gas 12 09 05 AURORA at 12 14 05_Book2_Adj Bench DR 3 for Initial Briefs (Electric) 2 3 2" xfId="25738"/>
    <cellStyle name="_Value Copy 11 30 05 gas 12 09 05 AURORA at 12 14 05_Book2_Adj Bench DR 3 for Initial Briefs (Electric) 2 4" xfId="25739"/>
    <cellStyle name="_Value Copy 11 30 05 gas 12 09 05 AURORA at 12 14 05_Book2_Adj Bench DR 3 for Initial Briefs (Electric) 2 4 2" xfId="25740"/>
    <cellStyle name="_Value Copy 11 30 05 gas 12 09 05 AURORA at 12 14 05_Book2_Adj Bench DR 3 for Initial Briefs (Electric) 3" xfId="6132"/>
    <cellStyle name="_Value Copy 11 30 05 gas 12 09 05 AURORA at 12 14 05_Book2_Adj Bench DR 3 for Initial Briefs (Electric) 3 2" xfId="25741"/>
    <cellStyle name="_Value Copy 11 30 05 gas 12 09 05 AURORA at 12 14 05_Book2_Adj Bench DR 3 for Initial Briefs (Electric) 3 2 2" xfId="25742"/>
    <cellStyle name="_Value Copy 11 30 05 gas 12 09 05 AURORA at 12 14 05_Book2_Adj Bench DR 3 for Initial Briefs (Electric) 3 3" xfId="25743"/>
    <cellStyle name="_Value Copy 11 30 05 gas 12 09 05 AURORA at 12 14 05_Book2_Adj Bench DR 3 for Initial Briefs (Electric) 4" xfId="6133"/>
    <cellStyle name="_Value Copy 11 30 05 gas 12 09 05 AURORA at 12 14 05_Book2_Adj Bench DR 3 for Initial Briefs (Electric) 4 2" xfId="25744"/>
    <cellStyle name="_Value Copy 11 30 05 gas 12 09 05 AURORA at 12 14 05_Book2_Adj Bench DR 3 for Initial Briefs (Electric) 4 2 2" xfId="25745"/>
    <cellStyle name="_Value Copy 11 30 05 gas 12 09 05 AURORA at 12 14 05_Book2_Adj Bench DR 3 for Initial Briefs (Electric) 4 3" xfId="25746"/>
    <cellStyle name="_Value Copy 11 30 05 gas 12 09 05 AURORA at 12 14 05_Book2_Adj Bench DR 3 for Initial Briefs (Electric) 5" xfId="25747"/>
    <cellStyle name="_Value Copy 11 30 05 gas 12 09 05 AURORA at 12 14 05_Book2_Adj Bench DR 3 for Initial Briefs (Electric) 5 2" xfId="25748"/>
    <cellStyle name="_Value Copy 11 30 05 gas 12 09 05 AURORA at 12 14 05_Book2_Adj Bench DR 3 for Initial Briefs (Electric) 6" xfId="25749"/>
    <cellStyle name="_Value Copy 11 30 05 gas 12 09 05 AURORA at 12 14 05_Book2_Adj Bench DR 3 for Initial Briefs (Electric) 6 2" xfId="25750"/>
    <cellStyle name="_Value Copy 11 30 05 gas 12 09 05 AURORA at 12 14 05_Book2_Adj Bench DR 3 for Initial Briefs (Electric)_DEM-WP(C) ENERG10C--ctn Mid-C_042010 2010GRC" xfId="12187"/>
    <cellStyle name="_Value Copy 11 30 05 gas 12 09 05 AURORA at 12 14 05_Book2_Adj Bench DR 3 for Initial Briefs (Electric)_DEM-WP(C) ENERG10C--ctn Mid-C_042010 2010GRC 2" xfId="25751"/>
    <cellStyle name="_Value Copy 11 30 05 gas 12 09 05 AURORA at 12 14 05_Book2_DEM-WP(C) ENERG10C--ctn Mid-C_042010 2010GRC" xfId="12188"/>
    <cellStyle name="_Value Copy 11 30 05 gas 12 09 05 AURORA at 12 14 05_Book2_DEM-WP(C) ENERG10C--ctn Mid-C_042010 2010GRC 2" xfId="25752"/>
    <cellStyle name="_Value Copy 11 30 05 gas 12 09 05 AURORA at 12 14 05_Book2_Electric Rev Req Model (2009 GRC) Rebuttal" xfId="6134"/>
    <cellStyle name="_Value Copy 11 30 05 gas 12 09 05 AURORA at 12 14 05_Book2_Electric Rev Req Model (2009 GRC) Rebuttal 2" xfId="6135"/>
    <cellStyle name="_Value Copy 11 30 05 gas 12 09 05 AURORA at 12 14 05_Book2_Electric Rev Req Model (2009 GRC) Rebuttal 2 2" xfId="6136"/>
    <cellStyle name="_Value Copy 11 30 05 gas 12 09 05 AURORA at 12 14 05_Book2_Electric Rev Req Model (2009 GRC) Rebuttal 2 2 2" xfId="25753"/>
    <cellStyle name="_Value Copy 11 30 05 gas 12 09 05 AURORA at 12 14 05_Book2_Electric Rev Req Model (2009 GRC) Rebuttal 2 3" xfId="6137"/>
    <cellStyle name="_Value Copy 11 30 05 gas 12 09 05 AURORA at 12 14 05_Book2_Electric Rev Req Model (2009 GRC) Rebuttal 3" xfId="6138"/>
    <cellStyle name="_Value Copy 11 30 05 gas 12 09 05 AURORA at 12 14 05_Book2_Electric Rev Req Model (2009 GRC) Rebuttal 3 2" xfId="25754"/>
    <cellStyle name="_Value Copy 11 30 05 gas 12 09 05 AURORA at 12 14 05_Book2_Electric Rev Req Model (2009 GRC) Rebuttal 4" xfId="6139"/>
    <cellStyle name="_Value Copy 11 30 05 gas 12 09 05 AURORA at 12 14 05_Book2_Electric Rev Req Model (2009 GRC) Rebuttal REmoval of New  WH Solar AdjustMI" xfId="6140"/>
    <cellStyle name="_Value Copy 11 30 05 gas 12 09 05 AURORA at 12 14 05_Book2_Electric Rev Req Model (2009 GRC) Rebuttal REmoval of New  WH Solar AdjustMI 2" xfId="6141"/>
    <cellStyle name="_Value Copy 11 30 05 gas 12 09 05 AURORA at 12 14 05_Book2_Electric Rev Req Model (2009 GRC) Rebuttal REmoval of New  WH Solar AdjustMI 2 2" xfId="6142"/>
    <cellStyle name="_Value Copy 11 30 05 gas 12 09 05 AURORA at 12 14 05_Book2_Electric Rev Req Model (2009 GRC) Rebuttal REmoval of New  WH Solar AdjustMI 2 2 2" xfId="25755"/>
    <cellStyle name="_Value Copy 11 30 05 gas 12 09 05 AURORA at 12 14 05_Book2_Electric Rev Req Model (2009 GRC) Rebuttal REmoval of New  WH Solar AdjustMI 2 2 2 2" xfId="25756"/>
    <cellStyle name="_Value Copy 11 30 05 gas 12 09 05 AURORA at 12 14 05_Book2_Electric Rev Req Model (2009 GRC) Rebuttal REmoval of New  WH Solar AdjustMI 2 3" xfId="6143"/>
    <cellStyle name="_Value Copy 11 30 05 gas 12 09 05 AURORA at 12 14 05_Book2_Electric Rev Req Model (2009 GRC) Rebuttal REmoval of New  WH Solar AdjustMI 2 3 2" xfId="25757"/>
    <cellStyle name="_Value Copy 11 30 05 gas 12 09 05 AURORA at 12 14 05_Book2_Electric Rev Req Model (2009 GRC) Rebuttal REmoval of New  WH Solar AdjustMI 2 4" xfId="25758"/>
    <cellStyle name="_Value Copy 11 30 05 gas 12 09 05 AURORA at 12 14 05_Book2_Electric Rev Req Model (2009 GRC) Rebuttal REmoval of New  WH Solar AdjustMI 2 4 2" xfId="25759"/>
    <cellStyle name="_Value Copy 11 30 05 gas 12 09 05 AURORA at 12 14 05_Book2_Electric Rev Req Model (2009 GRC) Rebuttal REmoval of New  WH Solar AdjustMI 3" xfId="6144"/>
    <cellStyle name="_Value Copy 11 30 05 gas 12 09 05 AURORA at 12 14 05_Book2_Electric Rev Req Model (2009 GRC) Rebuttal REmoval of New  WH Solar AdjustMI 3 2" xfId="25760"/>
    <cellStyle name="_Value Copy 11 30 05 gas 12 09 05 AURORA at 12 14 05_Book2_Electric Rev Req Model (2009 GRC) Rebuttal REmoval of New  WH Solar AdjustMI 3 2 2" xfId="25761"/>
    <cellStyle name="_Value Copy 11 30 05 gas 12 09 05 AURORA at 12 14 05_Book2_Electric Rev Req Model (2009 GRC) Rebuttal REmoval of New  WH Solar AdjustMI 3 3" xfId="25762"/>
    <cellStyle name="_Value Copy 11 30 05 gas 12 09 05 AURORA at 12 14 05_Book2_Electric Rev Req Model (2009 GRC) Rebuttal REmoval of New  WH Solar AdjustMI 4" xfId="6145"/>
    <cellStyle name="_Value Copy 11 30 05 gas 12 09 05 AURORA at 12 14 05_Book2_Electric Rev Req Model (2009 GRC) Rebuttal REmoval of New  WH Solar AdjustMI 4 2" xfId="25763"/>
    <cellStyle name="_Value Copy 11 30 05 gas 12 09 05 AURORA at 12 14 05_Book2_Electric Rev Req Model (2009 GRC) Rebuttal REmoval of New  WH Solar AdjustMI 4 2 2" xfId="25764"/>
    <cellStyle name="_Value Copy 11 30 05 gas 12 09 05 AURORA at 12 14 05_Book2_Electric Rev Req Model (2009 GRC) Rebuttal REmoval of New  WH Solar AdjustMI 4 3" xfId="25765"/>
    <cellStyle name="_Value Copy 11 30 05 gas 12 09 05 AURORA at 12 14 05_Book2_Electric Rev Req Model (2009 GRC) Rebuttal REmoval of New  WH Solar AdjustMI 5" xfId="25766"/>
    <cellStyle name="_Value Copy 11 30 05 gas 12 09 05 AURORA at 12 14 05_Book2_Electric Rev Req Model (2009 GRC) Rebuttal REmoval of New  WH Solar AdjustMI 5 2" xfId="25767"/>
    <cellStyle name="_Value Copy 11 30 05 gas 12 09 05 AURORA at 12 14 05_Book2_Electric Rev Req Model (2009 GRC) Rebuttal REmoval of New  WH Solar AdjustMI 6" xfId="25768"/>
    <cellStyle name="_Value Copy 11 30 05 gas 12 09 05 AURORA at 12 14 05_Book2_Electric Rev Req Model (2009 GRC) Rebuttal REmoval of New  WH Solar AdjustMI 6 2" xfId="25769"/>
    <cellStyle name="_Value Copy 11 30 05 gas 12 09 05 AURORA at 12 14 05_Book2_Electric Rev Req Model (2009 GRC) Rebuttal REmoval of New  WH Solar AdjustMI_DEM-WP(C) ENERG10C--ctn Mid-C_042010 2010GRC" xfId="12189"/>
    <cellStyle name="_Value Copy 11 30 05 gas 12 09 05 AURORA at 12 14 05_Book2_Electric Rev Req Model (2009 GRC) Rebuttal REmoval of New  WH Solar AdjustMI_DEM-WP(C) ENERG10C--ctn Mid-C_042010 2010GRC 2" xfId="25770"/>
    <cellStyle name="_Value Copy 11 30 05 gas 12 09 05 AURORA at 12 14 05_Book2_Electric Rev Req Model (2009 GRC) Revised 01-18-2010" xfId="6146"/>
    <cellStyle name="_Value Copy 11 30 05 gas 12 09 05 AURORA at 12 14 05_Book2_Electric Rev Req Model (2009 GRC) Revised 01-18-2010 2" xfId="6147"/>
    <cellStyle name="_Value Copy 11 30 05 gas 12 09 05 AURORA at 12 14 05_Book2_Electric Rev Req Model (2009 GRC) Revised 01-18-2010 2 2" xfId="6148"/>
    <cellStyle name="_Value Copy 11 30 05 gas 12 09 05 AURORA at 12 14 05_Book2_Electric Rev Req Model (2009 GRC) Revised 01-18-2010 2 2 2" xfId="25771"/>
    <cellStyle name="_Value Copy 11 30 05 gas 12 09 05 AURORA at 12 14 05_Book2_Electric Rev Req Model (2009 GRC) Revised 01-18-2010 2 2 2 2" xfId="25772"/>
    <cellStyle name="_Value Copy 11 30 05 gas 12 09 05 AURORA at 12 14 05_Book2_Electric Rev Req Model (2009 GRC) Revised 01-18-2010 2 3" xfId="6149"/>
    <cellStyle name="_Value Copy 11 30 05 gas 12 09 05 AURORA at 12 14 05_Book2_Electric Rev Req Model (2009 GRC) Revised 01-18-2010 2 3 2" xfId="25773"/>
    <cellStyle name="_Value Copy 11 30 05 gas 12 09 05 AURORA at 12 14 05_Book2_Electric Rev Req Model (2009 GRC) Revised 01-18-2010 2 4" xfId="25774"/>
    <cellStyle name="_Value Copy 11 30 05 gas 12 09 05 AURORA at 12 14 05_Book2_Electric Rev Req Model (2009 GRC) Revised 01-18-2010 2 4 2" xfId="25775"/>
    <cellStyle name="_Value Copy 11 30 05 gas 12 09 05 AURORA at 12 14 05_Book2_Electric Rev Req Model (2009 GRC) Revised 01-18-2010 3" xfId="6150"/>
    <cellStyle name="_Value Copy 11 30 05 gas 12 09 05 AURORA at 12 14 05_Book2_Electric Rev Req Model (2009 GRC) Revised 01-18-2010 3 2" xfId="25776"/>
    <cellStyle name="_Value Copy 11 30 05 gas 12 09 05 AURORA at 12 14 05_Book2_Electric Rev Req Model (2009 GRC) Revised 01-18-2010 3 2 2" xfId="25777"/>
    <cellStyle name="_Value Copy 11 30 05 gas 12 09 05 AURORA at 12 14 05_Book2_Electric Rev Req Model (2009 GRC) Revised 01-18-2010 3 3" xfId="25778"/>
    <cellStyle name="_Value Copy 11 30 05 gas 12 09 05 AURORA at 12 14 05_Book2_Electric Rev Req Model (2009 GRC) Revised 01-18-2010 4" xfId="6151"/>
    <cellStyle name="_Value Copy 11 30 05 gas 12 09 05 AURORA at 12 14 05_Book2_Electric Rev Req Model (2009 GRC) Revised 01-18-2010 4 2" xfId="25779"/>
    <cellStyle name="_Value Copy 11 30 05 gas 12 09 05 AURORA at 12 14 05_Book2_Electric Rev Req Model (2009 GRC) Revised 01-18-2010 4 2 2" xfId="25780"/>
    <cellStyle name="_Value Copy 11 30 05 gas 12 09 05 AURORA at 12 14 05_Book2_Electric Rev Req Model (2009 GRC) Revised 01-18-2010 4 3" xfId="25781"/>
    <cellStyle name="_Value Copy 11 30 05 gas 12 09 05 AURORA at 12 14 05_Book2_Electric Rev Req Model (2009 GRC) Revised 01-18-2010 5" xfId="25782"/>
    <cellStyle name="_Value Copy 11 30 05 gas 12 09 05 AURORA at 12 14 05_Book2_Electric Rev Req Model (2009 GRC) Revised 01-18-2010 5 2" xfId="25783"/>
    <cellStyle name="_Value Copy 11 30 05 gas 12 09 05 AURORA at 12 14 05_Book2_Electric Rev Req Model (2009 GRC) Revised 01-18-2010 6" xfId="25784"/>
    <cellStyle name="_Value Copy 11 30 05 gas 12 09 05 AURORA at 12 14 05_Book2_Electric Rev Req Model (2009 GRC) Revised 01-18-2010 6 2" xfId="25785"/>
    <cellStyle name="_Value Copy 11 30 05 gas 12 09 05 AURORA at 12 14 05_Book2_Electric Rev Req Model (2009 GRC) Revised 01-18-2010_DEM-WP(C) ENERG10C--ctn Mid-C_042010 2010GRC" xfId="12190"/>
    <cellStyle name="_Value Copy 11 30 05 gas 12 09 05 AURORA at 12 14 05_Book2_Electric Rev Req Model (2009 GRC) Revised 01-18-2010_DEM-WP(C) ENERG10C--ctn Mid-C_042010 2010GRC 2" xfId="25786"/>
    <cellStyle name="_Value Copy 11 30 05 gas 12 09 05 AURORA at 12 14 05_Book2_Final Order Electric EXHIBIT A-1" xfId="6152"/>
    <cellStyle name="_Value Copy 11 30 05 gas 12 09 05 AURORA at 12 14 05_Book2_Final Order Electric EXHIBIT A-1 2" xfId="6153"/>
    <cellStyle name="_Value Copy 11 30 05 gas 12 09 05 AURORA at 12 14 05_Book2_Final Order Electric EXHIBIT A-1 2 2" xfId="6154"/>
    <cellStyle name="_Value Copy 11 30 05 gas 12 09 05 AURORA at 12 14 05_Book2_Final Order Electric EXHIBIT A-1 2 2 2" xfId="25787"/>
    <cellStyle name="_Value Copy 11 30 05 gas 12 09 05 AURORA at 12 14 05_Book2_Final Order Electric EXHIBIT A-1 2 3" xfId="6155"/>
    <cellStyle name="_Value Copy 11 30 05 gas 12 09 05 AURORA at 12 14 05_Book2_Final Order Electric EXHIBIT A-1 3" xfId="6156"/>
    <cellStyle name="_Value Copy 11 30 05 gas 12 09 05 AURORA at 12 14 05_Book2_Final Order Electric EXHIBIT A-1 3 2" xfId="25788"/>
    <cellStyle name="_Value Copy 11 30 05 gas 12 09 05 AURORA at 12 14 05_Book2_Final Order Electric EXHIBIT A-1 3 2 2" xfId="25789"/>
    <cellStyle name="_Value Copy 11 30 05 gas 12 09 05 AURORA at 12 14 05_Book2_Final Order Electric EXHIBIT A-1 3 3" xfId="25790"/>
    <cellStyle name="_Value Copy 11 30 05 gas 12 09 05 AURORA at 12 14 05_Book2_Final Order Electric EXHIBIT A-1 4" xfId="6157"/>
    <cellStyle name="_Value Copy 11 30 05 gas 12 09 05 AURORA at 12 14 05_Book2_Final Order Electric EXHIBIT A-1 4 2" xfId="25791"/>
    <cellStyle name="_Value Copy 11 30 05 gas 12 09 05 AURORA at 12 14 05_Book2_Final Order Electric EXHIBIT A-1 5" xfId="25792"/>
    <cellStyle name="_Value Copy 11 30 05 gas 12 09 05 AURORA at 12 14 05_Book2_Final Order Electric EXHIBIT A-1 6" xfId="25793"/>
    <cellStyle name="_Value Copy 11 30 05 gas 12 09 05 AURORA at 12 14 05_Book4" xfId="6158"/>
    <cellStyle name="_Value Copy 11 30 05 gas 12 09 05 AURORA at 12 14 05_Book4 2" xfId="6159"/>
    <cellStyle name="_Value Copy 11 30 05 gas 12 09 05 AURORA at 12 14 05_Book4 2 2" xfId="6160"/>
    <cellStyle name="_Value Copy 11 30 05 gas 12 09 05 AURORA at 12 14 05_Book4 2 2 2" xfId="25794"/>
    <cellStyle name="_Value Copy 11 30 05 gas 12 09 05 AURORA at 12 14 05_Book4 2 2 2 2" xfId="25795"/>
    <cellStyle name="_Value Copy 11 30 05 gas 12 09 05 AURORA at 12 14 05_Book4 2 3" xfId="6161"/>
    <cellStyle name="_Value Copy 11 30 05 gas 12 09 05 AURORA at 12 14 05_Book4 2 3 2" xfId="25796"/>
    <cellStyle name="_Value Copy 11 30 05 gas 12 09 05 AURORA at 12 14 05_Book4 2 4" xfId="25797"/>
    <cellStyle name="_Value Copy 11 30 05 gas 12 09 05 AURORA at 12 14 05_Book4 2 4 2" xfId="25798"/>
    <cellStyle name="_Value Copy 11 30 05 gas 12 09 05 AURORA at 12 14 05_Book4 3" xfId="6162"/>
    <cellStyle name="_Value Copy 11 30 05 gas 12 09 05 AURORA at 12 14 05_Book4 3 2" xfId="25799"/>
    <cellStyle name="_Value Copy 11 30 05 gas 12 09 05 AURORA at 12 14 05_Book4 3 2 2" xfId="25800"/>
    <cellStyle name="_Value Copy 11 30 05 gas 12 09 05 AURORA at 12 14 05_Book4 3 3" xfId="25801"/>
    <cellStyle name="_Value Copy 11 30 05 gas 12 09 05 AURORA at 12 14 05_Book4 4" xfId="6163"/>
    <cellStyle name="_Value Copy 11 30 05 gas 12 09 05 AURORA at 12 14 05_Book4 4 2" xfId="25802"/>
    <cellStyle name="_Value Copy 11 30 05 gas 12 09 05 AURORA at 12 14 05_Book4 4 2 2" xfId="25803"/>
    <cellStyle name="_Value Copy 11 30 05 gas 12 09 05 AURORA at 12 14 05_Book4 4 3" xfId="25804"/>
    <cellStyle name="_Value Copy 11 30 05 gas 12 09 05 AURORA at 12 14 05_Book4 5" xfId="25805"/>
    <cellStyle name="_Value Copy 11 30 05 gas 12 09 05 AURORA at 12 14 05_Book4 5 2" xfId="25806"/>
    <cellStyle name="_Value Copy 11 30 05 gas 12 09 05 AURORA at 12 14 05_Book4 6" xfId="25807"/>
    <cellStyle name="_Value Copy 11 30 05 gas 12 09 05 AURORA at 12 14 05_Book4 6 2" xfId="25808"/>
    <cellStyle name="_Value Copy 11 30 05 gas 12 09 05 AURORA at 12 14 05_Book4_DEM-WP(C) ENERG10C--ctn Mid-C_042010 2010GRC" xfId="12191"/>
    <cellStyle name="_Value Copy 11 30 05 gas 12 09 05 AURORA at 12 14 05_Book4_DEM-WP(C) ENERG10C--ctn Mid-C_042010 2010GRC 2" xfId="25809"/>
    <cellStyle name="_Value Copy 11 30 05 gas 12 09 05 AURORA at 12 14 05_Book9" xfId="6164"/>
    <cellStyle name="_Value Copy 11 30 05 gas 12 09 05 AURORA at 12 14 05_Book9 2" xfId="6165"/>
    <cellStyle name="_Value Copy 11 30 05 gas 12 09 05 AURORA at 12 14 05_Book9 2 2" xfId="6166"/>
    <cellStyle name="_Value Copy 11 30 05 gas 12 09 05 AURORA at 12 14 05_Book9 2 2 2" xfId="25810"/>
    <cellStyle name="_Value Copy 11 30 05 gas 12 09 05 AURORA at 12 14 05_Book9 2 2 2 2" xfId="25811"/>
    <cellStyle name="_Value Copy 11 30 05 gas 12 09 05 AURORA at 12 14 05_Book9 2 3" xfId="6167"/>
    <cellStyle name="_Value Copy 11 30 05 gas 12 09 05 AURORA at 12 14 05_Book9 2 3 2" xfId="25812"/>
    <cellStyle name="_Value Copy 11 30 05 gas 12 09 05 AURORA at 12 14 05_Book9 2 4" xfId="25813"/>
    <cellStyle name="_Value Copy 11 30 05 gas 12 09 05 AURORA at 12 14 05_Book9 2 4 2" xfId="25814"/>
    <cellStyle name="_Value Copy 11 30 05 gas 12 09 05 AURORA at 12 14 05_Book9 3" xfId="6168"/>
    <cellStyle name="_Value Copy 11 30 05 gas 12 09 05 AURORA at 12 14 05_Book9 3 2" xfId="25815"/>
    <cellStyle name="_Value Copy 11 30 05 gas 12 09 05 AURORA at 12 14 05_Book9 3 2 2" xfId="25816"/>
    <cellStyle name="_Value Copy 11 30 05 gas 12 09 05 AURORA at 12 14 05_Book9 3 3" xfId="25817"/>
    <cellStyle name="_Value Copy 11 30 05 gas 12 09 05 AURORA at 12 14 05_Book9 4" xfId="6169"/>
    <cellStyle name="_Value Copy 11 30 05 gas 12 09 05 AURORA at 12 14 05_Book9 4 2" xfId="25818"/>
    <cellStyle name="_Value Copy 11 30 05 gas 12 09 05 AURORA at 12 14 05_Book9 4 2 2" xfId="25819"/>
    <cellStyle name="_Value Copy 11 30 05 gas 12 09 05 AURORA at 12 14 05_Book9 4 3" xfId="25820"/>
    <cellStyle name="_Value Copy 11 30 05 gas 12 09 05 AURORA at 12 14 05_Book9 5" xfId="25821"/>
    <cellStyle name="_Value Copy 11 30 05 gas 12 09 05 AURORA at 12 14 05_Book9 5 2" xfId="25822"/>
    <cellStyle name="_Value Copy 11 30 05 gas 12 09 05 AURORA at 12 14 05_Book9 6" xfId="25823"/>
    <cellStyle name="_Value Copy 11 30 05 gas 12 09 05 AURORA at 12 14 05_Book9 6 2" xfId="25824"/>
    <cellStyle name="_Value Copy 11 30 05 gas 12 09 05 AURORA at 12 14 05_Book9_DEM-WP(C) ENERG10C--ctn Mid-C_042010 2010GRC" xfId="12192"/>
    <cellStyle name="_Value Copy 11 30 05 gas 12 09 05 AURORA at 12 14 05_Book9_DEM-WP(C) ENERG10C--ctn Mid-C_042010 2010GRC 2" xfId="25825"/>
    <cellStyle name="_Value Copy 11 30 05 gas 12 09 05 AURORA at 12 14 05_Check the Interest Calculation" xfId="230"/>
    <cellStyle name="_Value Copy 11 30 05 gas 12 09 05 AURORA at 12 14 05_Check the Interest Calculation 2" xfId="25826"/>
    <cellStyle name="_Value Copy 11 30 05 gas 12 09 05 AURORA at 12 14 05_Check the Interest Calculation_Scenario 1 REC vs PTC Offset" xfId="231"/>
    <cellStyle name="_Value Copy 11 30 05 gas 12 09 05 AURORA at 12 14 05_Check the Interest Calculation_Scenario 1 REC vs PTC Offset 2" xfId="25827"/>
    <cellStyle name="_Value Copy 11 30 05 gas 12 09 05 AURORA at 12 14 05_Check the Interest Calculation_Scenario 3" xfId="232"/>
    <cellStyle name="_Value Copy 11 30 05 gas 12 09 05 AURORA at 12 14 05_Check the Interest Calculation_Scenario 3 2" xfId="25828"/>
    <cellStyle name="_Value Copy 11 30 05 gas 12 09 05 AURORA at 12 14 05_Chelan PUD Power Costs (8-10)" xfId="6170"/>
    <cellStyle name="_Value Copy 11 30 05 gas 12 09 05 AURORA at 12 14 05_Chelan PUD Power Costs (8-10) 2" xfId="25829"/>
    <cellStyle name="_Value Copy 11 30 05 gas 12 09 05 AURORA at 12 14 05_DEM-WP(C) Chelan Power Costs" xfId="12193"/>
    <cellStyle name="_Value Copy 11 30 05 gas 12 09 05 AURORA at 12 14 05_DEM-WP(C) Chelan Power Costs 2" xfId="25830"/>
    <cellStyle name="_Value Copy 11 30 05 gas 12 09 05 AURORA at 12 14 05_DEM-WP(C) Chelan Power Costs 2 2" xfId="25831"/>
    <cellStyle name="_Value Copy 11 30 05 gas 12 09 05 AURORA at 12 14 05_DEM-WP(C) Chelan Power Costs 2 2 2" xfId="25832"/>
    <cellStyle name="_Value Copy 11 30 05 gas 12 09 05 AURORA at 12 14 05_DEM-WP(C) Chelan Power Costs 2 3" xfId="25833"/>
    <cellStyle name="_Value Copy 11 30 05 gas 12 09 05 AURORA at 12 14 05_DEM-WP(C) Chelan Power Costs 3" xfId="25834"/>
    <cellStyle name="_Value Copy 11 30 05 gas 12 09 05 AURORA at 12 14 05_DEM-WP(C) Chelan Power Costs 3 2" xfId="25835"/>
    <cellStyle name="_Value Copy 11 30 05 gas 12 09 05 AURORA at 12 14 05_DEM-WP(C) Chelan Power Costs 3 2 2" xfId="25836"/>
    <cellStyle name="_Value Copy 11 30 05 gas 12 09 05 AURORA at 12 14 05_DEM-WP(C) Chelan Power Costs 3 3" xfId="25837"/>
    <cellStyle name="_Value Copy 11 30 05 gas 12 09 05 AURORA at 12 14 05_DEM-WP(C) Chelan Power Costs 4" xfId="25838"/>
    <cellStyle name="_Value Copy 11 30 05 gas 12 09 05 AURORA at 12 14 05_DEM-WP(C) Chelan Power Costs 4 2" xfId="25839"/>
    <cellStyle name="_Value Copy 11 30 05 gas 12 09 05 AURORA at 12 14 05_DEM-WP(C) Chelan Power Costs 5" xfId="25840"/>
    <cellStyle name="_Value Copy 11 30 05 gas 12 09 05 AURORA at 12 14 05_DEM-WP(C) Chelan Power Costs 5 2" xfId="25841"/>
    <cellStyle name="_Value Copy 11 30 05 gas 12 09 05 AURORA at 12 14 05_DEM-WP(C) ENERG10C--ctn Mid-C_042010 2010GRC" xfId="12194"/>
    <cellStyle name="_Value Copy 11 30 05 gas 12 09 05 AURORA at 12 14 05_DEM-WP(C) ENERG10C--ctn Mid-C_042010 2010GRC 2" xfId="25842"/>
    <cellStyle name="_Value Copy 11 30 05 gas 12 09 05 AURORA at 12 14 05_DEM-WP(C) Gas Transport 2010GRC" xfId="12195"/>
    <cellStyle name="_Value Copy 11 30 05 gas 12 09 05 AURORA at 12 14 05_DEM-WP(C) Gas Transport 2010GRC 2" xfId="25843"/>
    <cellStyle name="_Value Copy 11 30 05 gas 12 09 05 AURORA at 12 14 05_DEM-WP(C) Gas Transport 2010GRC 2 2" xfId="25844"/>
    <cellStyle name="_Value Copy 11 30 05 gas 12 09 05 AURORA at 12 14 05_DEM-WP(C) Gas Transport 2010GRC 2 2 2" xfId="25845"/>
    <cellStyle name="_Value Copy 11 30 05 gas 12 09 05 AURORA at 12 14 05_DEM-WP(C) Gas Transport 2010GRC 2 3" xfId="25846"/>
    <cellStyle name="_Value Copy 11 30 05 gas 12 09 05 AURORA at 12 14 05_DEM-WP(C) Gas Transport 2010GRC 3" xfId="25847"/>
    <cellStyle name="_Value Copy 11 30 05 gas 12 09 05 AURORA at 12 14 05_DEM-WP(C) Gas Transport 2010GRC 3 2" xfId="25848"/>
    <cellStyle name="_Value Copy 11 30 05 gas 12 09 05 AURORA at 12 14 05_DEM-WP(C) Gas Transport 2010GRC 3 2 2" xfId="25849"/>
    <cellStyle name="_Value Copy 11 30 05 gas 12 09 05 AURORA at 12 14 05_DEM-WP(C) Gas Transport 2010GRC 3 3" xfId="25850"/>
    <cellStyle name="_Value Copy 11 30 05 gas 12 09 05 AURORA at 12 14 05_DEM-WP(C) Gas Transport 2010GRC 4" xfId="25851"/>
    <cellStyle name="_Value Copy 11 30 05 gas 12 09 05 AURORA at 12 14 05_DEM-WP(C) Gas Transport 2010GRC 4 2" xfId="25852"/>
    <cellStyle name="_Value Copy 11 30 05 gas 12 09 05 AURORA at 12 14 05_DEM-WP(C) Gas Transport 2010GRC 5" xfId="25853"/>
    <cellStyle name="_Value Copy 11 30 05 gas 12 09 05 AURORA at 12 14 05_DEM-WP(C) Gas Transport 2010GRC 5 2" xfId="25854"/>
    <cellStyle name="_Value Copy 11 30 05 gas 12 09 05 AURORA at 12 14 05_Direct Assignment Distribution Plant 2008" xfId="233"/>
    <cellStyle name="_Value Copy 11 30 05 gas 12 09 05 AURORA at 12 14 05_Direct Assignment Distribution Plant 2008 2" xfId="6171"/>
    <cellStyle name="_Value Copy 11 30 05 gas 12 09 05 AURORA at 12 14 05_Direct Assignment Distribution Plant 2008 2 2" xfId="6172"/>
    <cellStyle name="_Value Copy 11 30 05 gas 12 09 05 AURORA at 12 14 05_Direct Assignment Distribution Plant 2008 2 2 2" xfId="6173"/>
    <cellStyle name="_Value Copy 11 30 05 gas 12 09 05 AURORA at 12 14 05_Direct Assignment Distribution Plant 2008 2 2 2 2" xfId="25855"/>
    <cellStyle name="_Value Copy 11 30 05 gas 12 09 05 AURORA at 12 14 05_Direct Assignment Distribution Plant 2008 2 2 3" xfId="6174"/>
    <cellStyle name="_Value Copy 11 30 05 gas 12 09 05 AURORA at 12 14 05_Direct Assignment Distribution Plant 2008 2 3" xfId="6175"/>
    <cellStyle name="_Value Copy 11 30 05 gas 12 09 05 AURORA at 12 14 05_Direct Assignment Distribution Plant 2008 2 3 2" xfId="6176"/>
    <cellStyle name="_Value Copy 11 30 05 gas 12 09 05 AURORA at 12 14 05_Direct Assignment Distribution Plant 2008 2 3 2 2" xfId="25856"/>
    <cellStyle name="_Value Copy 11 30 05 gas 12 09 05 AURORA at 12 14 05_Direct Assignment Distribution Plant 2008 2 3 3" xfId="6177"/>
    <cellStyle name="_Value Copy 11 30 05 gas 12 09 05 AURORA at 12 14 05_Direct Assignment Distribution Plant 2008 2 4" xfId="6178"/>
    <cellStyle name="_Value Copy 11 30 05 gas 12 09 05 AURORA at 12 14 05_Direct Assignment Distribution Plant 2008 2 4 2" xfId="6179"/>
    <cellStyle name="_Value Copy 11 30 05 gas 12 09 05 AURORA at 12 14 05_Direct Assignment Distribution Plant 2008 2 4 2 2" xfId="25857"/>
    <cellStyle name="_Value Copy 11 30 05 gas 12 09 05 AURORA at 12 14 05_Direct Assignment Distribution Plant 2008 2 4 3" xfId="6180"/>
    <cellStyle name="_Value Copy 11 30 05 gas 12 09 05 AURORA at 12 14 05_Direct Assignment Distribution Plant 2008 2 5" xfId="25858"/>
    <cellStyle name="_Value Copy 11 30 05 gas 12 09 05 AURORA at 12 14 05_Direct Assignment Distribution Plant 2008 3" xfId="6181"/>
    <cellStyle name="_Value Copy 11 30 05 gas 12 09 05 AURORA at 12 14 05_Direct Assignment Distribution Plant 2008 3 2" xfId="6182"/>
    <cellStyle name="_Value Copy 11 30 05 gas 12 09 05 AURORA at 12 14 05_Direct Assignment Distribution Plant 2008 3 2 2" xfId="25859"/>
    <cellStyle name="_Value Copy 11 30 05 gas 12 09 05 AURORA at 12 14 05_Direct Assignment Distribution Plant 2008 3 3" xfId="6183"/>
    <cellStyle name="_Value Copy 11 30 05 gas 12 09 05 AURORA at 12 14 05_Direct Assignment Distribution Plant 2008 4" xfId="6184"/>
    <cellStyle name="_Value Copy 11 30 05 gas 12 09 05 AURORA at 12 14 05_Direct Assignment Distribution Plant 2008 4 2" xfId="6185"/>
    <cellStyle name="_Value Copy 11 30 05 gas 12 09 05 AURORA at 12 14 05_Direct Assignment Distribution Plant 2008 4 2 2" xfId="25860"/>
    <cellStyle name="_Value Copy 11 30 05 gas 12 09 05 AURORA at 12 14 05_Direct Assignment Distribution Plant 2008 4 3" xfId="6186"/>
    <cellStyle name="_Value Copy 11 30 05 gas 12 09 05 AURORA at 12 14 05_Direct Assignment Distribution Plant 2008 5" xfId="6187"/>
    <cellStyle name="_Value Copy 11 30 05 gas 12 09 05 AURORA at 12 14 05_Direct Assignment Distribution Plant 2008 5 2" xfId="25861"/>
    <cellStyle name="_Value Copy 11 30 05 gas 12 09 05 AURORA at 12 14 05_Direct Assignment Distribution Plant 2008 6" xfId="6188"/>
    <cellStyle name="_Value Copy 11 30 05 gas 12 09 05 AURORA at 12 14 05_Direct Assignment Distribution Plant 2008_Low Income 2010 RevRequirement" xfId="6189"/>
    <cellStyle name="_Value Copy 11 30 05 gas 12 09 05 AURORA at 12 14 05_Direct Assignment Distribution Plant 2008_Low Income 2010 RevRequirement (2)" xfId="6190"/>
    <cellStyle name="_Value Copy 11 30 05 gas 12 09 05 AURORA at 12 14 05_Direct Assignment Distribution Plant 2008_Oct2010toSep2011LwIncLead" xfId="6191"/>
    <cellStyle name="_Value Copy 11 30 05 gas 12 09 05 AURORA at 12 14 05_DWH-08 (Rate Spread &amp; Design Workpapers)" xfId="25862"/>
    <cellStyle name="_Value Copy 11 30 05 gas 12 09 05 AURORA at 12 14 05_Electric COS Inputs" xfId="234"/>
    <cellStyle name="_Value Copy 11 30 05 gas 12 09 05 AURORA at 12 14 05_Electric COS Inputs 2" xfId="6192"/>
    <cellStyle name="_Value Copy 11 30 05 gas 12 09 05 AURORA at 12 14 05_Electric COS Inputs 2 2" xfId="6193"/>
    <cellStyle name="_Value Copy 11 30 05 gas 12 09 05 AURORA at 12 14 05_Electric COS Inputs 2 2 2" xfId="6194"/>
    <cellStyle name="_Value Copy 11 30 05 gas 12 09 05 AURORA at 12 14 05_Electric COS Inputs 2 2 2 2" xfId="25863"/>
    <cellStyle name="_Value Copy 11 30 05 gas 12 09 05 AURORA at 12 14 05_Electric COS Inputs 2 2 3" xfId="6195"/>
    <cellStyle name="_Value Copy 11 30 05 gas 12 09 05 AURORA at 12 14 05_Electric COS Inputs 2 3" xfId="6196"/>
    <cellStyle name="_Value Copy 11 30 05 gas 12 09 05 AURORA at 12 14 05_Electric COS Inputs 2 3 2" xfId="6197"/>
    <cellStyle name="_Value Copy 11 30 05 gas 12 09 05 AURORA at 12 14 05_Electric COS Inputs 2 3 2 2" xfId="25864"/>
    <cellStyle name="_Value Copy 11 30 05 gas 12 09 05 AURORA at 12 14 05_Electric COS Inputs 2 3 3" xfId="6198"/>
    <cellStyle name="_Value Copy 11 30 05 gas 12 09 05 AURORA at 12 14 05_Electric COS Inputs 2 4" xfId="6199"/>
    <cellStyle name="_Value Copy 11 30 05 gas 12 09 05 AURORA at 12 14 05_Electric COS Inputs 2 4 2" xfId="6200"/>
    <cellStyle name="_Value Copy 11 30 05 gas 12 09 05 AURORA at 12 14 05_Electric COS Inputs 2 4 2 2" xfId="25865"/>
    <cellStyle name="_Value Copy 11 30 05 gas 12 09 05 AURORA at 12 14 05_Electric COS Inputs 2 4 3" xfId="6201"/>
    <cellStyle name="_Value Copy 11 30 05 gas 12 09 05 AURORA at 12 14 05_Electric COS Inputs 2 5" xfId="25866"/>
    <cellStyle name="_Value Copy 11 30 05 gas 12 09 05 AURORA at 12 14 05_Electric COS Inputs 3" xfId="6202"/>
    <cellStyle name="_Value Copy 11 30 05 gas 12 09 05 AURORA at 12 14 05_Electric COS Inputs 3 2" xfId="6203"/>
    <cellStyle name="_Value Copy 11 30 05 gas 12 09 05 AURORA at 12 14 05_Electric COS Inputs 3 2 2" xfId="25867"/>
    <cellStyle name="_Value Copy 11 30 05 gas 12 09 05 AURORA at 12 14 05_Electric COS Inputs 3 3" xfId="6204"/>
    <cellStyle name="_Value Copy 11 30 05 gas 12 09 05 AURORA at 12 14 05_Electric COS Inputs 4" xfId="6205"/>
    <cellStyle name="_Value Copy 11 30 05 gas 12 09 05 AURORA at 12 14 05_Electric COS Inputs 4 2" xfId="6206"/>
    <cellStyle name="_Value Copy 11 30 05 gas 12 09 05 AURORA at 12 14 05_Electric COS Inputs 4 2 2" xfId="25868"/>
    <cellStyle name="_Value Copy 11 30 05 gas 12 09 05 AURORA at 12 14 05_Electric COS Inputs 4 3" xfId="6207"/>
    <cellStyle name="_Value Copy 11 30 05 gas 12 09 05 AURORA at 12 14 05_Electric COS Inputs 5" xfId="6208"/>
    <cellStyle name="_Value Copy 11 30 05 gas 12 09 05 AURORA at 12 14 05_Electric COS Inputs 5 2" xfId="25869"/>
    <cellStyle name="_Value Copy 11 30 05 gas 12 09 05 AURORA at 12 14 05_Electric COS Inputs 6" xfId="6209"/>
    <cellStyle name="_Value Copy 11 30 05 gas 12 09 05 AURORA at 12 14 05_Electric COS Inputs_Low Income 2010 RevRequirement" xfId="6210"/>
    <cellStyle name="_Value Copy 11 30 05 gas 12 09 05 AURORA at 12 14 05_Electric COS Inputs_Low Income 2010 RevRequirement (2)" xfId="6211"/>
    <cellStyle name="_Value Copy 11 30 05 gas 12 09 05 AURORA at 12 14 05_Electric COS Inputs_Oct2010toSep2011LwIncLead" xfId="6212"/>
    <cellStyle name="_Value Copy 11 30 05 gas 12 09 05 AURORA at 12 14 05_Electric Rate Spread and Rate Design 3.23.09" xfId="235"/>
    <cellStyle name="_Value Copy 11 30 05 gas 12 09 05 AURORA at 12 14 05_Electric Rate Spread and Rate Design 3.23.09 2" xfId="6213"/>
    <cellStyle name="_Value Copy 11 30 05 gas 12 09 05 AURORA at 12 14 05_Electric Rate Spread and Rate Design 3.23.09 2 2" xfId="6214"/>
    <cellStyle name="_Value Copy 11 30 05 gas 12 09 05 AURORA at 12 14 05_Electric Rate Spread and Rate Design 3.23.09 2 2 2" xfId="6215"/>
    <cellStyle name="_Value Copy 11 30 05 gas 12 09 05 AURORA at 12 14 05_Electric Rate Spread and Rate Design 3.23.09 2 2 2 2" xfId="25870"/>
    <cellStyle name="_Value Copy 11 30 05 gas 12 09 05 AURORA at 12 14 05_Electric Rate Spread and Rate Design 3.23.09 2 2 3" xfId="6216"/>
    <cellStyle name="_Value Copy 11 30 05 gas 12 09 05 AURORA at 12 14 05_Electric Rate Spread and Rate Design 3.23.09 2 3" xfId="6217"/>
    <cellStyle name="_Value Copy 11 30 05 gas 12 09 05 AURORA at 12 14 05_Electric Rate Spread and Rate Design 3.23.09 2 3 2" xfId="6218"/>
    <cellStyle name="_Value Copy 11 30 05 gas 12 09 05 AURORA at 12 14 05_Electric Rate Spread and Rate Design 3.23.09 2 3 2 2" xfId="25871"/>
    <cellStyle name="_Value Copy 11 30 05 gas 12 09 05 AURORA at 12 14 05_Electric Rate Spread and Rate Design 3.23.09 2 3 3" xfId="6219"/>
    <cellStyle name="_Value Copy 11 30 05 gas 12 09 05 AURORA at 12 14 05_Electric Rate Spread and Rate Design 3.23.09 2 4" xfId="6220"/>
    <cellStyle name="_Value Copy 11 30 05 gas 12 09 05 AURORA at 12 14 05_Electric Rate Spread and Rate Design 3.23.09 2 4 2" xfId="6221"/>
    <cellStyle name="_Value Copy 11 30 05 gas 12 09 05 AURORA at 12 14 05_Electric Rate Spread and Rate Design 3.23.09 2 4 2 2" xfId="25872"/>
    <cellStyle name="_Value Copy 11 30 05 gas 12 09 05 AURORA at 12 14 05_Electric Rate Spread and Rate Design 3.23.09 2 4 3" xfId="6222"/>
    <cellStyle name="_Value Copy 11 30 05 gas 12 09 05 AURORA at 12 14 05_Electric Rate Spread and Rate Design 3.23.09 2 5" xfId="25873"/>
    <cellStyle name="_Value Copy 11 30 05 gas 12 09 05 AURORA at 12 14 05_Electric Rate Spread and Rate Design 3.23.09 3" xfId="6223"/>
    <cellStyle name="_Value Copy 11 30 05 gas 12 09 05 AURORA at 12 14 05_Electric Rate Spread and Rate Design 3.23.09 3 2" xfId="6224"/>
    <cellStyle name="_Value Copy 11 30 05 gas 12 09 05 AURORA at 12 14 05_Electric Rate Spread and Rate Design 3.23.09 3 2 2" xfId="25874"/>
    <cellStyle name="_Value Copy 11 30 05 gas 12 09 05 AURORA at 12 14 05_Electric Rate Spread and Rate Design 3.23.09 3 3" xfId="6225"/>
    <cellStyle name="_Value Copy 11 30 05 gas 12 09 05 AURORA at 12 14 05_Electric Rate Spread and Rate Design 3.23.09 4" xfId="6226"/>
    <cellStyle name="_Value Copy 11 30 05 gas 12 09 05 AURORA at 12 14 05_Electric Rate Spread and Rate Design 3.23.09 4 2" xfId="6227"/>
    <cellStyle name="_Value Copy 11 30 05 gas 12 09 05 AURORA at 12 14 05_Electric Rate Spread and Rate Design 3.23.09 4 2 2" xfId="25875"/>
    <cellStyle name="_Value Copy 11 30 05 gas 12 09 05 AURORA at 12 14 05_Electric Rate Spread and Rate Design 3.23.09 4 3" xfId="6228"/>
    <cellStyle name="_Value Copy 11 30 05 gas 12 09 05 AURORA at 12 14 05_Electric Rate Spread and Rate Design 3.23.09 5" xfId="6229"/>
    <cellStyle name="_Value Copy 11 30 05 gas 12 09 05 AURORA at 12 14 05_Electric Rate Spread and Rate Design 3.23.09 5 2" xfId="25876"/>
    <cellStyle name="_Value Copy 11 30 05 gas 12 09 05 AURORA at 12 14 05_Electric Rate Spread and Rate Design 3.23.09 6" xfId="6230"/>
    <cellStyle name="_Value Copy 11 30 05 gas 12 09 05 AURORA at 12 14 05_Electric Rate Spread and Rate Design 3.23.09_Low Income 2010 RevRequirement" xfId="6231"/>
    <cellStyle name="_Value Copy 11 30 05 gas 12 09 05 AURORA at 12 14 05_Electric Rate Spread and Rate Design 3.23.09_Low Income 2010 RevRequirement (2)" xfId="6232"/>
    <cellStyle name="_Value Copy 11 30 05 gas 12 09 05 AURORA at 12 14 05_Electric Rate Spread and Rate Design 3.23.09_Oct2010toSep2011LwIncLead" xfId="6233"/>
    <cellStyle name="_Value Copy 11 30 05 gas 12 09 05 AURORA at 12 14 05_Exh A-1 resulting from UE-112050 effective Jan 1 2012" xfId="25877"/>
    <cellStyle name="_Value Copy 11 30 05 gas 12 09 05 AURORA at 12 14 05_Exh A-1 resulting from UE-112050 effective Jan 1 2012 2" xfId="25878"/>
    <cellStyle name="_Value Copy 11 30 05 gas 12 09 05 AURORA at 12 14 05_Exhibit A-1 effective 4-1-11 fr S Free 12-11" xfId="25879"/>
    <cellStyle name="_Value Copy 11 30 05 gas 12 09 05 AURORA at 12 14 05_Exhibit A-1 effective 4-1-11 fr S Free 12-11 2" xfId="25880"/>
    <cellStyle name="_Value Copy 11 30 05 gas 12 09 05 AURORA at 12 14 05_Exhibit D fr R Gho 12-31-08" xfId="6234"/>
    <cellStyle name="_Value Copy 11 30 05 gas 12 09 05 AURORA at 12 14 05_Exhibit D fr R Gho 12-31-08 2" xfId="6235"/>
    <cellStyle name="_Value Copy 11 30 05 gas 12 09 05 AURORA at 12 14 05_Exhibit D fr R Gho 12-31-08 2 2" xfId="25881"/>
    <cellStyle name="_Value Copy 11 30 05 gas 12 09 05 AURORA at 12 14 05_Exhibit D fr R Gho 12-31-08 2 2 2" xfId="25882"/>
    <cellStyle name="_Value Copy 11 30 05 gas 12 09 05 AURORA at 12 14 05_Exhibit D fr R Gho 12-31-08 2 2 2 2" xfId="25883"/>
    <cellStyle name="_Value Copy 11 30 05 gas 12 09 05 AURORA at 12 14 05_Exhibit D fr R Gho 12-31-08 2 3" xfId="25884"/>
    <cellStyle name="_Value Copy 11 30 05 gas 12 09 05 AURORA at 12 14 05_Exhibit D fr R Gho 12-31-08 2 3 2" xfId="25885"/>
    <cellStyle name="_Value Copy 11 30 05 gas 12 09 05 AURORA at 12 14 05_Exhibit D fr R Gho 12-31-08 2 4" xfId="25886"/>
    <cellStyle name="_Value Copy 11 30 05 gas 12 09 05 AURORA at 12 14 05_Exhibit D fr R Gho 12-31-08 2 4 2" xfId="25887"/>
    <cellStyle name="_Value Copy 11 30 05 gas 12 09 05 AURORA at 12 14 05_Exhibit D fr R Gho 12-31-08 3" xfId="6236"/>
    <cellStyle name="_Value Copy 11 30 05 gas 12 09 05 AURORA at 12 14 05_Exhibit D fr R Gho 12-31-08 3 2" xfId="25888"/>
    <cellStyle name="_Value Copy 11 30 05 gas 12 09 05 AURORA at 12 14 05_Exhibit D fr R Gho 12-31-08 3 2 2" xfId="25889"/>
    <cellStyle name="_Value Copy 11 30 05 gas 12 09 05 AURORA at 12 14 05_Exhibit D fr R Gho 12-31-08 3 3" xfId="25890"/>
    <cellStyle name="_Value Copy 11 30 05 gas 12 09 05 AURORA at 12 14 05_Exhibit D fr R Gho 12-31-08 4" xfId="25891"/>
    <cellStyle name="_Value Copy 11 30 05 gas 12 09 05 AURORA at 12 14 05_Exhibit D fr R Gho 12-31-08 4 2" xfId="25892"/>
    <cellStyle name="_Value Copy 11 30 05 gas 12 09 05 AURORA at 12 14 05_Exhibit D fr R Gho 12-31-08 4 2 2" xfId="25893"/>
    <cellStyle name="_Value Copy 11 30 05 gas 12 09 05 AURORA at 12 14 05_Exhibit D fr R Gho 12-31-08 4 3" xfId="25894"/>
    <cellStyle name="_Value Copy 11 30 05 gas 12 09 05 AURORA at 12 14 05_Exhibit D fr R Gho 12-31-08 5" xfId="25895"/>
    <cellStyle name="_Value Copy 11 30 05 gas 12 09 05 AURORA at 12 14 05_Exhibit D fr R Gho 12-31-08 5 2" xfId="25896"/>
    <cellStyle name="_Value Copy 11 30 05 gas 12 09 05 AURORA at 12 14 05_Exhibit D fr R Gho 12-31-08 6" xfId="25897"/>
    <cellStyle name="_Value Copy 11 30 05 gas 12 09 05 AURORA at 12 14 05_Exhibit D fr R Gho 12-31-08 6 2" xfId="25898"/>
    <cellStyle name="_Value Copy 11 30 05 gas 12 09 05 AURORA at 12 14 05_Exhibit D fr R Gho 12-31-08 v2" xfId="6237"/>
    <cellStyle name="_Value Copy 11 30 05 gas 12 09 05 AURORA at 12 14 05_Exhibit D fr R Gho 12-31-08 v2 2" xfId="6238"/>
    <cellStyle name="_Value Copy 11 30 05 gas 12 09 05 AURORA at 12 14 05_Exhibit D fr R Gho 12-31-08 v2 2 2" xfId="25899"/>
    <cellStyle name="_Value Copy 11 30 05 gas 12 09 05 AURORA at 12 14 05_Exhibit D fr R Gho 12-31-08 v2 2 2 2" xfId="25900"/>
    <cellStyle name="_Value Copy 11 30 05 gas 12 09 05 AURORA at 12 14 05_Exhibit D fr R Gho 12-31-08 v2 2 2 2 2" xfId="25901"/>
    <cellStyle name="_Value Copy 11 30 05 gas 12 09 05 AURORA at 12 14 05_Exhibit D fr R Gho 12-31-08 v2 2 3" xfId="25902"/>
    <cellStyle name="_Value Copy 11 30 05 gas 12 09 05 AURORA at 12 14 05_Exhibit D fr R Gho 12-31-08 v2 2 3 2" xfId="25903"/>
    <cellStyle name="_Value Copy 11 30 05 gas 12 09 05 AURORA at 12 14 05_Exhibit D fr R Gho 12-31-08 v2 2 4" xfId="25904"/>
    <cellStyle name="_Value Copy 11 30 05 gas 12 09 05 AURORA at 12 14 05_Exhibit D fr R Gho 12-31-08 v2 2 4 2" xfId="25905"/>
    <cellStyle name="_Value Copy 11 30 05 gas 12 09 05 AURORA at 12 14 05_Exhibit D fr R Gho 12-31-08 v2 3" xfId="6239"/>
    <cellStyle name="_Value Copy 11 30 05 gas 12 09 05 AURORA at 12 14 05_Exhibit D fr R Gho 12-31-08 v2 3 2" xfId="25906"/>
    <cellStyle name="_Value Copy 11 30 05 gas 12 09 05 AURORA at 12 14 05_Exhibit D fr R Gho 12-31-08 v2 3 2 2" xfId="25907"/>
    <cellStyle name="_Value Copy 11 30 05 gas 12 09 05 AURORA at 12 14 05_Exhibit D fr R Gho 12-31-08 v2 3 3" xfId="25908"/>
    <cellStyle name="_Value Copy 11 30 05 gas 12 09 05 AURORA at 12 14 05_Exhibit D fr R Gho 12-31-08 v2 4" xfId="25909"/>
    <cellStyle name="_Value Copy 11 30 05 gas 12 09 05 AURORA at 12 14 05_Exhibit D fr R Gho 12-31-08 v2 4 2" xfId="25910"/>
    <cellStyle name="_Value Copy 11 30 05 gas 12 09 05 AURORA at 12 14 05_Exhibit D fr R Gho 12-31-08 v2 4 2 2" xfId="25911"/>
    <cellStyle name="_Value Copy 11 30 05 gas 12 09 05 AURORA at 12 14 05_Exhibit D fr R Gho 12-31-08 v2 4 3" xfId="25912"/>
    <cellStyle name="_Value Copy 11 30 05 gas 12 09 05 AURORA at 12 14 05_Exhibit D fr R Gho 12-31-08 v2 5" xfId="25913"/>
    <cellStyle name="_Value Copy 11 30 05 gas 12 09 05 AURORA at 12 14 05_Exhibit D fr R Gho 12-31-08 v2 5 2" xfId="25914"/>
    <cellStyle name="_Value Copy 11 30 05 gas 12 09 05 AURORA at 12 14 05_Exhibit D fr R Gho 12-31-08 v2 6" xfId="25915"/>
    <cellStyle name="_Value Copy 11 30 05 gas 12 09 05 AURORA at 12 14 05_Exhibit D fr R Gho 12-31-08 v2 6 2" xfId="25916"/>
    <cellStyle name="_Value Copy 11 30 05 gas 12 09 05 AURORA at 12 14 05_Exhibit D fr R Gho 12-31-08 v2_DEM-WP(C) ENERG10C--ctn Mid-C_042010 2010GRC" xfId="12196"/>
    <cellStyle name="_Value Copy 11 30 05 gas 12 09 05 AURORA at 12 14 05_Exhibit D fr R Gho 12-31-08 v2_DEM-WP(C) ENERG10C--ctn Mid-C_042010 2010GRC 2" xfId="25917"/>
    <cellStyle name="_Value Copy 11 30 05 gas 12 09 05 AURORA at 12 14 05_Exhibit D fr R Gho 12-31-08 v2_NIM Summary" xfId="6240"/>
    <cellStyle name="_Value Copy 11 30 05 gas 12 09 05 AURORA at 12 14 05_Exhibit D fr R Gho 12-31-08 v2_NIM Summary 2" xfId="6241"/>
    <cellStyle name="_Value Copy 11 30 05 gas 12 09 05 AURORA at 12 14 05_Exhibit D fr R Gho 12-31-08 v2_NIM Summary 2 2" xfId="25918"/>
    <cellStyle name="_Value Copy 11 30 05 gas 12 09 05 AURORA at 12 14 05_Exhibit D fr R Gho 12-31-08 v2_NIM Summary 2 2 2" xfId="25919"/>
    <cellStyle name="_Value Copy 11 30 05 gas 12 09 05 AURORA at 12 14 05_Exhibit D fr R Gho 12-31-08 v2_NIM Summary 2 2 2 2" xfId="25920"/>
    <cellStyle name="_Value Copy 11 30 05 gas 12 09 05 AURORA at 12 14 05_Exhibit D fr R Gho 12-31-08 v2_NIM Summary 2 3" xfId="25921"/>
    <cellStyle name="_Value Copy 11 30 05 gas 12 09 05 AURORA at 12 14 05_Exhibit D fr R Gho 12-31-08 v2_NIM Summary 2 3 2" xfId="25922"/>
    <cellStyle name="_Value Copy 11 30 05 gas 12 09 05 AURORA at 12 14 05_Exhibit D fr R Gho 12-31-08 v2_NIM Summary 2 4" xfId="25923"/>
    <cellStyle name="_Value Copy 11 30 05 gas 12 09 05 AURORA at 12 14 05_Exhibit D fr R Gho 12-31-08 v2_NIM Summary 2 4 2" xfId="25924"/>
    <cellStyle name="_Value Copy 11 30 05 gas 12 09 05 AURORA at 12 14 05_Exhibit D fr R Gho 12-31-08 v2_NIM Summary 3" xfId="25925"/>
    <cellStyle name="_Value Copy 11 30 05 gas 12 09 05 AURORA at 12 14 05_Exhibit D fr R Gho 12-31-08 v2_NIM Summary 3 2" xfId="25926"/>
    <cellStyle name="_Value Copy 11 30 05 gas 12 09 05 AURORA at 12 14 05_Exhibit D fr R Gho 12-31-08 v2_NIM Summary 3 2 2" xfId="25927"/>
    <cellStyle name="_Value Copy 11 30 05 gas 12 09 05 AURORA at 12 14 05_Exhibit D fr R Gho 12-31-08 v2_NIM Summary 3 3" xfId="25928"/>
    <cellStyle name="_Value Copy 11 30 05 gas 12 09 05 AURORA at 12 14 05_Exhibit D fr R Gho 12-31-08 v2_NIM Summary 4" xfId="25929"/>
    <cellStyle name="_Value Copy 11 30 05 gas 12 09 05 AURORA at 12 14 05_Exhibit D fr R Gho 12-31-08 v2_NIM Summary 4 2" xfId="25930"/>
    <cellStyle name="_Value Copy 11 30 05 gas 12 09 05 AURORA at 12 14 05_Exhibit D fr R Gho 12-31-08 v2_NIM Summary 4 2 2" xfId="25931"/>
    <cellStyle name="_Value Copy 11 30 05 gas 12 09 05 AURORA at 12 14 05_Exhibit D fr R Gho 12-31-08 v2_NIM Summary 4 3" xfId="25932"/>
    <cellStyle name="_Value Copy 11 30 05 gas 12 09 05 AURORA at 12 14 05_Exhibit D fr R Gho 12-31-08 v2_NIM Summary 5" xfId="25933"/>
    <cellStyle name="_Value Copy 11 30 05 gas 12 09 05 AURORA at 12 14 05_Exhibit D fr R Gho 12-31-08 v2_NIM Summary 5 2" xfId="25934"/>
    <cellStyle name="_Value Copy 11 30 05 gas 12 09 05 AURORA at 12 14 05_Exhibit D fr R Gho 12-31-08 v2_NIM Summary 6" xfId="25935"/>
    <cellStyle name="_Value Copy 11 30 05 gas 12 09 05 AURORA at 12 14 05_Exhibit D fr R Gho 12-31-08 v2_NIM Summary 6 2" xfId="25936"/>
    <cellStyle name="_Value Copy 11 30 05 gas 12 09 05 AURORA at 12 14 05_Exhibit D fr R Gho 12-31-08 v2_NIM Summary_DEM-WP(C) ENERG10C--ctn Mid-C_042010 2010GRC" xfId="12197"/>
    <cellStyle name="_Value Copy 11 30 05 gas 12 09 05 AURORA at 12 14 05_Exhibit D fr R Gho 12-31-08 v2_NIM Summary_DEM-WP(C) ENERG10C--ctn Mid-C_042010 2010GRC 2" xfId="25937"/>
    <cellStyle name="_Value Copy 11 30 05 gas 12 09 05 AURORA at 12 14 05_Exhibit D fr R Gho 12-31-08_DEM-WP(C) ENERG10C--ctn Mid-C_042010 2010GRC" xfId="12198"/>
    <cellStyle name="_Value Copy 11 30 05 gas 12 09 05 AURORA at 12 14 05_Exhibit D fr R Gho 12-31-08_DEM-WP(C) ENERG10C--ctn Mid-C_042010 2010GRC 2" xfId="25938"/>
    <cellStyle name="_Value Copy 11 30 05 gas 12 09 05 AURORA at 12 14 05_Exhibit D fr R Gho 12-31-08_NIM Summary" xfId="6242"/>
    <cellStyle name="_Value Copy 11 30 05 gas 12 09 05 AURORA at 12 14 05_Exhibit D fr R Gho 12-31-08_NIM Summary 2" xfId="6243"/>
    <cellStyle name="_Value Copy 11 30 05 gas 12 09 05 AURORA at 12 14 05_Exhibit D fr R Gho 12-31-08_NIM Summary 2 2" xfId="25939"/>
    <cellStyle name="_Value Copy 11 30 05 gas 12 09 05 AURORA at 12 14 05_Exhibit D fr R Gho 12-31-08_NIM Summary 2 2 2" xfId="25940"/>
    <cellStyle name="_Value Copy 11 30 05 gas 12 09 05 AURORA at 12 14 05_Exhibit D fr R Gho 12-31-08_NIM Summary 2 2 2 2" xfId="25941"/>
    <cellStyle name="_Value Copy 11 30 05 gas 12 09 05 AURORA at 12 14 05_Exhibit D fr R Gho 12-31-08_NIM Summary 2 3" xfId="25942"/>
    <cellStyle name="_Value Copy 11 30 05 gas 12 09 05 AURORA at 12 14 05_Exhibit D fr R Gho 12-31-08_NIM Summary 2 3 2" xfId="25943"/>
    <cellStyle name="_Value Copy 11 30 05 gas 12 09 05 AURORA at 12 14 05_Exhibit D fr R Gho 12-31-08_NIM Summary 2 4" xfId="25944"/>
    <cellStyle name="_Value Copy 11 30 05 gas 12 09 05 AURORA at 12 14 05_Exhibit D fr R Gho 12-31-08_NIM Summary 2 4 2" xfId="25945"/>
    <cellStyle name="_Value Copy 11 30 05 gas 12 09 05 AURORA at 12 14 05_Exhibit D fr R Gho 12-31-08_NIM Summary 3" xfId="25946"/>
    <cellStyle name="_Value Copy 11 30 05 gas 12 09 05 AURORA at 12 14 05_Exhibit D fr R Gho 12-31-08_NIM Summary 3 2" xfId="25947"/>
    <cellStyle name="_Value Copy 11 30 05 gas 12 09 05 AURORA at 12 14 05_Exhibit D fr R Gho 12-31-08_NIM Summary 3 2 2" xfId="25948"/>
    <cellStyle name="_Value Copy 11 30 05 gas 12 09 05 AURORA at 12 14 05_Exhibit D fr R Gho 12-31-08_NIM Summary 3 3" xfId="25949"/>
    <cellStyle name="_Value Copy 11 30 05 gas 12 09 05 AURORA at 12 14 05_Exhibit D fr R Gho 12-31-08_NIM Summary 4" xfId="25950"/>
    <cellStyle name="_Value Copy 11 30 05 gas 12 09 05 AURORA at 12 14 05_Exhibit D fr R Gho 12-31-08_NIM Summary 4 2" xfId="25951"/>
    <cellStyle name="_Value Copy 11 30 05 gas 12 09 05 AURORA at 12 14 05_Exhibit D fr R Gho 12-31-08_NIM Summary 4 2 2" xfId="25952"/>
    <cellStyle name="_Value Copy 11 30 05 gas 12 09 05 AURORA at 12 14 05_Exhibit D fr R Gho 12-31-08_NIM Summary 4 3" xfId="25953"/>
    <cellStyle name="_Value Copy 11 30 05 gas 12 09 05 AURORA at 12 14 05_Exhibit D fr R Gho 12-31-08_NIM Summary 5" xfId="25954"/>
    <cellStyle name="_Value Copy 11 30 05 gas 12 09 05 AURORA at 12 14 05_Exhibit D fr R Gho 12-31-08_NIM Summary 5 2" xfId="25955"/>
    <cellStyle name="_Value Copy 11 30 05 gas 12 09 05 AURORA at 12 14 05_Exhibit D fr R Gho 12-31-08_NIM Summary 6" xfId="25956"/>
    <cellStyle name="_Value Copy 11 30 05 gas 12 09 05 AURORA at 12 14 05_Exhibit D fr R Gho 12-31-08_NIM Summary 6 2" xfId="25957"/>
    <cellStyle name="_Value Copy 11 30 05 gas 12 09 05 AURORA at 12 14 05_Exhibit D fr R Gho 12-31-08_NIM Summary_DEM-WP(C) ENERG10C--ctn Mid-C_042010 2010GRC" xfId="12199"/>
    <cellStyle name="_Value Copy 11 30 05 gas 12 09 05 AURORA at 12 14 05_Exhibit D fr R Gho 12-31-08_NIM Summary_DEM-WP(C) ENERG10C--ctn Mid-C_042010 2010GRC 2" xfId="25958"/>
    <cellStyle name="_Value Copy 11 30 05 gas 12 09 05 AURORA at 12 14 05_Final 2008 PTC Rate Design Workpapers 10.27.08" xfId="25959"/>
    <cellStyle name="_Value Copy 11 30 05 gas 12 09 05 AURORA at 12 14 05_Final 2009 Electric Low Income Workpapers" xfId="25960"/>
    <cellStyle name="_Value Copy 11 30 05 gas 12 09 05 AURORA at 12 14 05_Gas Rev Req Model (2010 GRC)" xfId="6244"/>
    <cellStyle name="_Value Copy 11 30 05 gas 12 09 05 AURORA at 12 14 05_Hopkins Ridge Prepaid Tran - Interest Earned RY 12ME Feb  '11" xfId="6245"/>
    <cellStyle name="_Value Copy 11 30 05 gas 12 09 05 AURORA at 12 14 05_Hopkins Ridge Prepaid Tran - Interest Earned RY 12ME Feb  '11 2" xfId="6246"/>
    <cellStyle name="_Value Copy 11 30 05 gas 12 09 05 AURORA at 12 14 05_Hopkins Ridge Prepaid Tran - Interest Earned RY 12ME Feb  '11 2 2" xfId="25961"/>
    <cellStyle name="_Value Copy 11 30 05 gas 12 09 05 AURORA at 12 14 05_Hopkins Ridge Prepaid Tran - Interest Earned RY 12ME Feb  '11 2 2 2" xfId="25962"/>
    <cellStyle name="_Value Copy 11 30 05 gas 12 09 05 AURORA at 12 14 05_Hopkins Ridge Prepaid Tran - Interest Earned RY 12ME Feb  '11 2 2 2 2" xfId="25963"/>
    <cellStyle name="_Value Copy 11 30 05 gas 12 09 05 AURORA at 12 14 05_Hopkins Ridge Prepaid Tran - Interest Earned RY 12ME Feb  '11 2 3" xfId="25964"/>
    <cellStyle name="_Value Copy 11 30 05 gas 12 09 05 AURORA at 12 14 05_Hopkins Ridge Prepaid Tran - Interest Earned RY 12ME Feb  '11 2 3 2" xfId="25965"/>
    <cellStyle name="_Value Copy 11 30 05 gas 12 09 05 AURORA at 12 14 05_Hopkins Ridge Prepaid Tran - Interest Earned RY 12ME Feb  '11 2 4" xfId="25966"/>
    <cellStyle name="_Value Copy 11 30 05 gas 12 09 05 AURORA at 12 14 05_Hopkins Ridge Prepaid Tran - Interest Earned RY 12ME Feb  '11 2 4 2" xfId="25967"/>
    <cellStyle name="_Value Copy 11 30 05 gas 12 09 05 AURORA at 12 14 05_Hopkins Ridge Prepaid Tran - Interest Earned RY 12ME Feb  '11 3" xfId="25968"/>
    <cellStyle name="_Value Copy 11 30 05 gas 12 09 05 AURORA at 12 14 05_Hopkins Ridge Prepaid Tran - Interest Earned RY 12ME Feb  '11 3 2" xfId="25969"/>
    <cellStyle name="_Value Copy 11 30 05 gas 12 09 05 AURORA at 12 14 05_Hopkins Ridge Prepaid Tran - Interest Earned RY 12ME Feb  '11 3 2 2" xfId="25970"/>
    <cellStyle name="_Value Copy 11 30 05 gas 12 09 05 AURORA at 12 14 05_Hopkins Ridge Prepaid Tran - Interest Earned RY 12ME Feb  '11 3 3" xfId="25971"/>
    <cellStyle name="_Value Copy 11 30 05 gas 12 09 05 AURORA at 12 14 05_Hopkins Ridge Prepaid Tran - Interest Earned RY 12ME Feb  '11 4" xfId="25972"/>
    <cellStyle name="_Value Copy 11 30 05 gas 12 09 05 AURORA at 12 14 05_Hopkins Ridge Prepaid Tran - Interest Earned RY 12ME Feb  '11 4 2" xfId="25973"/>
    <cellStyle name="_Value Copy 11 30 05 gas 12 09 05 AURORA at 12 14 05_Hopkins Ridge Prepaid Tran - Interest Earned RY 12ME Feb  '11 4 2 2" xfId="25974"/>
    <cellStyle name="_Value Copy 11 30 05 gas 12 09 05 AURORA at 12 14 05_Hopkins Ridge Prepaid Tran - Interest Earned RY 12ME Feb  '11 4 3" xfId="25975"/>
    <cellStyle name="_Value Copy 11 30 05 gas 12 09 05 AURORA at 12 14 05_Hopkins Ridge Prepaid Tran - Interest Earned RY 12ME Feb  '11 5" xfId="25976"/>
    <cellStyle name="_Value Copy 11 30 05 gas 12 09 05 AURORA at 12 14 05_Hopkins Ridge Prepaid Tran - Interest Earned RY 12ME Feb  '11 5 2" xfId="25977"/>
    <cellStyle name="_Value Copy 11 30 05 gas 12 09 05 AURORA at 12 14 05_Hopkins Ridge Prepaid Tran - Interest Earned RY 12ME Feb  '11 6" xfId="25978"/>
    <cellStyle name="_Value Copy 11 30 05 gas 12 09 05 AURORA at 12 14 05_Hopkins Ridge Prepaid Tran - Interest Earned RY 12ME Feb  '11 6 2" xfId="25979"/>
    <cellStyle name="_Value Copy 11 30 05 gas 12 09 05 AURORA at 12 14 05_Hopkins Ridge Prepaid Tran - Interest Earned RY 12ME Feb  '11_DEM-WP(C) ENERG10C--ctn Mid-C_042010 2010GRC" xfId="12200"/>
    <cellStyle name="_Value Copy 11 30 05 gas 12 09 05 AURORA at 12 14 05_Hopkins Ridge Prepaid Tran - Interest Earned RY 12ME Feb  '11_DEM-WP(C) ENERG10C--ctn Mid-C_042010 2010GRC 2" xfId="25980"/>
    <cellStyle name="_Value Copy 11 30 05 gas 12 09 05 AURORA at 12 14 05_Hopkins Ridge Prepaid Tran - Interest Earned RY 12ME Feb  '11_NIM Summary" xfId="6247"/>
    <cellStyle name="_Value Copy 11 30 05 gas 12 09 05 AURORA at 12 14 05_Hopkins Ridge Prepaid Tran - Interest Earned RY 12ME Feb  '11_NIM Summary 2" xfId="6248"/>
    <cellStyle name="_Value Copy 11 30 05 gas 12 09 05 AURORA at 12 14 05_Hopkins Ridge Prepaid Tran - Interest Earned RY 12ME Feb  '11_NIM Summary 2 2" xfId="25981"/>
    <cellStyle name="_Value Copy 11 30 05 gas 12 09 05 AURORA at 12 14 05_Hopkins Ridge Prepaid Tran - Interest Earned RY 12ME Feb  '11_NIM Summary 2 2 2" xfId="25982"/>
    <cellStyle name="_Value Copy 11 30 05 gas 12 09 05 AURORA at 12 14 05_Hopkins Ridge Prepaid Tran - Interest Earned RY 12ME Feb  '11_NIM Summary 2 2 2 2" xfId="25983"/>
    <cellStyle name="_Value Copy 11 30 05 gas 12 09 05 AURORA at 12 14 05_Hopkins Ridge Prepaid Tran - Interest Earned RY 12ME Feb  '11_NIM Summary 2 3" xfId="25984"/>
    <cellStyle name="_Value Copy 11 30 05 gas 12 09 05 AURORA at 12 14 05_Hopkins Ridge Prepaid Tran - Interest Earned RY 12ME Feb  '11_NIM Summary 2 3 2" xfId="25985"/>
    <cellStyle name="_Value Copy 11 30 05 gas 12 09 05 AURORA at 12 14 05_Hopkins Ridge Prepaid Tran - Interest Earned RY 12ME Feb  '11_NIM Summary 2 4" xfId="25986"/>
    <cellStyle name="_Value Copy 11 30 05 gas 12 09 05 AURORA at 12 14 05_Hopkins Ridge Prepaid Tran - Interest Earned RY 12ME Feb  '11_NIM Summary 2 4 2" xfId="25987"/>
    <cellStyle name="_Value Copy 11 30 05 gas 12 09 05 AURORA at 12 14 05_Hopkins Ridge Prepaid Tran - Interest Earned RY 12ME Feb  '11_NIM Summary 3" xfId="25988"/>
    <cellStyle name="_Value Copy 11 30 05 gas 12 09 05 AURORA at 12 14 05_Hopkins Ridge Prepaid Tran - Interest Earned RY 12ME Feb  '11_NIM Summary 3 2" xfId="25989"/>
    <cellStyle name="_Value Copy 11 30 05 gas 12 09 05 AURORA at 12 14 05_Hopkins Ridge Prepaid Tran - Interest Earned RY 12ME Feb  '11_NIM Summary 3 2 2" xfId="25990"/>
    <cellStyle name="_Value Copy 11 30 05 gas 12 09 05 AURORA at 12 14 05_Hopkins Ridge Prepaid Tran - Interest Earned RY 12ME Feb  '11_NIM Summary 3 3" xfId="25991"/>
    <cellStyle name="_Value Copy 11 30 05 gas 12 09 05 AURORA at 12 14 05_Hopkins Ridge Prepaid Tran - Interest Earned RY 12ME Feb  '11_NIM Summary 4" xfId="25992"/>
    <cellStyle name="_Value Copy 11 30 05 gas 12 09 05 AURORA at 12 14 05_Hopkins Ridge Prepaid Tran - Interest Earned RY 12ME Feb  '11_NIM Summary 4 2" xfId="25993"/>
    <cellStyle name="_Value Copy 11 30 05 gas 12 09 05 AURORA at 12 14 05_Hopkins Ridge Prepaid Tran - Interest Earned RY 12ME Feb  '11_NIM Summary 4 2 2" xfId="25994"/>
    <cellStyle name="_Value Copy 11 30 05 gas 12 09 05 AURORA at 12 14 05_Hopkins Ridge Prepaid Tran - Interest Earned RY 12ME Feb  '11_NIM Summary 4 3" xfId="25995"/>
    <cellStyle name="_Value Copy 11 30 05 gas 12 09 05 AURORA at 12 14 05_Hopkins Ridge Prepaid Tran - Interest Earned RY 12ME Feb  '11_NIM Summary 5" xfId="25996"/>
    <cellStyle name="_Value Copy 11 30 05 gas 12 09 05 AURORA at 12 14 05_Hopkins Ridge Prepaid Tran - Interest Earned RY 12ME Feb  '11_NIM Summary 5 2" xfId="25997"/>
    <cellStyle name="_Value Copy 11 30 05 gas 12 09 05 AURORA at 12 14 05_Hopkins Ridge Prepaid Tran - Interest Earned RY 12ME Feb  '11_NIM Summary 6" xfId="25998"/>
    <cellStyle name="_Value Copy 11 30 05 gas 12 09 05 AURORA at 12 14 05_Hopkins Ridge Prepaid Tran - Interest Earned RY 12ME Feb  '11_NIM Summary 6 2" xfId="25999"/>
    <cellStyle name="_Value Copy 11 30 05 gas 12 09 05 AURORA at 12 14 05_Hopkins Ridge Prepaid Tran - Interest Earned RY 12ME Feb  '11_NIM Summary_DEM-WP(C) ENERG10C--ctn Mid-C_042010 2010GRC" xfId="12201"/>
    <cellStyle name="_Value Copy 11 30 05 gas 12 09 05 AURORA at 12 14 05_Hopkins Ridge Prepaid Tran - Interest Earned RY 12ME Feb  '11_NIM Summary_DEM-WP(C) ENERG10C--ctn Mid-C_042010 2010GRC 2" xfId="26000"/>
    <cellStyle name="_Value Copy 11 30 05 gas 12 09 05 AURORA at 12 14 05_Hopkins Ridge Prepaid Tran - Interest Earned RY 12ME Feb  '11_Transmission Workbook for May BOD" xfId="6249"/>
    <cellStyle name="_Value Copy 11 30 05 gas 12 09 05 AURORA at 12 14 05_Hopkins Ridge Prepaid Tran - Interest Earned RY 12ME Feb  '11_Transmission Workbook for May BOD 2" xfId="6250"/>
    <cellStyle name="_Value Copy 11 30 05 gas 12 09 05 AURORA at 12 14 05_Hopkins Ridge Prepaid Tran - Interest Earned RY 12ME Feb  '11_Transmission Workbook for May BOD 2 2" xfId="26001"/>
    <cellStyle name="_Value Copy 11 30 05 gas 12 09 05 AURORA at 12 14 05_Hopkins Ridge Prepaid Tran - Interest Earned RY 12ME Feb  '11_Transmission Workbook for May BOD 2 2 2" xfId="26002"/>
    <cellStyle name="_Value Copy 11 30 05 gas 12 09 05 AURORA at 12 14 05_Hopkins Ridge Prepaid Tran - Interest Earned RY 12ME Feb  '11_Transmission Workbook for May BOD 2 2 2 2" xfId="26003"/>
    <cellStyle name="_Value Copy 11 30 05 gas 12 09 05 AURORA at 12 14 05_Hopkins Ridge Prepaid Tran - Interest Earned RY 12ME Feb  '11_Transmission Workbook for May BOD 2 3" xfId="26004"/>
    <cellStyle name="_Value Copy 11 30 05 gas 12 09 05 AURORA at 12 14 05_Hopkins Ridge Prepaid Tran - Interest Earned RY 12ME Feb  '11_Transmission Workbook for May BOD 2 3 2" xfId="26005"/>
    <cellStyle name="_Value Copy 11 30 05 gas 12 09 05 AURORA at 12 14 05_Hopkins Ridge Prepaid Tran - Interest Earned RY 12ME Feb  '11_Transmission Workbook for May BOD 2 4" xfId="26006"/>
    <cellStyle name="_Value Copy 11 30 05 gas 12 09 05 AURORA at 12 14 05_Hopkins Ridge Prepaid Tran - Interest Earned RY 12ME Feb  '11_Transmission Workbook for May BOD 2 4 2" xfId="26007"/>
    <cellStyle name="_Value Copy 11 30 05 gas 12 09 05 AURORA at 12 14 05_Hopkins Ridge Prepaid Tran - Interest Earned RY 12ME Feb  '11_Transmission Workbook for May BOD 3" xfId="26008"/>
    <cellStyle name="_Value Copy 11 30 05 gas 12 09 05 AURORA at 12 14 05_Hopkins Ridge Prepaid Tran - Interest Earned RY 12ME Feb  '11_Transmission Workbook for May BOD 3 2" xfId="26009"/>
    <cellStyle name="_Value Copy 11 30 05 gas 12 09 05 AURORA at 12 14 05_Hopkins Ridge Prepaid Tran - Interest Earned RY 12ME Feb  '11_Transmission Workbook for May BOD 3 2 2" xfId="26010"/>
    <cellStyle name="_Value Copy 11 30 05 gas 12 09 05 AURORA at 12 14 05_Hopkins Ridge Prepaid Tran - Interest Earned RY 12ME Feb  '11_Transmission Workbook for May BOD 3 3" xfId="26011"/>
    <cellStyle name="_Value Copy 11 30 05 gas 12 09 05 AURORA at 12 14 05_Hopkins Ridge Prepaid Tran - Interest Earned RY 12ME Feb  '11_Transmission Workbook for May BOD 4" xfId="26012"/>
    <cellStyle name="_Value Copy 11 30 05 gas 12 09 05 AURORA at 12 14 05_Hopkins Ridge Prepaid Tran - Interest Earned RY 12ME Feb  '11_Transmission Workbook for May BOD 4 2" xfId="26013"/>
    <cellStyle name="_Value Copy 11 30 05 gas 12 09 05 AURORA at 12 14 05_Hopkins Ridge Prepaid Tran - Interest Earned RY 12ME Feb  '11_Transmission Workbook for May BOD 4 2 2" xfId="26014"/>
    <cellStyle name="_Value Copy 11 30 05 gas 12 09 05 AURORA at 12 14 05_Hopkins Ridge Prepaid Tran - Interest Earned RY 12ME Feb  '11_Transmission Workbook for May BOD 4 3" xfId="26015"/>
    <cellStyle name="_Value Copy 11 30 05 gas 12 09 05 AURORA at 12 14 05_Hopkins Ridge Prepaid Tran - Interest Earned RY 12ME Feb  '11_Transmission Workbook for May BOD 5" xfId="26016"/>
    <cellStyle name="_Value Copy 11 30 05 gas 12 09 05 AURORA at 12 14 05_Hopkins Ridge Prepaid Tran - Interest Earned RY 12ME Feb  '11_Transmission Workbook for May BOD 5 2" xfId="26017"/>
    <cellStyle name="_Value Copy 11 30 05 gas 12 09 05 AURORA at 12 14 05_Hopkins Ridge Prepaid Tran - Interest Earned RY 12ME Feb  '11_Transmission Workbook for May BOD 6" xfId="26018"/>
    <cellStyle name="_Value Copy 11 30 05 gas 12 09 05 AURORA at 12 14 05_Hopkins Ridge Prepaid Tran - Interest Earned RY 12ME Feb  '11_Transmission Workbook for May BOD 6 2" xfId="26019"/>
    <cellStyle name="_Value Copy 11 30 05 gas 12 09 05 AURORA at 12 14 05_Hopkins Ridge Prepaid Tran - Interest Earned RY 12ME Feb  '11_Transmission Workbook for May BOD_DEM-WP(C) ENERG10C--ctn Mid-C_042010 2010GRC" xfId="12202"/>
    <cellStyle name="_Value Copy 11 30 05 gas 12 09 05 AURORA at 12 14 05_Hopkins Ridge Prepaid Tran - Interest Earned RY 12ME Feb  '11_Transmission Workbook for May BOD_DEM-WP(C) ENERG10C--ctn Mid-C_042010 2010GRC 2" xfId="26020"/>
    <cellStyle name="_Value Copy 11 30 05 gas 12 09 05 AURORA at 12 14 05_INPUTS" xfId="236"/>
    <cellStyle name="_Value Copy 11 30 05 gas 12 09 05 AURORA at 12 14 05_INPUTS 2" xfId="6251"/>
    <cellStyle name="_Value Copy 11 30 05 gas 12 09 05 AURORA at 12 14 05_INPUTS 2 2" xfId="6252"/>
    <cellStyle name="_Value Copy 11 30 05 gas 12 09 05 AURORA at 12 14 05_INPUTS 2 2 2" xfId="6253"/>
    <cellStyle name="_Value Copy 11 30 05 gas 12 09 05 AURORA at 12 14 05_INPUTS 2 2 2 2" xfId="26021"/>
    <cellStyle name="_Value Copy 11 30 05 gas 12 09 05 AURORA at 12 14 05_INPUTS 2 2 3" xfId="6254"/>
    <cellStyle name="_Value Copy 11 30 05 gas 12 09 05 AURORA at 12 14 05_INPUTS 2 3" xfId="6255"/>
    <cellStyle name="_Value Copy 11 30 05 gas 12 09 05 AURORA at 12 14 05_INPUTS 2 3 2" xfId="6256"/>
    <cellStyle name="_Value Copy 11 30 05 gas 12 09 05 AURORA at 12 14 05_INPUTS 2 3 2 2" xfId="26022"/>
    <cellStyle name="_Value Copy 11 30 05 gas 12 09 05 AURORA at 12 14 05_INPUTS 2 3 3" xfId="6257"/>
    <cellStyle name="_Value Copy 11 30 05 gas 12 09 05 AURORA at 12 14 05_INPUTS 2 4" xfId="6258"/>
    <cellStyle name="_Value Copy 11 30 05 gas 12 09 05 AURORA at 12 14 05_INPUTS 2 4 2" xfId="6259"/>
    <cellStyle name="_Value Copy 11 30 05 gas 12 09 05 AURORA at 12 14 05_INPUTS 2 4 2 2" xfId="26023"/>
    <cellStyle name="_Value Copy 11 30 05 gas 12 09 05 AURORA at 12 14 05_INPUTS 2 4 3" xfId="6260"/>
    <cellStyle name="_Value Copy 11 30 05 gas 12 09 05 AURORA at 12 14 05_INPUTS 2 5" xfId="26024"/>
    <cellStyle name="_Value Copy 11 30 05 gas 12 09 05 AURORA at 12 14 05_INPUTS 3" xfId="6261"/>
    <cellStyle name="_Value Copy 11 30 05 gas 12 09 05 AURORA at 12 14 05_INPUTS 3 2" xfId="6262"/>
    <cellStyle name="_Value Copy 11 30 05 gas 12 09 05 AURORA at 12 14 05_INPUTS 3 2 2" xfId="26025"/>
    <cellStyle name="_Value Copy 11 30 05 gas 12 09 05 AURORA at 12 14 05_INPUTS 3 3" xfId="6263"/>
    <cellStyle name="_Value Copy 11 30 05 gas 12 09 05 AURORA at 12 14 05_INPUTS 4" xfId="6264"/>
    <cellStyle name="_Value Copy 11 30 05 gas 12 09 05 AURORA at 12 14 05_INPUTS 4 2" xfId="6265"/>
    <cellStyle name="_Value Copy 11 30 05 gas 12 09 05 AURORA at 12 14 05_INPUTS 4 2 2" xfId="26026"/>
    <cellStyle name="_Value Copy 11 30 05 gas 12 09 05 AURORA at 12 14 05_INPUTS 4 3" xfId="6266"/>
    <cellStyle name="_Value Copy 11 30 05 gas 12 09 05 AURORA at 12 14 05_INPUTS 5" xfId="6267"/>
    <cellStyle name="_Value Copy 11 30 05 gas 12 09 05 AURORA at 12 14 05_INPUTS 5 2" xfId="26027"/>
    <cellStyle name="_Value Copy 11 30 05 gas 12 09 05 AURORA at 12 14 05_INPUTS 6" xfId="6268"/>
    <cellStyle name="_Value Copy 11 30 05 gas 12 09 05 AURORA at 12 14 05_INPUTS_Low Income 2010 RevRequirement" xfId="6269"/>
    <cellStyle name="_Value Copy 11 30 05 gas 12 09 05 AURORA at 12 14 05_INPUTS_Low Income 2010 RevRequirement (2)" xfId="6270"/>
    <cellStyle name="_Value Copy 11 30 05 gas 12 09 05 AURORA at 12 14 05_INPUTS_Oct2010toSep2011LwIncLead" xfId="6271"/>
    <cellStyle name="_Value Copy 11 30 05 gas 12 09 05 AURORA at 12 14 05_Leased Transformer &amp; Substation Plant &amp; Rev 12-2009" xfId="237"/>
    <cellStyle name="_Value Copy 11 30 05 gas 12 09 05 AURORA at 12 14 05_Leased Transformer &amp; Substation Plant &amp; Rev 12-2009 2" xfId="6272"/>
    <cellStyle name="_Value Copy 11 30 05 gas 12 09 05 AURORA at 12 14 05_Leased Transformer &amp; Substation Plant &amp; Rev 12-2009 2 2" xfId="6273"/>
    <cellStyle name="_Value Copy 11 30 05 gas 12 09 05 AURORA at 12 14 05_Leased Transformer &amp; Substation Plant &amp; Rev 12-2009 2 2 2" xfId="6274"/>
    <cellStyle name="_Value Copy 11 30 05 gas 12 09 05 AURORA at 12 14 05_Leased Transformer &amp; Substation Plant &amp; Rev 12-2009 2 2 2 2" xfId="26028"/>
    <cellStyle name="_Value Copy 11 30 05 gas 12 09 05 AURORA at 12 14 05_Leased Transformer &amp; Substation Plant &amp; Rev 12-2009 2 2 3" xfId="6275"/>
    <cellStyle name="_Value Copy 11 30 05 gas 12 09 05 AURORA at 12 14 05_Leased Transformer &amp; Substation Plant &amp; Rev 12-2009 2 3" xfId="6276"/>
    <cellStyle name="_Value Copy 11 30 05 gas 12 09 05 AURORA at 12 14 05_Leased Transformer &amp; Substation Plant &amp; Rev 12-2009 2 3 2" xfId="6277"/>
    <cellStyle name="_Value Copy 11 30 05 gas 12 09 05 AURORA at 12 14 05_Leased Transformer &amp; Substation Plant &amp; Rev 12-2009 2 3 2 2" xfId="26029"/>
    <cellStyle name="_Value Copy 11 30 05 gas 12 09 05 AURORA at 12 14 05_Leased Transformer &amp; Substation Plant &amp; Rev 12-2009 2 3 3" xfId="6278"/>
    <cellStyle name="_Value Copy 11 30 05 gas 12 09 05 AURORA at 12 14 05_Leased Transformer &amp; Substation Plant &amp; Rev 12-2009 2 4" xfId="6279"/>
    <cellStyle name="_Value Copy 11 30 05 gas 12 09 05 AURORA at 12 14 05_Leased Transformer &amp; Substation Plant &amp; Rev 12-2009 2 4 2" xfId="6280"/>
    <cellStyle name="_Value Copy 11 30 05 gas 12 09 05 AURORA at 12 14 05_Leased Transformer &amp; Substation Plant &amp; Rev 12-2009 2 4 2 2" xfId="26030"/>
    <cellStyle name="_Value Copy 11 30 05 gas 12 09 05 AURORA at 12 14 05_Leased Transformer &amp; Substation Plant &amp; Rev 12-2009 2 4 3" xfId="6281"/>
    <cellStyle name="_Value Copy 11 30 05 gas 12 09 05 AURORA at 12 14 05_Leased Transformer &amp; Substation Plant &amp; Rev 12-2009 2 5" xfId="26031"/>
    <cellStyle name="_Value Copy 11 30 05 gas 12 09 05 AURORA at 12 14 05_Leased Transformer &amp; Substation Plant &amp; Rev 12-2009 3" xfId="6282"/>
    <cellStyle name="_Value Copy 11 30 05 gas 12 09 05 AURORA at 12 14 05_Leased Transformer &amp; Substation Plant &amp; Rev 12-2009 3 2" xfId="6283"/>
    <cellStyle name="_Value Copy 11 30 05 gas 12 09 05 AURORA at 12 14 05_Leased Transformer &amp; Substation Plant &amp; Rev 12-2009 3 2 2" xfId="26032"/>
    <cellStyle name="_Value Copy 11 30 05 gas 12 09 05 AURORA at 12 14 05_Leased Transformer &amp; Substation Plant &amp; Rev 12-2009 3 3" xfId="6284"/>
    <cellStyle name="_Value Copy 11 30 05 gas 12 09 05 AURORA at 12 14 05_Leased Transformer &amp; Substation Plant &amp; Rev 12-2009 4" xfId="6285"/>
    <cellStyle name="_Value Copy 11 30 05 gas 12 09 05 AURORA at 12 14 05_Leased Transformer &amp; Substation Plant &amp; Rev 12-2009 4 2" xfId="6286"/>
    <cellStyle name="_Value Copy 11 30 05 gas 12 09 05 AURORA at 12 14 05_Leased Transformer &amp; Substation Plant &amp; Rev 12-2009 4 2 2" xfId="26033"/>
    <cellStyle name="_Value Copy 11 30 05 gas 12 09 05 AURORA at 12 14 05_Leased Transformer &amp; Substation Plant &amp; Rev 12-2009 4 3" xfId="6287"/>
    <cellStyle name="_Value Copy 11 30 05 gas 12 09 05 AURORA at 12 14 05_Leased Transformer &amp; Substation Plant &amp; Rev 12-2009 5" xfId="6288"/>
    <cellStyle name="_Value Copy 11 30 05 gas 12 09 05 AURORA at 12 14 05_Leased Transformer &amp; Substation Plant &amp; Rev 12-2009 5 2" xfId="26034"/>
    <cellStyle name="_Value Copy 11 30 05 gas 12 09 05 AURORA at 12 14 05_Leased Transformer &amp; Substation Plant &amp; Rev 12-2009 6" xfId="6289"/>
    <cellStyle name="_Value Copy 11 30 05 gas 12 09 05 AURORA at 12 14 05_Leased Transformer &amp; Substation Plant &amp; Rev 12-2009_Low Income 2010 RevRequirement" xfId="6290"/>
    <cellStyle name="_Value Copy 11 30 05 gas 12 09 05 AURORA at 12 14 05_Leased Transformer &amp; Substation Plant &amp; Rev 12-2009_Low Income 2010 RevRequirement (2)" xfId="6291"/>
    <cellStyle name="_Value Copy 11 30 05 gas 12 09 05 AURORA at 12 14 05_Leased Transformer &amp; Substation Plant &amp; Rev 12-2009_Oct2010toSep2011LwIncLead" xfId="6292"/>
    <cellStyle name="_Value Copy 11 30 05 gas 12 09 05 AURORA at 12 14 05_Low Income 2010 RevRequirement" xfId="6293"/>
    <cellStyle name="_Value Copy 11 30 05 gas 12 09 05 AURORA at 12 14 05_Low Income 2010 RevRequirement (2)" xfId="6294"/>
    <cellStyle name="_Value Copy 11 30 05 gas 12 09 05 AURORA at 12 14 05_Mint Farm Generation BPA" xfId="26035"/>
    <cellStyle name="_Value Copy 11 30 05 gas 12 09 05 AURORA at 12 14 05_NIM Summary" xfId="6295"/>
    <cellStyle name="_Value Copy 11 30 05 gas 12 09 05 AURORA at 12 14 05_NIM Summary 09GRC" xfId="6296"/>
    <cellStyle name="_Value Copy 11 30 05 gas 12 09 05 AURORA at 12 14 05_NIM Summary 09GRC 2" xfId="6297"/>
    <cellStyle name="_Value Copy 11 30 05 gas 12 09 05 AURORA at 12 14 05_NIM Summary 09GRC 2 2" xfId="26036"/>
    <cellStyle name="_Value Copy 11 30 05 gas 12 09 05 AURORA at 12 14 05_NIM Summary 09GRC 2 2 2" xfId="26037"/>
    <cellStyle name="_Value Copy 11 30 05 gas 12 09 05 AURORA at 12 14 05_NIM Summary 09GRC 2 2 2 2" xfId="26038"/>
    <cellStyle name="_Value Copy 11 30 05 gas 12 09 05 AURORA at 12 14 05_NIM Summary 09GRC 2 3" xfId="26039"/>
    <cellStyle name="_Value Copy 11 30 05 gas 12 09 05 AURORA at 12 14 05_NIM Summary 09GRC 2 3 2" xfId="26040"/>
    <cellStyle name="_Value Copy 11 30 05 gas 12 09 05 AURORA at 12 14 05_NIM Summary 09GRC 2 4" xfId="26041"/>
    <cellStyle name="_Value Copy 11 30 05 gas 12 09 05 AURORA at 12 14 05_NIM Summary 09GRC 2 4 2" xfId="26042"/>
    <cellStyle name="_Value Copy 11 30 05 gas 12 09 05 AURORA at 12 14 05_NIM Summary 09GRC 3" xfId="26043"/>
    <cellStyle name="_Value Copy 11 30 05 gas 12 09 05 AURORA at 12 14 05_NIM Summary 09GRC 3 2" xfId="26044"/>
    <cellStyle name="_Value Copy 11 30 05 gas 12 09 05 AURORA at 12 14 05_NIM Summary 09GRC 3 2 2" xfId="26045"/>
    <cellStyle name="_Value Copy 11 30 05 gas 12 09 05 AURORA at 12 14 05_NIM Summary 09GRC 3 3" xfId="26046"/>
    <cellStyle name="_Value Copy 11 30 05 gas 12 09 05 AURORA at 12 14 05_NIM Summary 09GRC 4" xfId="26047"/>
    <cellStyle name="_Value Copy 11 30 05 gas 12 09 05 AURORA at 12 14 05_NIM Summary 09GRC 4 2" xfId="26048"/>
    <cellStyle name="_Value Copy 11 30 05 gas 12 09 05 AURORA at 12 14 05_NIM Summary 09GRC 4 2 2" xfId="26049"/>
    <cellStyle name="_Value Copy 11 30 05 gas 12 09 05 AURORA at 12 14 05_NIM Summary 09GRC 4 3" xfId="26050"/>
    <cellStyle name="_Value Copy 11 30 05 gas 12 09 05 AURORA at 12 14 05_NIM Summary 09GRC 5" xfId="26051"/>
    <cellStyle name="_Value Copy 11 30 05 gas 12 09 05 AURORA at 12 14 05_NIM Summary 09GRC 5 2" xfId="26052"/>
    <cellStyle name="_Value Copy 11 30 05 gas 12 09 05 AURORA at 12 14 05_NIM Summary 09GRC 6" xfId="26053"/>
    <cellStyle name="_Value Copy 11 30 05 gas 12 09 05 AURORA at 12 14 05_NIM Summary 09GRC 6 2" xfId="26054"/>
    <cellStyle name="_Value Copy 11 30 05 gas 12 09 05 AURORA at 12 14 05_NIM Summary 09GRC_DEM-WP(C) ENERG10C--ctn Mid-C_042010 2010GRC" xfId="12203"/>
    <cellStyle name="_Value Copy 11 30 05 gas 12 09 05 AURORA at 12 14 05_NIM Summary 09GRC_DEM-WP(C) ENERG10C--ctn Mid-C_042010 2010GRC 2" xfId="26055"/>
    <cellStyle name="_Value Copy 11 30 05 gas 12 09 05 AURORA at 12 14 05_NIM Summary 10" xfId="26056"/>
    <cellStyle name="_Value Copy 11 30 05 gas 12 09 05 AURORA at 12 14 05_NIM Summary 10 2" xfId="26057"/>
    <cellStyle name="_Value Copy 11 30 05 gas 12 09 05 AURORA at 12 14 05_NIM Summary 10 2 2" xfId="26058"/>
    <cellStyle name="_Value Copy 11 30 05 gas 12 09 05 AURORA at 12 14 05_NIM Summary 10 3" xfId="26059"/>
    <cellStyle name="_Value Copy 11 30 05 gas 12 09 05 AURORA at 12 14 05_NIM Summary 10 4" xfId="26060"/>
    <cellStyle name="_Value Copy 11 30 05 gas 12 09 05 AURORA at 12 14 05_NIM Summary 11" xfId="26061"/>
    <cellStyle name="_Value Copy 11 30 05 gas 12 09 05 AURORA at 12 14 05_NIM Summary 11 2" xfId="26062"/>
    <cellStyle name="_Value Copy 11 30 05 gas 12 09 05 AURORA at 12 14 05_NIM Summary 11 2 2" xfId="26063"/>
    <cellStyle name="_Value Copy 11 30 05 gas 12 09 05 AURORA at 12 14 05_NIM Summary 11 3" xfId="26064"/>
    <cellStyle name="_Value Copy 11 30 05 gas 12 09 05 AURORA at 12 14 05_NIM Summary 11 4" xfId="26065"/>
    <cellStyle name="_Value Copy 11 30 05 gas 12 09 05 AURORA at 12 14 05_NIM Summary 12" xfId="26066"/>
    <cellStyle name="_Value Copy 11 30 05 gas 12 09 05 AURORA at 12 14 05_NIM Summary 12 2" xfId="26067"/>
    <cellStyle name="_Value Copy 11 30 05 gas 12 09 05 AURORA at 12 14 05_NIM Summary 12 2 2" xfId="26068"/>
    <cellStyle name="_Value Copy 11 30 05 gas 12 09 05 AURORA at 12 14 05_NIM Summary 12 3" xfId="26069"/>
    <cellStyle name="_Value Copy 11 30 05 gas 12 09 05 AURORA at 12 14 05_NIM Summary 12 4" xfId="26070"/>
    <cellStyle name="_Value Copy 11 30 05 gas 12 09 05 AURORA at 12 14 05_NIM Summary 13" xfId="26071"/>
    <cellStyle name="_Value Copy 11 30 05 gas 12 09 05 AURORA at 12 14 05_NIM Summary 13 2" xfId="26072"/>
    <cellStyle name="_Value Copy 11 30 05 gas 12 09 05 AURORA at 12 14 05_NIM Summary 13 2 2" xfId="26073"/>
    <cellStyle name="_Value Copy 11 30 05 gas 12 09 05 AURORA at 12 14 05_NIM Summary 13 3" xfId="26074"/>
    <cellStyle name="_Value Copy 11 30 05 gas 12 09 05 AURORA at 12 14 05_NIM Summary 13 4" xfId="26075"/>
    <cellStyle name="_Value Copy 11 30 05 gas 12 09 05 AURORA at 12 14 05_NIM Summary 14" xfId="26076"/>
    <cellStyle name="_Value Copy 11 30 05 gas 12 09 05 AURORA at 12 14 05_NIM Summary 14 2" xfId="26077"/>
    <cellStyle name="_Value Copy 11 30 05 gas 12 09 05 AURORA at 12 14 05_NIM Summary 14 2 2" xfId="26078"/>
    <cellStyle name="_Value Copy 11 30 05 gas 12 09 05 AURORA at 12 14 05_NIM Summary 14 3" xfId="26079"/>
    <cellStyle name="_Value Copy 11 30 05 gas 12 09 05 AURORA at 12 14 05_NIM Summary 14 4" xfId="26080"/>
    <cellStyle name="_Value Copy 11 30 05 gas 12 09 05 AURORA at 12 14 05_NIM Summary 15" xfId="26081"/>
    <cellStyle name="_Value Copy 11 30 05 gas 12 09 05 AURORA at 12 14 05_NIM Summary 15 2" xfId="26082"/>
    <cellStyle name="_Value Copy 11 30 05 gas 12 09 05 AURORA at 12 14 05_NIM Summary 15 2 2" xfId="26083"/>
    <cellStyle name="_Value Copy 11 30 05 gas 12 09 05 AURORA at 12 14 05_NIM Summary 15 3" xfId="26084"/>
    <cellStyle name="_Value Copy 11 30 05 gas 12 09 05 AURORA at 12 14 05_NIM Summary 15 4" xfId="26085"/>
    <cellStyle name="_Value Copy 11 30 05 gas 12 09 05 AURORA at 12 14 05_NIM Summary 16" xfId="26086"/>
    <cellStyle name="_Value Copy 11 30 05 gas 12 09 05 AURORA at 12 14 05_NIM Summary 16 2" xfId="26087"/>
    <cellStyle name="_Value Copy 11 30 05 gas 12 09 05 AURORA at 12 14 05_NIM Summary 16 2 2" xfId="26088"/>
    <cellStyle name="_Value Copy 11 30 05 gas 12 09 05 AURORA at 12 14 05_NIM Summary 16 3" xfId="26089"/>
    <cellStyle name="_Value Copy 11 30 05 gas 12 09 05 AURORA at 12 14 05_NIM Summary 16 4" xfId="26090"/>
    <cellStyle name="_Value Copy 11 30 05 gas 12 09 05 AURORA at 12 14 05_NIM Summary 17" xfId="26091"/>
    <cellStyle name="_Value Copy 11 30 05 gas 12 09 05 AURORA at 12 14 05_NIM Summary 17 2" xfId="26092"/>
    <cellStyle name="_Value Copy 11 30 05 gas 12 09 05 AURORA at 12 14 05_NIM Summary 17 2 2" xfId="26093"/>
    <cellStyle name="_Value Copy 11 30 05 gas 12 09 05 AURORA at 12 14 05_NIM Summary 17 3" xfId="26094"/>
    <cellStyle name="_Value Copy 11 30 05 gas 12 09 05 AURORA at 12 14 05_NIM Summary 17 4" xfId="26095"/>
    <cellStyle name="_Value Copy 11 30 05 gas 12 09 05 AURORA at 12 14 05_NIM Summary 18" xfId="26096"/>
    <cellStyle name="_Value Copy 11 30 05 gas 12 09 05 AURORA at 12 14 05_NIM Summary 18 2" xfId="26097"/>
    <cellStyle name="_Value Copy 11 30 05 gas 12 09 05 AURORA at 12 14 05_NIM Summary 18 3" xfId="26098"/>
    <cellStyle name="_Value Copy 11 30 05 gas 12 09 05 AURORA at 12 14 05_NIM Summary 19" xfId="26099"/>
    <cellStyle name="_Value Copy 11 30 05 gas 12 09 05 AURORA at 12 14 05_NIM Summary 19 2" xfId="26100"/>
    <cellStyle name="_Value Copy 11 30 05 gas 12 09 05 AURORA at 12 14 05_NIM Summary 19 3" xfId="26101"/>
    <cellStyle name="_Value Copy 11 30 05 gas 12 09 05 AURORA at 12 14 05_NIM Summary 2" xfId="6298"/>
    <cellStyle name="_Value Copy 11 30 05 gas 12 09 05 AURORA at 12 14 05_NIM Summary 2 2" xfId="26102"/>
    <cellStyle name="_Value Copy 11 30 05 gas 12 09 05 AURORA at 12 14 05_NIM Summary 2 2 2" xfId="26103"/>
    <cellStyle name="_Value Copy 11 30 05 gas 12 09 05 AURORA at 12 14 05_NIM Summary 2 2 2 2" xfId="26104"/>
    <cellStyle name="_Value Copy 11 30 05 gas 12 09 05 AURORA at 12 14 05_NIM Summary 2 3" xfId="26105"/>
    <cellStyle name="_Value Copy 11 30 05 gas 12 09 05 AURORA at 12 14 05_NIM Summary 2 3 2" xfId="26106"/>
    <cellStyle name="_Value Copy 11 30 05 gas 12 09 05 AURORA at 12 14 05_NIM Summary 2 4" xfId="26107"/>
    <cellStyle name="_Value Copy 11 30 05 gas 12 09 05 AURORA at 12 14 05_NIM Summary 2 4 2" xfId="26108"/>
    <cellStyle name="_Value Copy 11 30 05 gas 12 09 05 AURORA at 12 14 05_NIM Summary 20" xfId="26109"/>
    <cellStyle name="_Value Copy 11 30 05 gas 12 09 05 AURORA at 12 14 05_NIM Summary 20 2" xfId="26110"/>
    <cellStyle name="_Value Copy 11 30 05 gas 12 09 05 AURORA at 12 14 05_NIM Summary 20 3" xfId="26111"/>
    <cellStyle name="_Value Copy 11 30 05 gas 12 09 05 AURORA at 12 14 05_NIM Summary 21" xfId="26112"/>
    <cellStyle name="_Value Copy 11 30 05 gas 12 09 05 AURORA at 12 14 05_NIM Summary 21 2" xfId="26113"/>
    <cellStyle name="_Value Copy 11 30 05 gas 12 09 05 AURORA at 12 14 05_NIM Summary 21 3" xfId="26114"/>
    <cellStyle name="_Value Copy 11 30 05 gas 12 09 05 AURORA at 12 14 05_NIM Summary 22" xfId="26115"/>
    <cellStyle name="_Value Copy 11 30 05 gas 12 09 05 AURORA at 12 14 05_NIM Summary 22 2" xfId="26116"/>
    <cellStyle name="_Value Copy 11 30 05 gas 12 09 05 AURORA at 12 14 05_NIM Summary 22 3" xfId="26117"/>
    <cellStyle name="_Value Copy 11 30 05 gas 12 09 05 AURORA at 12 14 05_NIM Summary 23" xfId="26118"/>
    <cellStyle name="_Value Copy 11 30 05 gas 12 09 05 AURORA at 12 14 05_NIM Summary 23 2" xfId="26119"/>
    <cellStyle name="_Value Copy 11 30 05 gas 12 09 05 AURORA at 12 14 05_NIM Summary 23 3" xfId="26120"/>
    <cellStyle name="_Value Copy 11 30 05 gas 12 09 05 AURORA at 12 14 05_NIM Summary 24" xfId="26121"/>
    <cellStyle name="_Value Copy 11 30 05 gas 12 09 05 AURORA at 12 14 05_NIM Summary 24 2" xfId="26122"/>
    <cellStyle name="_Value Copy 11 30 05 gas 12 09 05 AURORA at 12 14 05_NIM Summary 24 3" xfId="26123"/>
    <cellStyle name="_Value Copy 11 30 05 gas 12 09 05 AURORA at 12 14 05_NIM Summary 25" xfId="26124"/>
    <cellStyle name="_Value Copy 11 30 05 gas 12 09 05 AURORA at 12 14 05_NIM Summary 25 2" xfId="26125"/>
    <cellStyle name="_Value Copy 11 30 05 gas 12 09 05 AURORA at 12 14 05_NIM Summary 25 3" xfId="26126"/>
    <cellStyle name="_Value Copy 11 30 05 gas 12 09 05 AURORA at 12 14 05_NIM Summary 26" xfId="26127"/>
    <cellStyle name="_Value Copy 11 30 05 gas 12 09 05 AURORA at 12 14 05_NIM Summary 26 2" xfId="26128"/>
    <cellStyle name="_Value Copy 11 30 05 gas 12 09 05 AURORA at 12 14 05_NIM Summary 26 3" xfId="26129"/>
    <cellStyle name="_Value Copy 11 30 05 gas 12 09 05 AURORA at 12 14 05_NIM Summary 27" xfId="26130"/>
    <cellStyle name="_Value Copy 11 30 05 gas 12 09 05 AURORA at 12 14 05_NIM Summary 27 2" xfId="26131"/>
    <cellStyle name="_Value Copy 11 30 05 gas 12 09 05 AURORA at 12 14 05_NIM Summary 27 3" xfId="26132"/>
    <cellStyle name="_Value Copy 11 30 05 gas 12 09 05 AURORA at 12 14 05_NIM Summary 28" xfId="26133"/>
    <cellStyle name="_Value Copy 11 30 05 gas 12 09 05 AURORA at 12 14 05_NIM Summary 28 2" xfId="26134"/>
    <cellStyle name="_Value Copy 11 30 05 gas 12 09 05 AURORA at 12 14 05_NIM Summary 28 3" xfId="26135"/>
    <cellStyle name="_Value Copy 11 30 05 gas 12 09 05 AURORA at 12 14 05_NIM Summary 29" xfId="26136"/>
    <cellStyle name="_Value Copy 11 30 05 gas 12 09 05 AURORA at 12 14 05_NIM Summary 29 2" xfId="26137"/>
    <cellStyle name="_Value Copy 11 30 05 gas 12 09 05 AURORA at 12 14 05_NIM Summary 29 3" xfId="26138"/>
    <cellStyle name="_Value Copy 11 30 05 gas 12 09 05 AURORA at 12 14 05_NIM Summary 3" xfId="6299"/>
    <cellStyle name="_Value Copy 11 30 05 gas 12 09 05 AURORA at 12 14 05_NIM Summary 3 2" xfId="26139"/>
    <cellStyle name="_Value Copy 11 30 05 gas 12 09 05 AURORA at 12 14 05_NIM Summary 3 2 2" xfId="26140"/>
    <cellStyle name="_Value Copy 11 30 05 gas 12 09 05 AURORA at 12 14 05_NIM Summary 3 3" xfId="26141"/>
    <cellStyle name="_Value Copy 11 30 05 gas 12 09 05 AURORA at 12 14 05_NIM Summary 30" xfId="26142"/>
    <cellStyle name="_Value Copy 11 30 05 gas 12 09 05 AURORA at 12 14 05_NIM Summary 30 2" xfId="26143"/>
    <cellStyle name="_Value Copy 11 30 05 gas 12 09 05 AURORA at 12 14 05_NIM Summary 30 3" xfId="26144"/>
    <cellStyle name="_Value Copy 11 30 05 gas 12 09 05 AURORA at 12 14 05_NIM Summary 31" xfId="26145"/>
    <cellStyle name="_Value Copy 11 30 05 gas 12 09 05 AURORA at 12 14 05_NIM Summary 31 2" xfId="26146"/>
    <cellStyle name="_Value Copy 11 30 05 gas 12 09 05 AURORA at 12 14 05_NIM Summary 31 3" xfId="26147"/>
    <cellStyle name="_Value Copy 11 30 05 gas 12 09 05 AURORA at 12 14 05_NIM Summary 32" xfId="26148"/>
    <cellStyle name="_Value Copy 11 30 05 gas 12 09 05 AURORA at 12 14 05_NIM Summary 32 2" xfId="26149"/>
    <cellStyle name="_Value Copy 11 30 05 gas 12 09 05 AURORA at 12 14 05_NIM Summary 33" xfId="26150"/>
    <cellStyle name="_Value Copy 11 30 05 gas 12 09 05 AURORA at 12 14 05_NIM Summary 33 2" xfId="26151"/>
    <cellStyle name="_Value Copy 11 30 05 gas 12 09 05 AURORA at 12 14 05_NIM Summary 34" xfId="26152"/>
    <cellStyle name="_Value Copy 11 30 05 gas 12 09 05 AURORA at 12 14 05_NIM Summary 34 2" xfId="26153"/>
    <cellStyle name="_Value Copy 11 30 05 gas 12 09 05 AURORA at 12 14 05_NIM Summary 35" xfId="26154"/>
    <cellStyle name="_Value Copy 11 30 05 gas 12 09 05 AURORA at 12 14 05_NIM Summary 35 2" xfId="26155"/>
    <cellStyle name="_Value Copy 11 30 05 gas 12 09 05 AURORA at 12 14 05_NIM Summary 36" xfId="26156"/>
    <cellStyle name="_Value Copy 11 30 05 gas 12 09 05 AURORA at 12 14 05_NIM Summary 36 2" xfId="26157"/>
    <cellStyle name="_Value Copy 11 30 05 gas 12 09 05 AURORA at 12 14 05_NIM Summary 37" xfId="26158"/>
    <cellStyle name="_Value Copy 11 30 05 gas 12 09 05 AURORA at 12 14 05_NIM Summary 37 2" xfId="26159"/>
    <cellStyle name="_Value Copy 11 30 05 gas 12 09 05 AURORA at 12 14 05_NIM Summary 38" xfId="26160"/>
    <cellStyle name="_Value Copy 11 30 05 gas 12 09 05 AURORA at 12 14 05_NIM Summary 38 2" xfId="26161"/>
    <cellStyle name="_Value Copy 11 30 05 gas 12 09 05 AURORA at 12 14 05_NIM Summary 39" xfId="26162"/>
    <cellStyle name="_Value Copy 11 30 05 gas 12 09 05 AURORA at 12 14 05_NIM Summary 39 2" xfId="26163"/>
    <cellStyle name="_Value Copy 11 30 05 gas 12 09 05 AURORA at 12 14 05_NIM Summary 4" xfId="6300"/>
    <cellStyle name="_Value Copy 11 30 05 gas 12 09 05 AURORA at 12 14 05_NIM Summary 4 2" xfId="26164"/>
    <cellStyle name="_Value Copy 11 30 05 gas 12 09 05 AURORA at 12 14 05_NIM Summary 4 2 2" xfId="26165"/>
    <cellStyle name="_Value Copy 11 30 05 gas 12 09 05 AURORA at 12 14 05_NIM Summary 4 3" xfId="26166"/>
    <cellStyle name="_Value Copy 11 30 05 gas 12 09 05 AURORA at 12 14 05_NIM Summary 40" xfId="26167"/>
    <cellStyle name="_Value Copy 11 30 05 gas 12 09 05 AURORA at 12 14 05_NIM Summary 40 2" xfId="26168"/>
    <cellStyle name="_Value Copy 11 30 05 gas 12 09 05 AURORA at 12 14 05_NIM Summary 41" xfId="26169"/>
    <cellStyle name="_Value Copy 11 30 05 gas 12 09 05 AURORA at 12 14 05_NIM Summary 41 2" xfId="26170"/>
    <cellStyle name="_Value Copy 11 30 05 gas 12 09 05 AURORA at 12 14 05_NIM Summary 42" xfId="26171"/>
    <cellStyle name="_Value Copy 11 30 05 gas 12 09 05 AURORA at 12 14 05_NIM Summary 42 2" xfId="26172"/>
    <cellStyle name="_Value Copy 11 30 05 gas 12 09 05 AURORA at 12 14 05_NIM Summary 43" xfId="26173"/>
    <cellStyle name="_Value Copy 11 30 05 gas 12 09 05 AURORA at 12 14 05_NIM Summary 43 2" xfId="26174"/>
    <cellStyle name="_Value Copy 11 30 05 gas 12 09 05 AURORA at 12 14 05_NIM Summary 44" xfId="26175"/>
    <cellStyle name="_Value Copy 11 30 05 gas 12 09 05 AURORA at 12 14 05_NIM Summary 44 2" xfId="26176"/>
    <cellStyle name="_Value Copy 11 30 05 gas 12 09 05 AURORA at 12 14 05_NIM Summary 45" xfId="26177"/>
    <cellStyle name="_Value Copy 11 30 05 gas 12 09 05 AURORA at 12 14 05_NIM Summary 45 2" xfId="26178"/>
    <cellStyle name="_Value Copy 11 30 05 gas 12 09 05 AURORA at 12 14 05_NIM Summary 46" xfId="26179"/>
    <cellStyle name="_Value Copy 11 30 05 gas 12 09 05 AURORA at 12 14 05_NIM Summary 46 2" xfId="26180"/>
    <cellStyle name="_Value Copy 11 30 05 gas 12 09 05 AURORA at 12 14 05_NIM Summary 47" xfId="26181"/>
    <cellStyle name="_Value Copy 11 30 05 gas 12 09 05 AURORA at 12 14 05_NIM Summary 47 2" xfId="26182"/>
    <cellStyle name="_Value Copy 11 30 05 gas 12 09 05 AURORA at 12 14 05_NIM Summary 48" xfId="26183"/>
    <cellStyle name="_Value Copy 11 30 05 gas 12 09 05 AURORA at 12 14 05_NIM Summary 49" xfId="26184"/>
    <cellStyle name="_Value Copy 11 30 05 gas 12 09 05 AURORA at 12 14 05_NIM Summary 5" xfId="6301"/>
    <cellStyle name="_Value Copy 11 30 05 gas 12 09 05 AURORA at 12 14 05_NIM Summary 5 2" xfId="26185"/>
    <cellStyle name="_Value Copy 11 30 05 gas 12 09 05 AURORA at 12 14 05_NIM Summary 5 2 2" xfId="26186"/>
    <cellStyle name="_Value Copy 11 30 05 gas 12 09 05 AURORA at 12 14 05_NIM Summary 5 3" xfId="26187"/>
    <cellStyle name="_Value Copy 11 30 05 gas 12 09 05 AURORA at 12 14 05_NIM Summary 50" xfId="26188"/>
    <cellStyle name="_Value Copy 11 30 05 gas 12 09 05 AURORA at 12 14 05_NIM Summary 51" xfId="26189"/>
    <cellStyle name="_Value Copy 11 30 05 gas 12 09 05 AURORA at 12 14 05_NIM Summary 6" xfId="6302"/>
    <cellStyle name="_Value Copy 11 30 05 gas 12 09 05 AURORA at 12 14 05_NIM Summary 6 2" xfId="26190"/>
    <cellStyle name="_Value Copy 11 30 05 gas 12 09 05 AURORA at 12 14 05_NIM Summary 6 2 2" xfId="26191"/>
    <cellStyle name="_Value Copy 11 30 05 gas 12 09 05 AURORA at 12 14 05_NIM Summary 6 3" xfId="26192"/>
    <cellStyle name="_Value Copy 11 30 05 gas 12 09 05 AURORA at 12 14 05_NIM Summary 7" xfId="6303"/>
    <cellStyle name="_Value Copy 11 30 05 gas 12 09 05 AURORA at 12 14 05_NIM Summary 7 2" xfId="26193"/>
    <cellStyle name="_Value Copy 11 30 05 gas 12 09 05 AURORA at 12 14 05_NIM Summary 7 2 2" xfId="26194"/>
    <cellStyle name="_Value Copy 11 30 05 gas 12 09 05 AURORA at 12 14 05_NIM Summary 7 3" xfId="26195"/>
    <cellStyle name="_Value Copy 11 30 05 gas 12 09 05 AURORA at 12 14 05_NIM Summary 7 4" xfId="26196"/>
    <cellStyle name="_Value Copy 11 30 05 gas 12 09 05 AURORA at 12 14 05_NIM Summary 8" xfId="6304"/>
    <cellStyle name="_Value Copy 11 30 05 gas 12 09 05 AURORA at 12 14 05_NIM Summary 8 2" xfId="26197"/>
    <cellStyle name="_Value Copy 11 30 05 gas 12 09 05 AURORA at 12 14 05_NIM Summary 8 2 2" xfId="26198"/>
    <cellStyle name="_Value Copy 11 30 05 gas 12 09 05 AURORA at 12 14 05_NIM Summary 8 3" xfId="26199"/>
    <cellStyle name="_Value Copy 11 30 05 gas 12 09 05 AURORA at 12 14 05_NIM Summary 8 4" xfId="26200"/>
    <cellStyle name="_Value Copy 11 30 05 gas 12 09 05 AURORA at 12 14 05_NIM Summary 9" xfId="6305"/>
    <cellStyle name="_Value Copy 11 30 05 gas 12 09 05 AURORA at 12 14 05_NIM Summary 9 2" xfId="26201"/>
    <cellStyle name="_Value Copy 11 30 05 gas 12 09 05 AURORA at 12 14 05_NIM Summary 9 2 2" xfId="26202"/>
    <cellStyle name="_Value Copy 11 30 05 gas 12 09 05 AURORA at 12 14 05_NIM Summary 9 3" xfId="26203"/>
    <cellStyle name="_Value Copy 11 30 05 gas 12 09 05 AURORA at 12 14 05_NIM Summary 9 4" xfId="26204"/>
    <cellStyle name="_Value Copy 11 30 05 gas 12 09 05 AURORA at 12 14 05_NIM Summary_DEM-WP(C) ENERG10C--ctn Mid-C_042010 2010GRC" xfId="12204"/>
    <cellStyle name="_Value Copy 11 30 05 gas 12 09 05 AURORA at 12 14 05_NIM Summary_DEM-WP(C) ENERG10C--ctn Mid-C_042010 2010GRC 2" xfId="26205"/>
    <cellStyle name="_Value Copy 11 30 05 gas 12 09 05 AURORA at 12 14 05_Oct2010toSep2011LwIncLead" xfId="6306"/>
    <cellStyle name="_Value Copy 11 30 05 gas 12 09 05 AURORA at 12 14 05_PCA 10 -  Exhibit D Dec 2011" xfId="26206"/>
    <cellStyle name="_Value Copy 11 30 05 gas 12 09 05 AURORA at 12 14 05_PCA 10 -  Exhibit D Dec 2011 2" xfId="26207"/>
    <cellStyle name="_Value Copy 11 30 05 gas 12 09 05 AURORA at 12 14 05_PCA 10 -  Exhibit D from A Kellogg Jan 2011" xfId="6307"/>
    <cellStyle name="_Value Copy 11 30 05 gas 12 09 05 AURORA at 12 14 05_PCA 10 -  Exhibit D from A Kellogg Jan 2011 2" xfId="26208"/>
    <cellStyle name="_Value Copy 11 30 05 gas 12 09 05 AURORA at 12 14 05_PCA 10 -  Exhibit D from A Kellogg July 2011" xfId="6308"/>
    <cellStyle name="_Value Copy 11 30 05 gas 12 09 05 AURORA at 12 14 05_PCA 10 -  Exhibit D from A Kellogg July 2011 2" xfId="26209"/>
    <cellStyle name="_Value Copy 11 30 05 gas 12 09 05 AURORA at 12 14 05_PCA 10 -  Exhibit D from S Free Rcv'd 12-11" xfId="6309"/>
    <cellStyle name="_Value Copy 11 30 05 gas 12 09 05 AURORA at 12 14 05_PCA 10 -  Exhibit D from S Free Rcv'd 12-11 2" xfId="26210"/>
    <cellStyle name="_Value Copy 11 30 05 gas 12 09 05 AURORA at 12 14 05_PCA 11 -  Exhibit D Jan 2012 fr A Kellogg" xfId="26211"/>
    <cellStyle name="_Value Copy 11 30 05 gas 12 09 05 AURORA at 12 14 05_PCA 11 -  Exhibit D Jan 2012 fr A Kellogg 2" xfId="26212"/>
    <cellStyle name="_Value Copy 11 30 05 gas 12 09 05 AURORA at 12 14 05_PCA 11 -  Exhibit D Jan 2012 WF" xfId="26213"/>
    <cellStyle name="_Value Copy 11 30 05 gas 12 09 05 AURORA at 12 14 05_PCA 11 -  Exhibit D Jan 2012 WF 2" xfId="26214"/>
    <cellStyle name="_Value Copy 11 30 05 gas 12 09 05 AURORA at 12 14 05_PCA 7 - Exhibit D update 11_30_08 (2)" xfId="6310"/>
    <cellStyle name="_Value Copy 11 30 05 gas 12 09 05 AURORA at 12 14 05_PCA 7 - Exhibit D update 11_30_08 (2) 2" xfId="6311"/>
    <cellStyle name="_Value Copy 11 30 05 gas 12 09 05 AURORA at 12 14 05_PCA 7 - Exhibit D update 11_30_08 (2) 2 2" xfId="6312"/>
    <cellStyle name="_Value Copy 11 30 05 gas 12 09 05 AURORA at 12 14 05_PCA 7 - Exhibit D update 11_30_08 (2) 2 2 2" xfId="26215"/>
    <cellStyle name="_Value Copy 11 30 05 gas 12 09 05 AURORA at 12 14 05_PCA 7 - Exhibit D update 11_30_08 (2) 2 2 2 2" xfId="26216"/>
    <cellStyle name="_Value Copy 11 30 05 gas 12 09 05 AURORA at 12 14 05_PCA 7 - Exhibit D update 11_30_08 (2) 2 2 2 2 2" xfId="26217"/>
    <cellStyle name="_Value Copy 11 30 05 gas 12 09 05 AURORA at 12 14 05_PCA 7 - Exhibit D update 11_30_08 (2) 2 2 3" xfId="26218"/>
    <cellStyle name="_Value Copy 11 30 05 gas 12 09 05 AURORA at 12 14 05_PCA 7 - Exhibit D update 11_30_08 (2) 2 2 3 2" xfId="26219"/>
    <cellStyle name="_Value Copy 11 30 05 gas 12 09 05 AURORA at 12 14 05_PCA 7 - Exhibit D update 11_30_08 (2) 2 2 4" xfId="26220"/>
    <cellStyle name="_Value Copy 11 30 05 gas 12 09 05 AURORA at 12 14 05_PCA 7 - Exhibit D update 11_30_08 (2) 2 2 4 2" xfId="26221"/>
    <cellStyle name="_Value Copy 11 30 05 gas 12 09 05 AURORA at 12 14 05_PCA 7 - Exhibit D update 11_30_08 (2) 2 3" xfId="26222"/>
    <cellStyle name="_Value Copy 11 30 05 gas 12 09 05 AURORA at 12 14 05_PCA 7 - Exhibit D update 11_30_08 (2) 2 3 2" xfId="26223"/>
    <cellStyle name="_Value Copy 11 30 05 gas 12 09 05 AURORA at 12 14 05_PCA 7 - Exhibit D update 11_30_08 (2) 2 3 2 2" xfId="26224"/>
    <cellStyle name="_Value Copy 11 30 05 gas 12 09 05 AURORA at 12 14 05_PCA 7 - Exhibit D update 11_30_08 (2) 2 4" xfId="26225"/>
    <cellStyle name="_Value Copy 11 30 05 gas 12 09 05 AURORA at 12 14 05_PCA 7 - Exhibit D update 11_30_08 (2) 2 4 2" xfId="26226"/>
    <cellStyle name="_Value Copy 11 30 05 gas 12 09 05 AURORA at 12 14 05_PCA 7 - Exhibit D update 11_30_08 (2) 2 4 2 2" xfId="26227"/>
    <cellStyle name="_Value Copy 11 30 05 gas 12 09 05 AURORA at 12 14 05_PCA 7 - Exhibit D update 11_30_08 (2) 2 4 3" xfId="26228"/>
    <cellStyle name="_Value Copy 11 30 05 gas 12 09 05 AURORA at 12 14 05_PCA 7 - Exhibit D update 11_30_08 (2) 2 5" xfId="26229"/>
    <cellStyle name="_Value Copy 11 30 05 gas 12 09 05 AURORA at 12 14 05_PCA 7 - Exhibit D update 11_30_08 (2) 2 5 2" xfId="26230"/>
    <cellStyle name="_Value Copy 11 30 05 gas 12 09 05 AURORA at 12 14 05_PCA 7 - Exhibit D update 11_30_08 (2) 2 6" xfId="26231"/>
    <cellStyle name="_Value Copy 11 30 05 gas 12 09 05 AURORA at 12 14 05_PCA 7 - Exhibit D update 11_30_08 (2) 2 6 2" xfId="26232"/>
    <cellStyle name="_Value Copy 11 30 05 gas 12 09 05 AURORA at 12 14 05_PCA 7 - Exhibit D update 11_30_08 (2) 3" xfId="6313"/>
    <cellStyle name="_Value Copy 11 30 05 gas 12 09 05 AURORA at 12 14 05_PCA 7 - Exhibit D update 11_30_08 (2) 3 2" xfId="26233"/>
    <cellStyle name="_Value Copy 11 30 05 gas 12 09 05 AURORA at 12 14 05_PCA 7 - Exhibit D update 11_30_08 (2) 3 2 2" xfId="26234"/>
    <cellStyle name="_Value Copy 11 30 05 gas 12 09 05 AURORA at 12 14 05_PCA 7 - Exhibit D update 11_30_08 (2) 3 2 2 2" xfId="26235"/>
    <cellStyle name="_Value Copy 11 30 05 gas 12 09 05 AURORA at 12 14 05_PCA 7 - Exhibit D update 11_30_08 (2) 3 3" xfId="26236"/>
    <cellStyle name="_Value Copy 11 30 05 gas 12 09 05 AURORA at 12 14 05_PCA 7 - Exhibit D update 11_30_08 (2) 3 3 2" xfId="26237"/>
    <cellStyle name="_Value Copy 11 30 05 gas 12 09 05 AURORA at 12 14 05_PCA 7 - Exhibit D update 11_30_08 (2) 3 4" xfId="26238"/>
    <cellStyle name="_Value Copy 11 30 05 gas 12 09 05 AURORA at 12 14 05_PCA 7 - Exhibit D update 11_30_08 (2) 3 4 2" xfId="26239"/>
    <cellStyle name="_Value Copy 11 30 05 gas 12 09 05 AURORA at 12 14 05_PCA 7 - Exhibit D update 11_30_08 (2) 4" xfId="6314"/>
    <cellStyle name="_Value Copy 11 30 05 gas 12 09 05 AURORA at 12 14 05_PCA 7 - Exhibit D update 11_30_08 (2) 4 2" xfId="26240"/>
    <cellStyle name="_Value Copy 11 30 05 gas 12 09 05 AURORA at 12 14 05_PCA 7 - Exhibit D update 11_30_08 (2) 4 2 2" xfId="26241"/>
    <cellStyle name="_Value Copy 11 30 05 gas 12 09 05 AURORA at 12 14 05_PCA 7 - Exhibit D update 11_30_08 (2) 4 3" xfId="26242"/>
    <cellStyle name="_Value Copy 11 30 05 gas 12 09 05 AURORA at 12 14 05_PCA 7 - Exhibit D update 11_30_08 (2) 5" xfId="26243"/>
    <cellStyle name="_Value Copy 11 30 05 gas 12 09 05 AURORA at 12 14 05_PCA 7 - Exhibit D update 11_30_08 (2) 5 2" xfId="26244"/>
    <cellStyle name="_Value Copy 11 30 05 gas 12 09 05 AURORA at 12 14 05_PCA 7 - Exhibit D update 11_30_08 (2) 5 2 2" xfId="26245"/>
    <cellStyle name="_Value Copy 11 30 05 gas 12 09 05 AURORA at 12 14 05_PCA 7 - Exhibit D update 11_30_08 (2) 5 3" xfId="26246"/>
    <cellStyle name="_Value Copy 11 30 05 gas 12 09 05 AURORA at 12 14 05_PCA 7 - Exhibit D update 11_30_08 (2) 6" xfId="26247"/>
    <cellStyle name="_Value Copy 11 30 05 gas 12 09 05 AURORA at 12 14 05_PCA 7 - Exhibit D update 11_30_08 (2) 6 2" xfId="26248"/>
    <cellStyle name="_Value Copy 11 30 05 gas 12 09 05 AURORA at 12 14 05_PCA 7 - Exhibit D update 11_30_08 (2) 7" xfId="26249"/>
    <cellStyle name="_Value Copy 11 30 05 gas 12 09 05 AURORA at 12 14 05_PCA 7 - Exhibit D update 11_30_08 (2) 7 2" xfId="26250"/>
    <cellStyle name="_Value Copy 11 30 05 gas 12 09 05 AURORA at 12 14 05_PCA 7 - Exhibit D update 11_30_08 (2)_DEM-WP(C) ENERG10C--ctn Mid-C_042010 2010GRC" xfId="12205"/>
    <cellStyle name="_Value Copy 11 30 05 gas 12 09 05 AURORA at 12 14 05_PCA 7 - Exhibit D update 11_30_08 (2)_DEM-WP(C) ENERG10C--ctn Mid-C_042010 2010GRC 2" xfId="26251"/>
    <cellStyle name="_Value Copy 11 30 05 gas 12 09 05 AURORA at 12 14 05_PCA 7 - Exhibit D update 11_30_08 (2)_NIM Summary" xfId="6315"/>
    <cellStyle name="_Value Copy 11 30 05 gas 12 09 05 AURORA at 12 14 05_PCA 7 - Exhibit D update 11_30_08 (2)_NIM Summary 2" xfId="6316"/>
    <cellStyle name="_Value Copy 11 30 05 gas 12 09 05 AURORA at 12 14 05_PCA 7 - Exhibit D update 11_30_08 (2)_NIM Summary 2 2" xfId="26252"/>
    <cellStyle name="_Value Copy 11 30 05 gas 12 09 05 AURORA at 12 14 05_PCA 7 - Exhibit D update 11_30_08 (2)_NIM Summary 2 2 2" xfId="26253"/>
    <cellStyle name="_Value Copy 11 30 05 gas 12 09 05 AURORA at 12 14 05_PCA 7 - Exhibit D update 11_30_08 (2)_NIM Summary 2 2 2 2" xfId="26254"/>
    <cellStyle name="_Value Copy 11 30 05 gas 12 09 05 AURORA at 12 14 05_PCA 7 - Exhibit D update 11_30_08 (2)_NIM Summary 2 3" xfId="26255"/>
    <cellStyle name="_Value Copy 11 30 05 gas 12 09 05 AURORA at 12 14 05_PCA 7 - Exhibit D update 11_30_08 (2)_NIM Summary 2 3 2" xfId="26256"/>
    <cellStyle name="_Value Copy 11 30 05 gas 12 09 05 AURORA at 12 14 05_PCA 7 - Exhibit D update 11_30_08 (2)_NIM Summary 2 4" xfId="26257"/>
    <cellStyle name="_Value Copy 11 30 05 gas 12 09 05 AURORA at 12 14 05_PCA 7 - Exhibit D update 11_30_08 (2)_NIM Summary 2 4 2" xfId="26258"/>
    <cellStyle name="_Value Copy 11 30 05 gas 12 09 05 AURORA at 12 14 05_PCA 7 - Exhibit D update 11_30_08 (2)_NIM Summary 3" xfId="26259"/>
    <cellStyle name="_Value Copy 11 30 05 gas 12 09 05 AURORA at 12 14 05_PCA 7 - Exhibit D update 11_30_08 (2)_NIM Summary 3 2" xfId="26260"/>
    <cellStyle name="_Value Copy 11 30 05 gas 12 09 05 AURORA at 12 14 05_PCA 7 - Exhibit D update 11_30_08 (2)_NIM Summary 3 2 2" xfId="26261"/>
    <cellStyle name="_Value Copy 11 30 05 gas 12 09 05 AURORA at 12 14 05_PCA 7 - Exhibit D update 11_30_08 (2)_NIM Summary 3 3" xfId="26262"/>
    <cellStyle name="_Value Copy 11 30 05 gas 12 09 05 AURORA at 12 14 05_PCA 7 - Exhibit D update 11_30_08 (2)_NIM Summary 4" xfId="26263"/>
    <cellStyle name="_Value Copy 11 30 05 gas 12 09 05 AURORA at 12 14 05_PCA 7 - Exhibit D update 11_30_08 (2)_NIM Summary 4 2" xfId="26264"/>
    <cellStyle name="_Value Copy 11 30 05 gas 12 09 05 AURORA at 12 14 05_PCA 7 - Exhibit D update 11_30_08 (2)_NIM Summary 4 2 2" xfId="26265"/>
    <cellStyle name="_Value Copy 11 30 05 gas 12 09 05 AURORA at 12 14 05_PCA 7 - Exhibit D update 11_30_08 (2)_NIM Summary 4 3" xfId="26266"/>
    <cellStyle name="_Value Copy 11 30 05 gas 12 09 05 AURORA at 12 14 05_PCA 7 - Exhibit D update 11_30_08 (2)_NIM Summary 5" xfId="26267"/>
    <cellStyle name="_Value Copy 11 30 05 gas 12 09 05 AURORA at 12 14 05_PCA 7 - Exhibit D update 11_30_08 (2)_NIM Summary 5 2" xfId="26268"/>
    <cellStyle name="_Value Copy 11 30 05 gas 12 09 05 AURORA at 12 14 05_PCA 7 - Exhibit D update 11_30_08 (2)_NIM Summary 6" xfId="26269"/>
    <cellStyle name="_Value Copy 11 30 05 gas 12 09 05 AURORA at 12 14 05_PCA 7 - Exhibit D update 11_30_08 (2)_NIM Summary 6 2" xfId="26270"/>
    <cellStyle name="_Value Copy 11 30 05 gas 12 09 05 AURORA at 12 14 05_PCA 7 - Exhibit D update 11_30_08 (2)_NIM Summary_DEM-WP(C) ENERG10C--ctn Mid-C_042010 2010GRC" xfId="12206"/>
    <cellStyle name="_Value Copy 11 30 05 gas 12 09 05 AURORA at 12 14 05_PCA 7 - Exhibit D update 11_30_08 (2)_NIM Summary_DEM-WP(C) ENERG10C--ctn Mid-C_042010 2010GRC 2" xfId="26271"/>
    <cellStyle name="_Value Copy 11 30 05 gas 12 09 05 AURORA at 12 14 05_PCA 8 - Exhibit D update 12_31_09" xfId="6317"/>
    <cellStyle name="_Value Copy 11 30 05 gas 12 09 05 AURORA at 12 14 05_PCA 8 - Exhibit D update 12_31_09 2" xfId="6318"/>
    <cellStyle name="_Value Copy 11 30 05 gas 12 09 05 AURORA at 12 14 05_PCA 8 - Exhibit D update 12_31_09 2 2" xfId="26272"/>
    <cellStyle name="_Value Copy 11 30 05 gas 12 09 05 AURORA at 12 14 05_PCA 8 - Exhibit D update 12_31_09 3" xfId="26273"/>
    <cellStyle name="_Value Copy 11 30 05 gas 12 09 05 AURORA at 12 14 05_PCA 9 -  Exhibit D April 2010" xfId="6319"/>
    <cellStyle name="_Value Copy 11 30 05 gas 12 09 05 AURORA at 12 14 05_PCA 9 -  Exhibit D April 2010 (3)" xfId="6320"/>
    <cellStyle name="_Value Copy 11 30 05 gas 12 09 05 AURORA at 12 14 05_PCA 9 -  Exhibit D April 2010 (3) 2" xfId="6321"/>
    <cellStyle name="_Value Copy 11 30 05 gas 12 09 05 AURORA at 12 14 05_PCA 9 -  Exhibit D April 2010 (3) 2 2" xfId="26274"/>
    <cellStyle name="_Value Copy 11 30 05 gas 12 09 05 AURORA at 12 14 05_PCA 9 -  Exhibit D April 2010 (3) 2 2 2" xfId="26275"/>
    <cellStyle name="_Value Copy 11 30 05 gas 12 09 05 AURORA at 12 14 05_PCA 9 -  Exhibit D April 2010 (3) 2 2 2 2" xfId="26276"/>
    <cellStyle name="_Value Copy 11 30 05 gas 12 09 05 AURORA at 12 14 05_PCA 9 -  Exhibit D April 2010 (3) 2 3" xfId="26277"/>
    <cellStyle name="_Value Copy 11 30 05 gas 12 09 05 AURORA at 12 14 05_PCA 9 -  Exhibit D April 2010 (3) 2 3 2" xfId="26278"/>
    <cellStyle name="_Value Copy 11 30 05 gas 12 09 05 AURORA at 12 14 05_PCA 9 -  Exhibit D April 2010 (3) 2 4" xfId="26279"/>
    <cellStyle name="_Value Copy 11 30 05 gas 12 09 05 AURORA at 12 14 05_PCA 9 -  Exhibit D April 2010 (3) 2 4 2" xfId="26280"/>
    <cellStyle name="_Value Copy 11 30 05 gas 12 09 05 AURORA at 12 14 05_PCA 9 -  Exhibit D April 2010 (3) 3" xfId="26281"/>
    <cellStyle name="_Value Copy 11 30 05 gas 12 09 05 AURORA at 12 14 05_PCA 9 -  Exhibit D April 2010 (3) 3 2" xfId="26282"/>
    <cellStyle name="_Value Copy 11 30 05 gas 12 09 05 AURORA at 12 14 05_PCA 9 -  Exhibit D April 2010 (3) 3 2 2" xfId="26283"/>
    <cellStyle name="_Value Copy 11 30 05 gas 12 09 05 AURORA at 12 14 05_PCA 9 -  Exhibit D April 2010 (3) 3 3" xfId="26284"/>
    <cellStyle name="_Value Copy 11 30 05 gas 12 09 05 AURORA at 12 14 05_PCA 9 -  Exhibit D April 2010 (3) 4" xfId="26285"/>
    <cellStyle name="_Value Copy 11 30 05 gas 12 09 05 AURORA at 12 14 05_PCA 9 -  Exhibit D April 2010 (3) 4 2" xfId="26286"/>
    <cellStyle name="_Value Copy 11 30 05 gas 12 09 05 AURORA at 12 14 05_PCA 9 -  Exhibit D April 2010 (3) 4 2 2" xfId="26287"/>
    <cellStyle name="_Value Copy 11 30 05 gas 12 09 05 AURORA at 12 14 05_PCA 9 -  Exhibit D April 2010 (3) 4 3" xfId="26288"/>
    <cellStyle name="_Value Copy 11 30 05 gas 12 09 05 AURORA at 12 14 05_PCA 9 -  Exhibit D April 2010 (3) 5" xfId="26289"/>
    <cellStyle name="_Value Copy 11 30 05 gas 12 09 05 AURORA at 12 14 05_PCA 9 -  Exhibit D April 2010 (3) 5 2" xfId="26290"/>
    <cellStyle name="_Value Copy 11 30 05 gas 12 09 05 AURORA at 12 14 05_PCA 9 -  Exhibit D April 2010 (3) 6" xfId="26291"/>
    <cellStyle name="_Value Copy 11 30 05 gas 12 09 05 AURORA at 12 14 05_PCA 9 -  Exhibit D April 2010 (3) 6 2" xfId="26292"/>
    <cellStyle name="_Value Copy 11 30 05 gas 12 09 05 AURORA at 12 14 05_PCA 9 -  Exhibit D April 2010 (3)_DEM-WP(C) ENERG10C--ctn Mid-C_042010 2010GRC" xfId="12207"/>
    <cellStyle name="_Value Copy 11 30 05 gas 12 09 05 AURORA at 12 14 05_PCA 9 -  Exhibit D April 2010 (3)_DEM-WP(C) ENERG10C--ctn Mid-C_042010 2010GRC 2" xfId="26293"/>
    <cellStyle name="_Value Copy 11 30 05 gas 12 09 05 AURORA at 12 14 05_PCA 9 -  Exhibit D April 2010 2" xfId="6322"/>
    <cellStyle name="_Value Copy 11 30 05 gas 12 09 05 AURORA at 12 14 05_PCA 9 -  Exhibit D April 2010 2 2" xfId="26294"/>
    <cellStyle name="_Value Copy 11 30 05 gas 12 09 05 AURORA at 12 14 05_PCA 9 -  Exhibit D April 2010 3" xfId="6323"/>
    <cellStyle name="_Value Copy 11 30 05 gas 12 09 05 AURORA at 12 14 05_PCA 9 -  Exhibit D April 2010 3 2" xfId="26295"/>
    <cellStyle name="_Value Copy 11 30 05 gas 12 09 05 AURORA at 12 14 05_PCA 9 -  Exhibit D April 2010 4" xfId="26296"/>
    <cellStyle name="_Value Copy 11 30 05 gas 12 09 05 AURORA at 12 14 05_PCA 9 -  Exhibit D April 2010 4 2" xfId="26297"/>
    <cellStyle name="_Value Copy 11 30 05 gas 12 09 05 AURORA at 12 14 05_PCA 9 -  Exhibit D April 2010 5" xfId="26298"/>
    <cellStyle name="_Value Copy 11 30 05 gas 12 09 05 AURORA at 12 14 05_PCA 9 -  Exhibit D April 2010 5 2" xfId="26299"/>
    <cellStyle name="_Value Copy 11 30 05 gas 12 09 05 AURORA at 12 14 05_PCA 9 -  Exhibit D April 2010 6" xfId="26300"/>
    <cellStyle name="_Value Copy 11 30 05 gas 12 09 05 AURORA at 12 14 05_PCA 9 -  Exhibit D April 2010 6 2" xfId="26301"/>
    <cellStyle name="_Value Copy 11 30 05 gas 12 09 05 AURORA at 12 14 05_PCA 9 -  Exhibit D April 2010 7" xfId="26302"/>
    <cellStyle name="_Value Copy 11 30 05 gas 12 09 05 AURORA at 12 14 05_PCA 9 -  Exhibit D Feb 2010" xfId="6324"/>
    <cellStyle name="_Value Copy 11 30 05 gas 12 09 05 AURORA at 12 14 05_PCA 9 -  Exhibit D Feb 2010 2" xfId="6325"/>
    <cellStyle name="_Value Copy 11 30 05 gas 12 09 05 AURORA at 12 14 05_PCA 9 -  Exhibit D Feb 2010 2 2" xfId="26303"/>
    <cellStyle name="_Value Copy 11 30 05 gas 12 09 05 AURORA at 12 14 05_PCA 9 -  Exhibit D Feb 2010 3" xfId="26304"/>
    <cellStyle name="_Value Copy 11 30 05 gas 12 09 05 AURORA at 12 14 05_PCA 9 -  Exhibit D Feb 2010 v2" xfId="6326"/>
    <cellStyle name="_Value Copy 11 30 05 gas 12 09 05 AURORA at 12 14 05_PCA 9 -  Exhibit D Feb 2010 v2 2" xfId="6327"/>
    <cellStyle name="_Value Copy 11 30 05 gas 12 09 05 AURORA at 12 14 05_PCA 9 -  Exhibit D Feb 2010 v2 2 2" xfId="26305"/>
    <cellStyle name="_Value Copy 11 30 05 gas 12 09 05 AURORA at 12 14 05_PCA 9 -  Exhibit D Feb 2010 v2 3" xfId="26306"/>
    <cellStyle name="_Value Copy 11 30 05 gas 12 09 05 AURORA at 12 14 05_PCA 9 -  Exhibit D Feb 2010 WF" xfId="6328"/>
    <cellStyle name="_Value Copy 11 30 05 gas 12 09 05 AURORA at 12 14 05_PCA 9 -  Exhibit D Feb 2010 WF 2" xfId="6329"/>
    <cellStyle name="_Value Copy 11 30 05 gas 12 09 05 AURORA at 12 14 05_PCA 9 -  Exhibit D Feb 2010 WF 2 2" xfId="26307"/>
    <cellStyle name="_Value Copy 11 30 05 gas 12 09 05 AURORA at 12 14 05_PCA 9 -  Exhibit D Feb 2010 WF 3" xfId="26308"/>
    <cellStyle name="_Value Copy 11 30 05 gas 12 09 05 AURORA at 12 14 05_PCA 9 -  Exhibit D Jan 2010" xfId="6330"/>
    <cellStyle name="_Value Copy 11 30 05 gas 12 09 05 AURORA at 12 14 05_PCA 9 -  Exhibit D Jan 2010 2" xfId="6331"/>
    <cellStyle name="_Value Copy 11 30 05 gas 12 09 05 AURORA at 12 14 05_PCA 9 -  Exhibit D Jan 2010 2 2" xfId="26309"/>
    <cellStyle name="_Value Copy 11 30 05 gas 12 09 05 AURORA at 12 14 05_PCA 9 -  Exhibit D Jan 2010 3" xfId="26310"/>
    <cellStyle name="_Value Copy 11 30 05 gas 12 09 05 AURORA at 12 14 05_PCA 9 -  Exhibit D March 2010 (2)" xfId="6332"/>
    <cellStyle name="_Value Copy 11 30 05 gas 12 09 05 AURORA at 12 14 05_PCA 9 -  Exhibit D March 2010 (2) 2" xfId="6333"/>
    <cellStyle name="_Value Copy 11 30 05 gas 12 09 05 AURORA at 12 14 05_PCA 9 -  Exhibit D March 2010 (2) 2 2" xfId="26311"/>
    <cellStyle name="_Value Copy 11 30 05 gas 12 09 05 AURORA at 12 14 05_PCA 9 -  Exhibit D March 2010 (2) 3" xfId="26312"/>
    <cellStyle name="_Value Copy 11 30 05 gas 12 09 05 AURORA at 12 14 05_PCA 9 -  Exhibit D Nov 2010" xfId="6334"/>
    <cellStyle name="_Value Copy 11 30 05 gas 12 09 05 AURORA at 12 14 05_PCA 9 -  Exhibit D Nov 2010 2" xfId="6335"/>
    <cellStyle name="_Value Copy 11 30 05 gas 12 09 05 AURORA at 12 14 05_PCA 9 -  Exhibit D Nov 2010 2 2" xfId="26313"/>
    <cellStyle name="_Value Copy 11 30 05 gas 12 09 05 AURORA at 12 14 05_PCA 9 -  Exhibit D Nov 2010 3" xfId="26314"/>
    <cellStyle name="_Value Copy 11 30 05 gas 12 09 05 AURORA at 12 14 05_PCA 9 - Exhibit D at August 2010" xfId="6336"/>
    <cellStyle name="_Value Copy 11 30 05 gas 12 09 05 AURORA at 12 14 05_PCA 9 - Exhibit D at August 2010 2" xfId="6337"/>
    <cellStyle name="_Value Copy 11 30 05 gas 12 09 05 AURORA at 12 14 05_PCA 9 - Exhibit D at August 2010 2 2" xfId="26315"/>
    <cellStyle name="_Value Copy 11 30 05 gas 12 09 05 AURORA at 12 14 05_PCA 9 - Exhibit D at August 2010 3" xfId="26316"/>
    <cellStyle name="_Value Copy 11 30 05 gas 12 09 05 AURORA at 12 14 05_PCA 9 - Exhibit D June 2010 GRC" xfId="6338"/>
    <cellStyle name="_Value Copy 11 30 05 gas 12 09 05 AURORA at 12 14 05_PCA 9 - Exhibit D June 2010 GRC 2" xfId="6339"/>
    <cellStyle name="_Value Copy 11 30 05 gas 12 09 05 AURORA at 12 14 05_PCA 9 - Exhibit D June 2010 GRC 2 2" xfId="26317"/>
    <cellStyle name="_Value Copy 11 30 05 gas 12 09 05 AURORA at 12 14 05_PCA 9 - Exhibit D June 2010 GRC 3" xfId="26318"/>
    <cellStyle name="_Value Copy 11 30 05 gas 12 09 05 AURORA at 12 14 05_Power Costs - Comparison bx Rbtl-Staff-Jt-PC" xfId="6340"/>
    <cellStyle name="_Value Copy 11 30 05 gas 12 09 05 AURORA at 12 14 05_Power Costs - Comparison bx Rbtl-Staff-Jt-PC 2" xfId="6341"/>
    <cellStyle name="_Value Copy 11 30 05 gas 12 09 05 AURORA at 12 14 05_Power Costs - Comparison bx Rbtl-Staff-Jt-PC 2 2" xfId="6342"/>
    <cellStyle name="_Value Copy 11 30 05 gas 12 09 05 AURORA at 12 14 05_Power Costs - Comparison bx Rbtl-Staff-Jt-PC 2 2 2" xfId="26319"/>
    <cellStyle name="_Value Copy 11 30 05 gas 12 09 05 AURORA at 12 14 05_Power Costs - Comparison bx Rbtl-Staff-Jt-PC 2 2 2 2" xfId="26320"/>
    <cellStyle name="_Value Copy 11 30 05 gas 12 09 05 AURORA at 12 14 05_Power Costs - Comparison bx Rbtl-Staff-Jt-PC 2 3" xfId="6343"/>
    <cellStyle name="_Value Copy 11 30 05 gas 12 09 05 AURORA at 12 14 05_Power Costs - Comparison bx Rbtl-Staff-Jt-PC 2 3 2" xfId="26321"/>
    <cellStyle name="_Value Copy 11 30 05 gas 12 09 05 AURORA at 12 14 05_Power Costs - Comparison bx Rbtl-Staff-Jt-PC 2 4" xfId="26322"/>
    <cellStyle name="_Value Copy 11 30 05 gas 12 09 05 AURORA at 12 14 05_Power Costs - Comparison bx Rbtl-Staff-Jt-PC 2 4 2" xfId="26323"/>
    <cellStyle name="_Value Copy 11 30 05 gas 12 09 05 AURORA at 12 14 05_Power Costs - Comparison bx Rbtl-Staff-Jt-PC 3" xfId="6344"/>
    <cellStyle name="_Value Copy 11 30 05 gas 12 09 05 AURORA at 12 14 05_Power Costs - Comparison bx Rbtl-Staff-Jt-PC 3 2" xfId="26324"/>
    <cellStyle name="_Value Copy 11 30 05 gas 12 09 05 AURORA at 12 14 05_Power Costs - Comparison bx Rbtl-Staff-Jt-PC 3 2 2" xfId="26325"/>
    <cellStyle name="_Value Copy 11 30 05 gas 12 09 05 AURORA at 12 14 05_Power Costs - Comparison bx Rbtl-Staff-Jt-PC 3 3" xfId="26326"/>
    <cellStyle name="_Value Copy 11 30 05 gas 12 09 05 AURORA at 12 14 05_Power Costs - Comparison bx Rbtl-Staff-Jt-PC 4" xfId="6345"/>
    <cellStyle name="_Value Copy 11 30 05 gas 12 09 05 AURORA at 12 14 05_Power Costs - Comparison bx Rbtl-Staff-Jt-PC 4 2" xfId="26327"/>
    <cellStyle name="_Value Copy 11 30 05 gas 12 09 05 AURORA at 12 14 05_Power Costs - Comparison bx Rbtl-Staff-Jt-PC 4 2 2" xfId="26328"/>
    <cellStyle name="_Value Copy 11 30 05 gas 12 09 05 AURORA at 12 14 05_Power Costs - Comparison bx Rbtl-Staff-Jt-PC 4 3" xfId="26329"/>
    <cellStyle name="_Value Copy 11 30 05 gas 12 09 05 AURORA at 12 14 05_Power Costs - Comparison bx Rbtl-Staff-Jt-PC 5" xfId="26330"/>
    <cellStyle name="_Value Copy 11 30 05 gas 12 09 05 AURORA at 12 14 05_Power Costs - Comparison bx Rbtl-Staff-Jt-PC 5 2" xfId="26331"/>
    <cellStyle name="_Value Copy 11 30 05 gas 12 09 05 AURORA at 12 14 05_Power Costs - Comparison bx Rbtl-Staff-Jt-PC 6" xfId="26332"/>
    <cellStyle name="_Value Copy 11 30 05 gas 12 09 05 AURORA at 12 14 05_Power Costs - Comparison bx Rbtl-Staff-Jt-PC 6 2" xfId="26333"/>
    <cellStyle name="_Value Copy 11 30 05 gas 12 09 05 AURORA at 12 14 05_Power Costs - Comparison bx Rbtl-Staff-Jt-PC_Adj Bench DR 3 for Initial Briefs (Electric)" xfId="6346"/>
    <cellStyle name="_Value Copy 11 30 05 gas 12 09 05 AURORA at 12 14 05_Power Costs - Comparison bx Rbtl-Staff-Jt-PC_Adj Bench DR 3 for Initial Briefs (Electric) 2" xfId="6347"/>
    <cellStyle name="_Value Copy 11 30 05 gas 12 09 05 AURORA at 12 14 05_Power Costs - Comparison bx Rbtl-Staff-Jt-PC_Adj Bench DR 3 for Initial Briefs (Electric) 2 2" xfId="6348"/>
    <cellStyle name="_Value Copy 11 30 05 gas 12 09 05 AURORA at 12 14 05_Power Costs - Comparison bx Rbtl-Staff-Jt-PC_Adj Bench DR 3 for Initial Briefs (Electric) 2 2 2" xfId="26334"/>
    <cellStyle name="_Value Copy 11 30 05 gas 12 09 05 AURORA at 12 14 05_Power Costs - Comparison bx Rbtl-Staff-Jt-PC_Adj Bench DR 3 for Initial Briefs (Electric) 2 2 2 2" xfId="26335"/>
    <cellStyle name="_Value Copy 11 30 05 gas 12 09 05 AURORA at 12 14 05_Power Costs - Comparison bx Rbtl-Staff-Jt-PC_Adj Bench DR 3 for Initial Briefs (Electric) 2 3" xfId="6349"/>
    <cellStyle name="_Value Copy 11 30 05 gas 12 09 05 AURORA at 12 14 05_Power Costs - Comparison bx Rbtl-Staff-Jt-PC_Adj Bench DR 3 for Initial Briefs (Electric) 2 3 2" xfId="26336"/>
    <cellStyle name="_Value Copy 11 30 05 gas 12 09 05 AURORA at 12 14 05_Power Costs - Comparison bx Rbtl-Staff-Jt-PC_Adj Bench DR 3 for Initial Briefs (Electric) 2 4" xfId="26337"/>
    <cellStyle name="_Value Copy 11 30 05 gas 12 09 05 AURORA at 12 14 05_Power Costs - Comparison bx Rbtl-Staff-Jt-PC_Adj Bench DR 3 for Initial Briefs (Electric) 2 4 2" xfId="26338"/>
    <cellStyle name="_Value Copy 11 30 05 gas 12 09 05 AURORA at 12 14 05_Power Costs - Comparison bx Rbtl-Staff-Jt-PC_Adj Bench DR 3 for Initial Briefs (Electric) 3" xfId="6350"/>
    <cellStyle name="_Value Copy 11 30 05 gas 12 09 05 AURORA at 12 14 05_Power Costs - Comparison bx Rbtl-Staff-Jt-PC_Adj Bench DR 3 for Initial Briefs (Electric) 3 2" xfId="26339"/>
    <cellStyle name="_Value Copy 11 30 05 gas 12 09 05 AURORA at 12 14 05_Power Costs - Comparison bx Rbtl-Staff-Jt-PC_Adj Bench DR 3 for Initial Briefs (Electric) 3 2 2" xfId="26340"/>
    <cellStyle name="_Value Copy 11 30 05 gas 12 09 05 AURORA at 12 14 05_Power Costs - Comparison bx Rbtl-Staff-Jt-PC_Adj Bench DR 3 for Initial Briefs (Electric) 3 3" xfId="26341"/>
    <cellStyle name="_Value Copy 11 30 05 gas 12 09 05 AURORA at 12 14 05_Power Costs - Comparison bx Rbtl-Staff-Jt-PC_Adj Bench DR 3 for Initial Briefs (Electric) 4" xfId="6351"/>
    <cellStyle name="_Value Copy 11 30 05 gas 12 09 05 AURORA at 12 14 05_Power Costs - Comparison bx Rbtl-Staff-Jt-PC_Adj Bench DR 3 for Initial Briefs (Electric) 4 2" xfId="26342"/>
    <cellStyle name="_Value Copy 11 30 05 gas 12 09 05 AURORA at 12 14 05_Power Costs - Comparison bx Rbtl-Staff-Jt-PC_Adj Bench DR 3 for Initial Briefs (Electric) 4 2 2" xfId="26343"/>
    <cellStyle name="_Value Copy 11 30 05 gas 12 09 05 AURORA at 12 14 05_Power Costs - Comparison bx Rbtl-Staff-Jt-PC_Adj Bench DR 3 for Initial Briefs (Electric) 4 3" xfId="26344"/>
    <cellStyle name="_Value Copy 11 30 05 gas 12 09 05 AURORA at 12 14 05_Power Costs - Comparison bx Rbtl-Staff-Jt-PC_Adj Bench DR 3 for Initial Briefs (Electric) 5" xfId="26345"/>
    <cellStyle name="_Value Copy 11 30 05 gas 12 09 05 AURORA at 12 14 05_Power Costs - Comparison bx Rbtl-Staff-Jt-PC_Adj Bench DR 3 for Initial Briefs (Electric) 5 2" xfId="26346"/>
    <cellStyle name="_Value Copy 11 30 05 gas 12 09 05 AURORA at 12 14 05_Power Costs - Comparison bx Rbtl-Staff-Jt-PC_Adj Bench DR 3 for Initial Briefs (Electric) 6" xfId="26347"/>
    <cellStyle name="_Value Copy 11 30 05 gas 12 09 05 AURORA at 12 14 05_Power Costs - Comparison bx Rbtl-Staff-Jt-PC_Adj Bench DR 3 for Initial Briefs (Electric) 6 2" xfId="26348"/>
    <cellStyle name="_Value Copy 11 30 05 gas 12 09 05 AURORA at 12 14 05_Power Costs - Comparison bx Rbtl-Staff-Jt-PC_Adj Bench DR 3 for Initial Briefs (Electric)_DEM-WP(C) ENERG10C--ctn Mid-C_042010 2010GRC" xfId="12208"/>
    <cellStyle name="_Value Copy 11 30 05 gas 12 09 05 AURORA at 12 14 05_Power Costs - Comparison bx Rbtl-Staff-Jt-PC_Adj Bench DR 3 for Initial Briefs (Electric)_DEM-WP(C) ENERG10C--ctn Mid-C_042010 2010GRC 2" xfId="26349"/>
    <cellStyle name="_Value Copy 11 30 05 gas 12 09 05 AURORA at 12 14 05_Power Costs - Comparison bx Rbtl-Staff-Jt-PC_DEM-WP(C) ENERG10C--ctn Mid-C_042010 2010GRC" xfId="12209"/>
    <cellStyle name="_Value Copy 11 30 05 gas 12 09 05 AURORA at 12 14 05_Power Costs - Comparison bx Rbtl-Staff-Jt-PC_DEM-WP(C) ENERG10C--ctn Mid-C_042010 2010GRC 2" xfId="26350"/>
    <cellStyle name="_Value Copy 11 30 05 gas 12 09 05 AURORA at 12 14 05_Power Costs - Comparison bx Rbtl-Staff-Jt-PC_Electric Rev Req Model (2009 GRC) Rebuttal" xfId="6352"/>
    <cellStyle name="_Value Copy 11 30 05 gas 12 09 05 AURORA at 12 14 05_Power Costs - Comparison bx Rbtl-Staff-Jt-PC_Electric Rev Req Model (2009 GRC) Rebuttal 2" xfId="6353"/>
    <cellStyle name="_Value Copy 11 30 05 gas 12 09 05 AURORA at 12 14 05_Power Costs - Comparison bx Rbtl-Staff-Jt-PC_Electric Rev Req Model (2009 GRC) Rebuttal 2 2" xfId="6354"/>
    <cellStyle name="_Value Copy 11 30 05 gas 12 09 05 AURORA at 12 14 05_Power Costs - Comparison bx Rbtl-Staff-Jt-PC_Electric Rev Req Model (2009 GRC) Rebuttal 2 2 2" xfId="26351"/>
    <cellStyle name="_Value Copy 11 30 05 gas 12 09 05 AURORA at 12 14 05_Power Costs - Comparison bx Rbtl-Staff-Jt-PC_Electric Rev Req Model (2009 GRC) Rebuttal 2 3" xfId="6355"/>
    <cellStyle name="_Value Copy 11 30 05 gas 12 09 05 AURORA at 12 14 05_Power Costs - Comparison bx Rbtl-Staff-Jt-PC_Electric Rev Req Model (2009 GRC) Rebuttal 3" xfId="6356"/>
    <cellStyle name="_Value Copy 11 30 05 gas 12 09 05 AURORA at 12 14 05_Power Costs - Comparison bx Rbtl-Staff-Jt-PC_Electric Rev Req Model (2009 GRC) Rebuttal 3 2" xfId="26352"/>
    <cellStyle name="_Value Copy 11 30 05 gas 12 09 05 AURORA at 12 14 05_Power Costs - Comparison bx Rbtl-Staff-Jt-PC_Electric Rev Req Model (2009 GRC) Rebuttal 4" xfId="6357"/>
    <cellStyle name="_Value Copy 11 30 05 gas 12 09 05 AURORA at 12 14 05_Power Costs - Comparison bx Rbtl-Staff-Jt-PC_Electric Rev Req Model (2009 GRC) Rebuttal REmoval of New  WH Solar AdjustMI" xfId="6358"/>
    <cellStyle name="_Value Copy 11 30 05 gas 12 09 05 AURORA at 12 14 05_Power Costs - Comparison bx Rbtl-Staff-Jt-PC_Electric Rev Req Model (2009 GRC) Rebuttal REmoval of New  WH Solar AdjustMI 2" xfId="6359"/>
    <cellStyle name="_Value Copy 11 30 05 gas 12 09 05 AURORA at 12 14 05_Power Costs - Comparison bx Rbtl-Staff-Jt-PC_Electric Rev Req Model (2009 GRC) Rebuttal REmoval of New  WH Solar AdjustMI 2 2" xfId="6360"/>
    <cellStyle name="_Value Copy 11 30 05 gas 12 09 05 AURORA at 12 14 05_Power Costs - Comparison bx Rbtl-Staff-Jt-PC_Electric Rev Req Model (2009 GRC) Rebuttal REmoval of New  WH Solar AdjustMI 2 2 2" xfId="26353"/>
    <cellStyle name="_Value Copy 11 30 05 gas 12 09 05 AURORA at 12 14 05_Power Costs - Comparison bx Rbtl-Staff-Jt-PC_Electric Rev Req Model (2009 GRC) Rebuttal REmoval of New  WH Solar AdjustMI 2 2 2 2" xfId="26354"/>
    <cellStyle name="_Value Copy 11 30 05 gas 12 09 05 AURORA at 12 14 05_Power Costs - Comparison bx Rbtl-Staff-Jt-PC_Electric Rev Req Model (2009 GRC) Rebuttal REmoval of New  WH Solar AdjustMI 2 3" xfId="6361"/>
    <cellStyle name="_Value Copy 11 30 05 gas 12 09 05 AURORA at 12 14 05_Power Costs - Comparison bx Rbtl-Staff-Jt-PC_Electric Rev Req Model (2009 GRC) Rebuttal REmoval of New  WH Solar AdjustMI 2 3 2" xfId="26355"/>
    <cellStyle name="_Value Copy 11 30 05 gas 12 09 05 AURORA at 12 14 05_Power Costs - Comparison bx Rbtl-Staff-Jt-PC_Electric Rev Req Model (2009 GRC) Rebuttal REmoval of New  WH Solar AdjustMI 2 4" xfId="26356"/>
    <cellStyle name="_Value Copy 11 30 05 gas 12 09 05 AURORA at 12 14 05_Power Costs - Comparison bx Rbtl-Staff-Jt-PC_Electric Rev Req Model (2009 GRC) Rebuttal REmoval of New  WH Solar AdjustMI 2 4 2" xfId="26357"/>
    <cellStyle name="_Value Copy 11 30 05 gas 12 09 05 AURORA at 12 14 05_Power Costs - Comparison bx Rbtl-Staff-Jt-PC_Electric Rev Req Model (2009 GRC) Rebuttal REmoval of New  WH Solar AdjustMI 3" xfId="6362"/>
    <cellStyle name="_Value Copy 11 30 05 gas 12 09 05 AURORA at 12 14 05_Power Costs - Comparison bx Rbtl-Staff-Jt-PC_Electric Rev Req Model (2009 GRC) Rebuttal REmoval of New  WH Solar AdjustMI 3 2" xfId="26358"/>
    <cellStyle name="_Value Copy 11 30 05 gas 12 09 05 AURORA at 12 14 05_Power Costs - Comparison bx Rbtl-Staff-Jt-PC_Electric Rev Req Model (2009 GRC) Rebuttal REmoval of New  WH Solar AdjustMI 3 2 2" xfId="26359"/>
    <cellStyle name="_Value Copy 11 30 05 gas 12 09 05 AURORA at 12 14 05_Power Costs - Comparison bx Rbtl-Staff-Jt-PC_Electric Rev Req Model (2009 GRC) Rebuttal REmoval of New  WH Solar AdjustMI 3 3" xfId="26360"/>
    <cellStyle name="_Value Copy 11 30 05 gas 12 09 05 AURORA at 12 14 05_Power Costs - Comparison bx Rbtl-Staff-Jt-PC_Electric Rev Req Model (2009 GRC) Rebuttal REmoval of New  WH Solar AdjustMI 4" xfId="6363"/>
    <cellStyle name="_Value Copy 11 30 05 gas 12 09 05 AURORA at 12 14 05_Power Costs - Comparison bx Rbtl-Staff-Jt-PC_Electric Rev Req Model (2009 GRC) Rebuttal REmoval of New  WH Solar AdjustMI 4 2" xfId="26361"/>
    <cellStyle name="_Value Copy 11 30 05 gas 12 09 05 AURORA at 12 14 05_Power Costs - Comparison bx Rbtl-Staff-Jt-PC_Electric Rev Req Model (2009 GRC) Rebuttal REmoval of New  WH Solar AdjustMI 4 2 2" xfId="26362"/>
    <cellStyle name="_Value Copy 11 30 05 gas 12 09 05 AURORA at 12 14 05_Power Costs - Comparison bx Rbtl-Staff-Jt-PC_Electric Rev Req Model (2009 GRC) Rebuttal REmoval of New  WH Solar AdjustMI 4 3" xfId="26363"/>
    <cellStyle name="_Value Copy 11 30 05 gas 12 09 05 AURORA at 12 14 05_Power Costs - Comparison bx Rbtl-Staff-Jt-PC_Electric Rev Req Model (2009 GRC) Rebuttal REmoval of New  WH Solar AdjustMI 5" xfId="26364"/>
    <cellStyle name="_Value Copy 11 30 05 gas 12 09 05 AURORA at 12 14 05_Power Costs - Comparison bx Rbtl-Staff-Jt-PC_Electric Rev Req Model (2009 GRC) Rebuttal REmoval of New  WH Solar AdjustMI 5 2" xfId="26365"/>
    <cellStyle name="_Value Copy 11 30 05 gas 12 09 05 AURORA at 12 14 05_Power Costs - Comparison bx Rbtl-Staff-Jt-PC_Electric Rev Req Model (2009 GRC) Rebuttal REmoval of New  WH Solar AdjustMI 6" xfId="26366"/>
    <cellStyle name="_Value Copy 11 30 05 gas 12 09 05 AURORA at 12 14 05_Power Costs - Comparison bx Rbtl-Staff-Jt-PC_Electric Rev Req Model (2009 GRC) Rebuttal REmoval of New  WH Solar AdjustMI 6 2" xfId="26367"/>
    <cellStyle name="_Value Copy 11 30 05 gas 12 09 05 AURORA at 12 14 05_Power Costs - Comparison bx Rbtl-Staff-Jt-PC_Electric Rev Req Model (2009 GRC) Rebuttal REmoval of New  WH Solar AdjustMI_DEM-WP(C) ENERG10C--ctn Mid-C_042010 2010GRC" xfId="12210"/>
    <cellStyle name="_Value Copy 11 30 05 gas 12 09 05 AURORA at 12 14 05_Power Costs - Comparison bx Rbtl-Staff-Jt-PC_Electric Rev Req Model (2009 GRC) Rebuttal REmoval of New  WH Solar AdjustMI_DEM-WP(C) ENERG10C--ctn Mid-C_042010 2010GRC 2" xfId="26368"/>
    <cellStyle name="_Value Copy 11 30 05 gas 12 09 05 AURORA at 12 14 05_Power Costs - Comparison bx Rbtl-Staff-Jt-PC_Electric Rev Req Model (2009 GRC) Revised 01-18-2010" xfId="6364"/>
    <cellStyle name="_Value Copy 11 30 05 gas 12 09 05 AURORA at 12 14 05_Power Costs - Comparison bx Rbtl-Staff-Jt-PC_Electric Rev Req Model (2009 GRC) Revised 01-18-2010 2" xfId="6365"/>
    <cellStyle name="_Value Copy 11 30 05 gas 12 09 05 AURORA at 12 14 05_Power Costs - Comparison bx Rbtl-Staff-Jt-PC_Electric Rev Req Model (2009 GRC) Revised 01-18-2010 2 2" xfId="6366"/>
    <cellStyle name="_Value Copy 11 30 05 gas 12 09 05 AURORA at 12 14 05_Power Costs - Comparison bx Rbtl-Staff-Jt-PC_Electric Rev Req Model (2009 GRC) Revised 01-18-2010 2 2 2" xfId="26369"/>
    <cellStyle name="_Value Copy 11 30 05 gas 12 09 05 AURORA at 12 14 05_Power Costs - Comparison bx Rbtl-Staff-Jt-PC_Electric Rev Req Model (2009 GRC) Revised 01-18-2010 2 2 2 2" xfId="26370"/>
    <cellStyle name="_Value Copy 11 30 05 gas 12 09 05 AURORA at 12 14 05_Power Costs - Comparison bx Rbtl-Staff-Jt-PC_Electric Rev Req Model (2009 GRC) Revised 01-18-2010 2 3" xfId="6367"/>
    <cellStyle name="_Value Copy 11 30 05 gas 12 09 05 AURORA at 12 14 05_Power Costs - Comparison bx Rbtl-Staff-Jt-PC_Electric Rev Req Model (2009 GRC) Revised 01-18-2010 2 3 2" xfId="26371"/>
    <cellStyle name="_Value Copy 11 30 05 gas 12 09 05 AURORA at 12 14 05_Power Costs - Comparison bx Rbtl-Staff-Jt-PC_Electric Rev Req Model (2009 GRC) Revised 01-18-2010 2 4" xfId="26372"/>
    <cellStyle name="_Value Copy 11 30 05 gas 12 09 05 AURORA at 12 14 05_Power Costs - Comparison bx Rbtl-Staff-Jt-PC_Electric Rev Req Model (2009 GRC) Revised 01-18-2010 2 4 2" xfId="26373"/>
    <cellStyle name="_Value Copy 11 30 05 gas 12 09 05 AURORA at 12 14 05_Power Costs - Comparison bx Rbtl-Staff-Jt-PC_Electric Rev Req Model (2009 GRC) Revised 01-18-2010 3" xfId="6368"/>
    <cellStyle name="_Value Copy 11 30 05 gas 12 09 05 AURORA at 12 14 05_Power Costs - Comparison bx Rbtl-Staff-Jt-PC_Electric Rev Req Model (2009 GRC) Revised 01-18-2010 3 2" xfId="26374"/>
    <cellStyle name="_Value Copy 11 30 05 gas 12 09 05 AURORA at 12 14 05_Power Costs - Comparison bx Rbtl-Staff-Jt-PC_Electric Rev Req Model (2009 GRC) Revised 01-18-2010 3 2 2" xfId="26375"/>
    <cellStyle name="_Value Copy 11 30 05 gas 12 09 05 AURORA at 12 14 05_Power Costs - Comparison bx Rbtl-Staff-Jt-PC_Electric Rev Req Model (2009 GRC) Revised 01-18-2010 3 3" xfId="26376"/>
    <cellStyle name="_Value Copy 11 30 05 gas 12 09 05 AURORA at 12 14 05_Power Costs - Comparison bx Rbtl-Staff-Jt-PC_Electric Rev Req Model (2009 GRC) Revised 01-18-2010 4" xfId="6369"/>
    <cellStyle name="_Value Copy 11 30 05 gas 12 09 05 AURORA at 12 14 05_Power Costs - Comparison bx Rbtl-Staff-Jt-PC_Electric Rev Req Model (2009 GRC) Revised 01-18-2010 4 2" xfId="26377"/>
    <cellStyle name="_Value Copy 11 30 05 gas 12 09 05 AURORA at 12 14 05_Power Costs - Comparison bx Rbtl-Staff-Jt-PC_Electric Rev Req Model (2009 GRC) Revised 01-18-2010 4 2 2" xfId="26378"/>
    <cellStyle name="_Value Copy 11 30 05 gas 12 09 05 AURORA at 12 14 05_Power Costs - Comparison bx Rbtl-Staff-Jt-PC_Electric Rev Req Model (2009 GRC) Revised 01-18-2010 4 3" xfId="26379"/>
    <cellStyle name="_Value Copy 11 30 05 gas 12 09 05 AURORA at 12 14 05_Power Costs - Comparison bx Rbtl-Staff-Jt-PC_Electric Rev Req Model (2009 GRC) Revised 01-18-2010 5" xfId="26380"/>
    <cellStyle name="_Value Copy 11 30 05 gas 12 09 05 AURORA at 12 14 05_Power Costs - Comparison bx Rbtl-Staff-Jt-PC_Electric Rev Req Model (2009 GRC) Revised 01-18-2010 5 2" xfId="26381"/>
    <cellStyle name="_Value Copy 11 30 05 gas 12 09 05 AURORA at 12 14 05_Power Costs - Comparison bx Rbtl-Staff-Jt-PC_Electric Rev Req Model (2009 GRC) Revised 01-18-2010 6" xfId="26382"/>
    <cellStyle name="_Value Copy 11 30 05 gas 12 09 05 AURORA at 12 14 05_Power Costs - Comparison bx Rbtl-Staff-Jt-PC_Electric Rev Req Model (2009 GRC) Revised 01-18-2010 6 2" xfId="26383"/>
    <cellStyle name="_Value Copy 11 30 05 gas 12 09 05 AURORA at 12 14 05_Power Costs - Comparison bx Rbtl-Staff-Jt-PC_Electric Rev Req Model (2009 GRC) Revised 01-18-2010_DEM-WP(C) ENERG10C--ctn Mid-C_042010 2010GRC" xfId="12211"/>
    <cellStyle name="_Value Copy 11 30 05 gas 12 09 05 AURORA at 12 14 05_Power Costs - Comparison bx Rbtl-Staff-Jt-PC_Electric Rev Req Model (2009 GRC) Revised 01-18-2010_DEM-WP(C) ENERG10C--ctn Mid-C_042010 2010GRC 2" xfId="26384"/>
    <cellStyle name="_Value Copy 11 30 05 gas 12 09 05 AURORA at 12 14 05_Power Costs - Comparison bx Rbtl-Staff-Jt-PC_Final Order Electric EXHIBIT A-1" xfId="6370"/>
    <cellStyle name="_Value Copy 11 30 05 gas 12 09 05 AURORA at 12 14 05_Power Costs - Comparison bx Rbtl-Staff-Jt-PC_Final Order Electric EXHIBIT A-1 2" xfId="6371"/>
    <cellStyle name="_Value Copy 11 30 05 gas 12 09 05 AURORA at 12 14 05_Power Costs - Comparison bx Rbtl-Staff-Jt-PC_Final Order Electric EXHIBIT A-1 2 2" xfId="6372"/>
    <cellStyle name="_Value Copy 11 30 05 gas 12 09 05 AURORA at 12 14 05_Power Costs - Comparison bx Rbtl-Staff-Jt-PC_Final Order Electric EXHIBIT A-1 2 2 2" xfId="26385"/>
    <cellStyle name="_Value Copy 11 30 05 gas 12 09 05 AURORA at 12 14 05_Power Costs - Comparison bx Rbtl-Staff-Jt-PC_Final Order Electric EXHIBIT A-1 2 3" xfId="6373"/>
    <cellStyle name="_Value Copy 11 30 05 gas 12 09 05 AURORA at 12 14 05_Power Costs - Comparison bx Rbtl-Staff-Jt-PC_Final Order Electric EXHIBIT A-1 3" xfId="6374"/>
    <cellStyle name="_Value Copy 11 30 05 gas 12 09 05 AURORA at 12 14 05_Power Costs - Comparison bx Rbtl-Staff-Jt-PC_Final Order Electric EXHIBIT A-1 3 2" xfId="26386"/>
    <cellStyle name="_Value Copy 11 30 05 gas 12 09 05 AURORA at 12 14 05_Power Costs - Comparison bx Rbtl-Staff-Jt-PC_Final Order Electric EXHIBIT A-1 3 2 2" xfId="26387"/>
    <cellStyle name="_Value Copy 11 30 05 gas 12 09 05 AURORA at 12 14 05_Power Costs - Comparison bx Rbtl-Staff-Jt-PC_Final Order Electric EXHIBIT A-1 3 3" xfId="26388"/>
    <cellStyle name="_Value Copy 11 30 05 gas 12 09 05 AURORA at 12 14 05_Power Costs - Comparison bx Rbtl-Staff-Jt-PC_Final Order Electric EXHIBIT A-1 4" xfId="6375"/>
    <cellStyle name="_Value Copy 11 30 05 gas 12 09 05 AURORA at 12 14 05_Power Costs - Comparison bx Rbtl-Staff-Jt-PC_Final Order Electric EXHIBIT A-1 4 2" xfId="26389"/>
    <cellStyle name="_Value Copy 11 30 05 gas 12 09 05 AURORA at 12 14 05_Power Costs - Comparison bx Rbtl-Staff-Jt-PC_Final Order Electric EXHIBIT A-1 5" xfId="26390"/>
    <cellStyle name="_Value Copy 11 30 05 gas 12 09 05 AURORA at 12 14 05_Power Costs - Comparison bx Rbtl-Staff-Jt-PC_Final Order Electric EXHIBIT A-1 6" xfId="26391"/>
    <cellStyle name="_Value Copy 11 30 05 gas 12 09 05 AURORA at 12 14 05_Production Adj 4.37" xfId="238"/>
    <cellStyle name="_Value Copy 11 30 05 gas 12 09 05 AURORA at 12 14 05_Production Adj 4.37 2" xfId="6376"/>
    <cellStyle name="_Value Copy 11 30 05 gas 12 09 05 AURORA at 12 14 05_Production Adj 4.37 2 2" xfId="6377"/>
    <cellStyle name="_Value Copy 11 30 05 gas 12 09 05 AURORA at 12 14 05_Production Adj 4.37 2 2 2" xfId="26392"/>
    <cellStyle name="_Value Copy 11 30 05 gas 12 09 05 AURORA at 12 14 05_Production Adj 4.37 2 3" xfId="6378"/>
    <cellStyle name="_Value Copy 11 30 05 gas 12 09 05 AURORA at 12 14 05_Production Adj 4.37 3" xfId="6379"/>
    <cellStyle name="_Value Copy 11 30 05 gas 12 09 05 AURORA at 12 14 05_Production Adj 4.37 3 2" xfId="26393"/>
    <cellStyle name="_Value Copy 11 30 05 gas 12 09 05 AURORA at 12 14 05_Production Adj 4.37 4" xfId="26394"/>
    <cellStyle name="_Value Copy 11 30 05 gas 12 09 05 AURORA at 12 14 05_Purchased Power Adj 4.03" xfId="239"/>
    <cellStyle name="_Value Copy 11 30 05 gas 12 09 05 AURORA at 12 14 05_Purchased Power Adj 4.03 2" xfId="6380"/>
    <cellStyle name="_Value Copy 11 30 05 gas 12 09 05 AURORA at 12 14 05_Purchased Power Adj 4.03 2 2" xfId="6381"/>
    <cellStyle name="_Value Copy 11 30 05 gas 12 09 05 AURORA at 12 14 05_Purchased Power Adj 4.03 2 2 2" xfId="26395"/>
    <cellStyle name="_Value Copy 11 30 05 gas 12 09 05 AURORA at 12 14 05_Purchased Power Adj 4.03 2 3" xfId="6382"/>
    <cellStyle name="_Value Copy 11 30 05 gas 12 09 05 AURORA at 12 14 05_Purchased Power Adj 4.03 3" xfId="6383"/>
    <cellStyle name="_Value Copy 11 30 05 gas 12 09 05 AURORA at 12 14 05_Purchased Power Adj 4.03 3 2" xfId="26396"/>
    <cellStyle name="_Value Copy 11 30 05 gas 12 09 05 AURORA at 12 14 05_Purchased Power Adj 4.03 4" xfId="26397"/>
    <cellStyle name="_Value Copy 11 30 05 gas 12 09 05 AURORA at 12 14 05_Rate Design Sch 24" xfId="240"/>
    <cellStyle name="_Value Copy 11 30 05 gas 12 09 05 AURORA at 12 14 05_Rate Design Sch 24 2" xfId="6384"/>
    <cellStyle name="_Value Copy 11 30 05 gas 12 09 05 AURORA at 12 14 05_Rate Design Sch 24 2 2" xfId="26398"/>
    <cellStyle name="_Value Copy 11 30 05 gas 12 09 05 AURORA at 12 14 05_Rate Design Sch 24 3" xfId="6385"/>
    <cellStyle name="_Value Copy 11 30 05 gas 12 09 05 AURORA at 12 14 05_Rate Design Sch 25" xfId="241"/>
    <cellStyle name="_Value Copy 11 30 05 gas 12 09 05 AURORA at 12 14 05_Rate Design Sch 25 2" xfId="6386"/>
    <cellStyle name="_Value Copy 11 30 05 gas 12 09 05 AURORA at 12 14 05_Rate Design Sch 25 2 2" xfId="6387"/>
    <cellStyle name="_Value Copy 11 30 05 gas 12 09 05 AURORA at 12 14 05_Rate Design Sch 25 2 2 2" xfId="26399"/>
    <cellStyle name="_Value Copy 11 30 05 gas 12 09 05 AURORA at 12 14 05_Rate Design Sch 25 2 3" xfId="6388"/>
    <cellStyle name="_Value Copy 11 30 05 gas 12 09 05 AURORA at 12 14 05_Rate Design Sch 25 3" xfId="6389"/>
    <cellStyle name="_Value Copy 11 30 05 gas 12 09 05 AURORA at 12 14 05_Rate Design Sch 25 3 2" xfId="26400"/>
    <cellStyle name="_Value Copy 11 30 05 gas 12 09 05 AURORA at 12 14 05_Rate Design Sch 25 4" xfId="6390"/>
    <cellStyle name="_Value Copy 11 30 05 gas 12 09 05 AURORA at 12 14 05_Rate Design Sch 26" xfId="242"/>
    <cellStyle name="_Value Copy 11 30 05 gas 12 09 05 AURORA at 12 14 05_Rate Design Sch 26 2" xfId="6391"/>
    <cellStyle name="_Value Copy 11 30 05 gas 12 09 05 AURORA at 12 14 05_Rate Design Sch 26 2 2" xfId="6392"/>
    <cellStyle name="_Value Copy 11 30 05 gas 12 09 05 AURORA at 12 14 05_Rate Design Sch 26 2 2 2" xfId="26401"/>
    <cellStyle name="_Value Copy 11 30 05 gas 12 09 05 AURORA at 12 14 05_Rate Design Sch 26 2 3" xfId="6393"/>
    <cellStyle name="_Value Copy 11 30 05 gas 12 09 05 AURORA at 12 14 05_Rate Design Sch 26 3" xfId="6394"/>
    <cellStyle name="_Value Copy 11 30 05 gas 12 09 05 AURORA at 12 14 05_Rate Design Sch 26 3 2" xfId="26402"/>
    <cellStyle name="_Value Copy 11 30 05 gas 12 09 05 AURORA at 12 14 05_Rate Design Sch 26 4" xfId="6395"/>
    <cellStyle name="_Value Copy 11 30 05 gas 12 09 05 AURORA at 12 14 05_Rate Design Sch 31" xfId="243"/>
    <cellStyle name="_Value Copy 11 30 05 gas 12 09 05 AURORA at 12 14 05_Rate Design Sch 31 2" xfId="6396"/>
    <cellStyle name="_Value Copy 11 30 05 gas 12 09 05 AURORA at 12 14 05_Rate Design Sch 31 2 2" xfId="6397"/>
    <cellStyle name="_Value Copy 11 30 05 gas 12 09 05 AURORA at 12 14 05_Rate Design Sch 31 2 2 2" xfId="26403"/>
    <cellStyle name="_Value Copy 11 30 05 gas 12 09 05 AURORA at 12 14 05_Rate Design Sch 31 2 3" xfId="6398"/>
    <cellStyle name="_Value Copy 11 30 05 gas 12 09 05 AURORA at 12 14 05_Rate Design Sch 31 3" xfId="6399"/>
    <cellStyle name="_Value Copy 11 30 05 gas 12 09 05 AURORA at 12 14 05_Rate Design Sch 31 3 2" xfId="26404"/>
    <cellStyle name="_Value Copy 11 30 05 gas 12 09 05 AURORA at 12 14 05_Rate Design Sch 31 4" xfId="6400"/>
    <cellStyle name="_Value Copy 11 30 05 gas 12 09 05 AURORA at 12 14 05_Rate Design Sch 43" xfId="244"/>
    <cellStyle name="_Value Copy 11 30 05 gas 12 09 05 AURORA at 12 14 05_Rate Design Sch 43 2" xfId="6401"/>
    <cellStyle name="_Value Copy 11 30 05 gas 12 09 05 AURORA at 12 14 05_Rate Design Sch 43 2 2" xfId="6402"/>
    <cellStyle name="_Value Copy 11 30 05 gas 12 09 05 AURORA at 12 14 05_Rate Design Sch 43 2 2 2" xfId="26405"/>
    <cellStyle name="_Value Copy 11 30 05 gas 12 09 05 AURORA at 12 14 05_Rate Design Sch 43 2 3" xfId="6403"/>
    <cellStyle name="_Value Copy 11 30 05 gas 12 09 05 AURORA at 12 14 05_Rate Design Sch 43 3" xfId="6404"/>
    <cellStyle name="_Value Copy 11 30 05 gas 12 09 05 AURORA at 12 14 05_Rate Design Sch 43 3 2" xfId="26406"/>
    <cellStyle name="_Value Copy 11 30 05 gas 12 09 05 AURORA at 12 14 05_Rate Design Sch 43 4" xfId="6405"/>
    <cellStyle name="_Value Copy 11 30 05 gas 12 09 05 AURORA at 12 14 05_Rate Design Sch 448-449" xfId="245"/>
    <cellStyle name="_Value Copy 11 30 05 gas 12 09 05 AURORA at 12 14 05_Rate Design Sch 448-449 2" xfId="6406"/>
    <cellStyle name="_Value Copy 11 30 05 gas 12 09 05 AURORA at 12 14 05_Rate Design Sch 448-449 2 2" xfId="26407"/>
    <cellStyle name="_Value Copy 11 30 05 gas 12 09 05 AURORA at 12 14 05_Rate Design Sch 448-449 3" xfId="6407"/>
    <cellStyle name="_Value Copy 11 30 05 gas 12 09 05 AURORA at 12 14 05_Rate Design Sch 46" xfId="246"/>
    <cellStyle name="_Value Copy 11 30 05 gas 12 09 05 AURORA at 12 14 05_Rate Design Sch 46 2" xfId="6408"/>
    <cellStyle name="_Value Copy 11 30 05 gas 12 09 05 AURORA at 12 14 05_Rate Design Sch 46 2 2" xfId="6409"/>
    <cellStyle name="_Value Copy 11 30 05 gas 12 09 05 AURORA at 12 14 05_Rate Design Sch 46 2 2 2" xfId="26408"/>
    <cellStyle name="_Value Copy 11 30 05 gas 12 09 05 AURORA at 12 14 05_Rate Design Sch 46 2 3" xfId="6410"/>
    <cellStyle name="_Value Copy 11 30 05 gas 12 09 05 AURORA at 12 14 05_Rate Design Sch 46 3" xfId="6411"/>
    <cellStyle name="_Value Copy 11 30 05 gas 12 09 05 AURORA at 12 14 05_Rate Design Sch 46 3 2" xfId="26409"/>
    <cellStyle name="_Value Copy 11 30 05 gas 12 09 05 AURORA at 12 14 05_Rate Design Sch 46 4" xfId="6412"/>
    <cellStyle name="_Value Copy 11 30 05 gas 12 09 05 AURORA at 12 14 05_Rate Spread" xfId="247"/>
    <cellStyle name="_Value Copy 11 30 05 gas 12 09 05 AURORA at 12 14 05_Rate Spread 2" xfId="6413"/>
    <cellStyle name="_Value Copy 11 30 05 gas 12 09 05 AURORA at 12 14 05_Rate Spread 2 2" xfId="6414"/>
    <cellStyle name="_Value Copy 11 30 05 gas 12 09 05 AURORA at 12 14 05_Rate Spread 2 2 2" xfId="26410"/>
    <cellStyle name="_Value Copy 11 30 05 gas 12 09 05 AURORA at 12 14 05_Rate Spread 2 3" xfId="6415"/>
    <cellStyle name="_Value Copy 11 30 05 gas 12 09 05 AURORA at 12 14 05_Rate Spread 3" xfId="6416"/>
    <cellStyle name="_Value Copy 11 30 05 gas 12 09 05 AURORA at 12 14 05_Rate Spread 3 2" xfId="26411"/>
    <cellStyle name="_Value Copy 11 30 05 gas 12 09 05 AURORA at 12 14 05_Rate Spread 4" xfId="6417"/>
    <cellStyle name="_Value Copy 11 30 05 gas 12 09 05 AURORA at 12 14 05_Rebuttal Power Costs" xfId="6418"/>
    <cellStyle name="_Value Copy 11 30 05 gas 12 09 05 AURORA at 12 14 05_Rebuttal Power Costs 2" xfId="6419"/>
    <cellStyle name="_Value Copy 11 30 05 gas 12 09 05 AURORA at 12 14 05_Rebuttal Power Costs 2 2" xfId="6420"/>
    <cellStyle name="_Value Copy 11 30 05 gas 12 09 05 AURORA at 12 14 05_Rebuttal Power Costs 2 2 2" xfId="26412"/>
    <cellStyle name="_Value Copy 11 30 05 gas 12 09 05 AURORA at 12 14 05_Rebuttal Power Costs 2 2 2 2" xfId="26413"/>
    <cellStyle name="_Value Copy 11 30 05 gas 12 09 05 AURORA at 12 14 05_Rebuttal Power Costs 2 3" xfId="6421"/>
    <cellStyle name="_Value Copy 11 30 05 gas 12 09 05 AURORA at 12 14 05_Rebuttal Power Costs 2 3 2" xfId="26414"/>
    <cellStyle name="_Value Copy 11 30 05 gas 12 09 05 AURORA at 12 14 05_Rebuttal Power Costs 2 4" xfId="26415"/>
    <cellStyle name="_Value Copy 11 30 05 gas 12 09 05 AURORA at 12 14 05_Rebuttal Power Costs 2 4 2" xfId="26416"/>
    <cellStyle name="_Value Copy 11 30 05 gas 12 09 05 AURORA at 12 14 05_Rebuttal Power Costs 3" xfId="6422"/>
    <cellStyle name="_Value Copy 11 30 05 gas 12 09 05 AURORA at 12 14 05_Rebuttal Power Costs 3 2" xfId="26417"/>
    <cellStyle name="_Value Copy 11 30 05 gas 12 09 05 AURORA at 12 14 05_Rebuttal Power Costs 3 2 2" xfId="26418"/>
    <cellStyle name="_Value Copy 11 30 05 gas 12 09 05 AURORA at 12 14 05_Rebuttal Power Costs 3 3" xfId="26419"/>
    <cellStyle name="_Value Copy 11 30 05 gas 12 09 05 AURORA at 12 14 05_Rebuttal Power Costs 4" xfId="6423"/>
    <cellStyle name="_Value Copy 11 30 05 gas 12 09 05 AURORA at 12 14 05_Rebuttal Power Costs 4 2" xfId="26420"/>
    <cellStyle name="_Value Copy 11 30 05 gas 12 09 05 AURORA at 12 14 05_Rebuttal Power Costs 4 2 2" xfId="26421"/>
    <cellStyle name="_Value Copy 11 30 05 gas 12 09 05 AURORA at 12 14 05_Rebuttal Power Costs 4 3" xfId="26422"/>
    <cellStyle name="_Value Copy 11 30 05 gas 12 09 05 AURORA at 12 14 05_Rebuttal Power Costs 5" xfId="26423"/>
    <cellStyle name="_Value Copy 11 30 05 gas 12 09 05 AURORA at 12 14 05_Rebuttal Power Costs 5 2" xfId="26424"/>
    <cellStyle name="_Value Copy 11 30 05 gas 12 09 05 AURORA at 12 14 05_Rebuttal Power Costs 6" xfId="26425"/>
    <cellStyle name="_Value Copy 11 30 05 gas 12 09 05 AURORA at 12 14 05_Rebuttal Power Costs 6 2" xfId="26426"/>
    <cellStyle name="_Value Copy 11 30 05 gas 12 09 05 AURORA at 12 14 05_Rebuttal Power Costs_Adj Bench DR 3 for Initial Briefs (Electric)" xfId="6424"/>
    <cellStyle name="_Value Copy 11 30 05 gas 12 09 05 AURORA at 12 14 05_Rebuttal Power Costs_Adj Bench DR 3 for Initial Briefs (Electric) 2" xfId="6425"/>
    <cellStyle name="_Value Copy 11 30 05 gas 12 09 05 AURORA at 12 14 05_Rebuttal Power Costs_Adj Bench DR 3 for Initial Briefs (Electric) 2 2" xfId="6426"/>
    <cellStyle name="_Value Copy 11 30 05 gas 12 09 05 AURORA at 12 14 05_Rebuttal Power Costs_Adj Bench DR 3 for Initial Briefs (Electric) 2 2 2" xfId="26427"/>
    <cellStyle name="_Value Copy 11 30 05 gas 12 09 05 AURORA at 12 14 05_Rebuttal Power Costs_Adj Bench DR 3 for Initial Briefs (Electric) 2 2 2 2" xfId="26428"/>
    <cellStyle name="_Value Copy 11 30 05 gas 12 09 05 AURORA at 12 14 05_Rebuttal Power Costs_Adj Bench DR 3 for Initial Briefs (Electric) 2 3" xfId="6427"/>
    <cellStyle name="_Value Copy 11 30 05 gas 12 09 05 AURORA at 12 14 05_Rebuttal Power Costs_Adj Bench DR 3 for Initial Briefs (Electric) 2 3 2" xfId="26429"/>
    <cellStyle name="_Value Copy 11 30 05 gas 12 09 05 AURORA at 12 14 05_Rebuttal Power Costs_Adj Bench DR 3 for Initial Briefs (Electric) 2 4" xfId="26430"/>
    <cellStyle name="_Value Copy 11 30 05 gas 12 09 05 AURORA at 12 14 05_Rebuttal Power Costs_Adj Bench DR 3 for Initial Briefs (Electric) 2 4 2" xfId="26431"/>
    <cellStyle name="_Value Copy 11 30 05 gas 12 09 05 AURORA at 12 14 05_Rebuttal Power Costs_Adj Bench DR 3 for Initial Briefs (Electric) 3" xfId="6428"/>
    <cellStyle name="_Value Copy 11 30 05 gas 12 09 05 AURORA at 12 14 05_Rebuttal Power Costs_Adj Bench DR 3 for Initial Briefs (Electric) 3 2" xfId="26432"/>
    <cellStyle name="_Value Copy 11 30 05 gas 12 09 05 AURORA at 12 14 05_Rebuttal Power Costs_Adj Bench DR 3 for Initial Briefs (Electric) 3 2 2" xfId="26433"/>
    <cellStyle name="_Value Copy 11 30 05 gas 12 09 05 AURORA at 12 14 05_Rebuttal Power Costs_Adj Bench DR 3 for Initial Briefs (Electric) 3 3" xfId="26434"/>
    <cellStyle name="_Value Copy 11 30 05 gas 12 09 05 AURORA at 12 14 05_Rebuttal Power Costs_Adj Bench DR 3 for Initial Briefs (Electric) 4" xfId="6429"/>
    <cellStyle name="_Value Copy 11 30 05 gas 12 09 05 AURORA at 12 14 05_Rebuttal Power Costs_Adj Bench DR 3 for Initial Briefs (Electric) 4 2" xfId="26435"/>
    <cellStyle name="_Value Copy 11 30 05 gas 12 09 05 AURORA at 12 14 05_Rebuttal Power Costs_Adj Bench DR 3 for Initial Briefs (Electric) 4 2 2" xfId="26436"/>
    <cellStyle name="_Value Copy 11 30 05 gas 12 09 05 AURORA at 12 14 05_Rebuttal Power Costs_Adj Bench DR 3 for Initial Briefs (Electric) 4 3" xfId="26437"/>
    <cellStyle name="_Value Copy 11 30 05 gas 12 09 05 AURORA at 12 14 05_Rebuttal Power Costs_Adj Bench DR 3 for Initial Briefs (Electric) 5" xfId="26438"/>
    <cellStyle name="_Value Copy 11 30 05 gas 12 09 05 AURORA at 12 14 05_Rebuttal Power Costs_Adj Bench DR 3 for Initial Briefs (Electric) 5 2" xfId="26439"/>
    <cellStyle name="_Value Copy 11 30 05 gas 12 09 05 AURORA at 12 14 05_Rebuttal Power Costs_Adj Bench DR 3 for Initial Briefs (Electric) 6" xfId="26440"/>
    <cellStyle name="_Value Copy 11 30 05 gas 12 09 05 AURORA at 12 14 05_Rebuttal Power Costs_Adj Bench DR 3 for Initial Briefs (Electric) 6 2" xfId="26441"/>
    <cellStyle name="_Value Copy 11 30 05 gas 12 09 05 AURORA at 12 14 05_Rebuttal Power Costs_Adj Bench DR 3 for Initial Briefs (Electric)_DEM-WP(C) ENERG10C--ctn Mid-C_042010 2010GRC" xfId="12212"/>
    <cellStyle name="_Value Copy 11 30 05 gas 12 09 05 AURORA at 12 14 05_Rebuttal Power Costs_Adj Bench DR 3 for Initial Briefs (Electric)_DEM-WP(C) ENERG10C--ctn Mid-C_042010 2010GRC 2" xfId="26442"/>
    <cellStyle name="_Value Copy 11 30 05 gas 12 09 05 AURORA at 12 14 05_Rebuttal Power Costs_DEM-WP(C) ENERG10C--ctn Mid-C_042010 2010GRC" xfId="12213"/>
    <cellStyle name="_Value Copy 11 30 05 gas 12 09 05 AURORA at 12 14 05_Rebuttal Power Costs_DEM-WP(C) ENERG10C--ctn Mid-C_042010 2010GRC 2" xfId="26443"/>
    <cellStyle name="_Value Copy 11 30 05 gas 12 09 05 AURORA at 12 14 05_Rebuttal Power Costs_Electric Rev Req Model (2009 GRC) Rebuttal" xfId="6430"/>
    <cellStyle name="_Value Copy 11 30 05 gas 12 09 05 AURORA at 12 14 05_Rebuttal Power Costs_Electric Rev Req Model (2009 GRC) Rebuttal 2" xfId="6431"/>
    <cellStyle name="_Value Copy 11 30 05 gas 12 09 05 AURORA at 12 14 05_Rebuttal Power Costs_Electric Rev Req Model (2009 GRC) Rebuttal 2 2" xfId="6432"/>
    <cellStyle name="_Value Copy 11 30 05 gas 12 09 05 AURORA at 12 14 05_Rebuttal Power Costs_Electric Rev Req Model (2009 GRC) Rebuttal 2 2 2" xfId="26444"/>
    <cellStyle name="_Value Copy 11 30 05 gas 12 09 05 AURORA at 12 14 05_Rebuttal Power Costs_Electric Rev Req Model (2009 GRC) Rebuttal 2 3" xfId="6433"/>
    <cellStyle name="_Value Copy 11 30 05 gas 12 09 05 AURORA at 12 14 05_Rebuttal Power Costs_Electric Rev Req Model (2009 GRC) Rebuttal 3" xfId="6434"/>
    <cellStyle name="_Value Copy 11 30 05 gas 12 09 05 AURORA at 12 14 05_Rebuttal Power Costs_Electric Rev Req Model (2009 GRC) Rebuttal 3 2" xfId="26445"/>
    <cellStyle name="_Value Copy 11 30 05 gas 12 09 05 AURORA at 12 14 05_Rebuttal Power Costs_Electric Rev Req Model (2009 GRC) Rebuttal 4" xfId="6435"/>
    <cellStyle name="_Value Copy 11 30 05 gas 12 09 05 AURORA at 12 14 05_Rebuttal Power Costs_Electric Rev Req Model (2009 GRC) Rebuttal REmoval of New  WH Solar AdjustMI" xfId="6436"/>
    <cellStyle name="_Value Copy 11 30 05 gas 12 09 05 AURORA at 12 14 05_Rebuttal Power Costs_Electric Rev Req Model (2009 GRC) Rebuttal REmoval of New  WH Solar AdjustMI 2" xfId="6437"/>
    <cellStyle name="_Value Copy 11 30 05 gas 12 09 05 AURORA at 12 14 05_Rebuttal Power Costs_Electric Rev Req Model (2009 GRC) Rebuttal REmoval of New  WH Solar AdjustMI 2 2" xfId="6438"/>
    <cellStyle name="_Value Copy 11 30 05 gas 12 09 05 AURORA at 12 14 05_Rebuttal Power Costs_Electric Rev Req Model (2009 GRC) Rebuttal REmoval of New  WH Solar AdjustMI 2 2 2" xfId="26446"/>
    <cellStyle name="_Value Copy 11 30 05 gas 12 09 05 AURORA at 12 14 05_Rebuttal Power Costs_Electric Rev Req Model (2009 GRC) Rebuttal REmoval of New  WH Solar AdjustMI 2 2 2 2" xfId="26447"/>
    <cellStyle name="_Value Copy 11 30 05 gas 12 09 05 AURORA at 12 14 05_Rebuttal Power Costs_Electric Rev Req Model (2009 GRC) Rebuttal REmoval of New  WH Solar AdjustMI 2 3" xfId="6439"/>
    <cellStyle name="_Value Copy 11 30 05 gas 12 09 05 AURORA at 12 14 05_Rebuttal Power Costs_Electric Rev Req Model (2009 GRC) Rebuttal REmoval of New  WH Solar AdjustMI 2 3 2" xfId="26448"/>
    <cellStyle name="_Value Copy 11 30 05 gas 12 09 05 AURORA at 12 14 05_Rebuttal Power Costs_Electric Rev Req Model (2009 GRC) Rebuttal REmoval of New  WH Solar AdjustMI 2 4" xfId="26449"/>
    <cellStyle name="_Value Copy 11 30 05 gas 12 09 05 AURORA at 12 14 05_Rebuttal Power Costs_Electric Rev Req Model (2009 GRC) Rebuttal REmoval of New  WH Solar AdjustMI 2 4 2" xfId="26450"/>
    <cellStyle name="_Value Copy 11 30 05 gas 12 09 05 AURORA at 12 14 05_Rebuttal Power Costs_Electric Rev Req Model (2009 GRC) Rebuttal REmoval of New  WH Solar AdjustMI 3" xfId="6440"/>
    <cellStyle name="_Value Copy 11 30 05 gas 12 09 05 AURORA at 12 14 05_Rebuttal Power Costs_Electric Rev Req Model (2009 GRC) Rebuttal REmoval of New  WH Solar AdjustMI 3 2" xfId="26451"/>
    <cellStyle name="_Value Copy 11 30 05 gas 12 09 05 AURORA at 12 14 05_Rebuttal Power Costs_Electric Rev Req Model (2009 GRC) Rebuttal REmoval of New  WH Solar AdjustMI 3 2 2" xfId="26452"/>
    <cellStyle name="_Value Copy 11 30 05 gas 12 09 05 AURORA at 12 14 05_Rebuttal Power Costs_Electric Rev Req Model (2009 GRC) Rebuttal REmoval of New  WH Solar AdjustMI 3 3" xfId="26453"/>
    <cellStyle name="_Value Copy 11 30 05 gas 12 09 05 AURORA at 12 14 05_Rebuttal Power Costs_Electric Rev Req Model (2009 GRC) Rebuttal REmoval of New  WH Solar AdjustMI 4" xfId="6441"/>
    <cellStyle name="_Value Copy 11 30 05 gas 12 09 05 AURORA at 12 14 05_Rebuttal Power Costs_Electric Rev Req Model (2009 GRC) Rebuttal REmoval of New  WH Solar AdjustMI 4 2" xfId="26454"/>
    <cellStyle name="_Value Copy 11 30 05 gas 12 09 05 AURORA at 12 14 05_Rebuttal Power Costs_Electric Rev Req Model (2009 GRC) Rebuttal REmoval of New  WH Solar AdjustMI 4 2 2" xfId="26455"/>
    <cellStyle name="_Value Copy 11 30 05 gas 12 09 05 AURORA at 12 14 05_Rebuttal Power Costs_Electric Rev Req Model (2009 GRC) Rebuttal REmoval of New  WH Solar AdjustMI 4 3" xfId="26456"/>
    <cellStyle name="_Value Copy 11 30 05 gas 12 09 05 AURORA at 12 14 05_Rebuttal Power Costs_Electric Rev Req Model (2009 GRC) Rebuttal REmoval of New  WH Solar AdjustMI 5" xfId="26457"/>
    <cellStyle name="_Value Copy 11 30 05 gas 12 09 05 AURORA at 12 14 05_Rebuttal Power Costs_Electric Rev Req Model (2009 GRC) Rebuttal REmoval of New  WH Solar AdjustMI 5 2" xfId="26458"/>
    <cellStyle name="_Value Copy 11 30 05 gas 12 09 05 AURORA at 12 14 05_Rebuttal Power Costs_Electric Rev Req Model (2009 GRC) Rebuttal REmoval of New  WH Solar AdjustMI 6" xfId="26459"/>
    <cellStyle name="_Value Copy 11 30 05 gas 12 09 05 AURORA at 12 14 05_Rebuttal Power Costs_Electric Rev Req Model (2009 GRC) Rebuttal REmoval of New  WH Solar AdjustMI 6 2" xfId="26460"/>
    <cellStyle name="_Value Copy 11 30 05 gas 12 09 05 AURORA at 12 14 05_Rebuttal Power Costs_Electric Rev Req Model (2009 GRC) Rebuttal REmoval of New  WH Solar AdjustMI_DEM-WP(C) ENERG10C--ctn Mid-C_042010 2010GRC" xfId="12214"/>
    <cellStyle name="_Value Copy 11 30 05 gas 12 09 05 AURORA at 12 14 05_Rebuttal Power Costs_Electric Rev Req Model (2009 GRC) Rebuttal REmoval of New  WH Solar AdjustMI_DEM-WP(C) ENERG10C--ctn Mid-C_042010 2010GRC 2" xfId="26461"/>
    <cellStyle name="_Value Copy 11 30 05 gas 12 09 05 AURORA at 12 14 05_Rebuttal Power Costs_Electric Rev Req Model (2009 GRC) Revised 01-18-2010" xfId="6442"/>
    <cellStyle name="_Value Copy 11 30 05 gas 12 09 05 AURORA at 12 14 05_Rebuttal Power Costs_Electric Rev Req Model (2009 GRC) Revised 01-18-2010 2" xfId="6443"/>
    <cellStyle name="_Value Copy 11 30 05 gas 12 09 05 AURORA at 12 14 05_Rebuttal Power Costs_Electric Rev Req Model (2009 GRC) Revised 01-18-2010 2 2" xfId="6444"/>
    <cellStyle name="_Value Copy 11 30 05 gas 12 09 05 AURORA at 12 14 05_Rebuttal Power Costs_Electric Rev Req Model (2009 GRC) Revised 01-18-2010 2 2 2" xfId="26462"/>
    <cellStyle name="_Value Copy 11 30 05 gas 12 09 05 AURORA at 12 14 05_Rebuttal Power Costs_Electric Rev Req Model (2009 GRC) Revised 01-18-2010 2 2 2 2" xfId="26463"/>
    <cellStyle name="_Value Copy 11 30 05 gas 12 09 05 AURORA at 12 14 05_Rebuttal Power Costs_Electric Rev Req Model (2009 GRC) Revised 01-18-2010 2 3" xfId="6445"/>
    <cellStyle name="_Value Copy 11 30 05 gas 12 09 05 AURORA at 12 14 05_Rebuttal Power Costs_Electric Rev Req Model (2009 GRC) Revised 01-18-2010 2 3 2" xfId="26464"/>
    <cellStyle name="_Value Copy 11 30 05 gas 12 09 05 AURORA at 12 14 05_Rebuttal Power Costs_Electric Rev Req Model (2009 GRC) Revised 01-18-2010 2 4" xfId="26465"/>
    <cellStyle name="_Value Copy 11 30 05 gas 12 09 05 AURORA at 12 14 05_Rebuttal Power Costs_Electric Rev Req Model (2009 GRC) Revised 01-18-2010 2 4 2" xfId="26466"/>
    <cellStyle name="_Value Copy 11 30 05 gas 12 09 05 AURORA at 12 14 05_Rebuttal Power Costs_Electric Rev Req Model (2009 GRC) Revised 01-18-2010 3" xfId="6446"/>
    <cellStyle name="_Value Copy 11 30 05 gas 12 09 05 AURORA at 12 14 05_Rebuttal Power Costs_Electric Rev Req Model (2009 GRC) Revised 01-18-2010 3 2" xfId="26467"/>
    <cellStyle name="_Value Copy 11 30 05 gas 12 09 05 AURORA at 12 14 05_Rebuttal Power Costs_Electric Rev Req Model (2009 GRC) Revised 01-18-2010 3 2 2" xfId="26468"/>
    <cellStyle name="_Value Copy 11 30 05 gas 12 09 05 AURORA at 12 14 05_Rebuttal Power Costs_Electric Rev Req Model (2009 GRC) Revised 01-18-2010 3 3" xfId="26469"/>
    <cellStyle name="_Value Copy 11 30 05 gas 12 09 05 AURORA at 12 14 05_Rebuttal Power Costs_Electric Rev Req Model (2009 GRC) Revised 01-18-2010 4" xfId="6447"/>
    <cellStyle name="_Value Copy 11 30 05 gas 12 09 05 AURORA at 12 14 05_Rebuttal Power Costs_Electric Rev Req Model (2009 GRC) Revised 01-18-2010 4 2" xfId="26470"/>
    <cellStyle name="_Value Copy 11 30 05 gas 12 09 05 AURORA at 12 14 05_Rebuttal Power Costs_Electric Rev Req Model (2009 GRC) Revised 01-18-2010 4 2 2" xfId="26471"/>
    <cellStyle name="_Value Copy 11 30 05 gas 12 09 05 AURORA at 12 14 05_Rebuttal Power Costs_Electric Rev Req Model (2009 GRC) Revised 01-18-2010 4 3" xfId="26472"/>
    <cellStyle name="_Value Copy 11 30 05 gas 12 09 05 AURORA at 12 14 05_Rebuttal Power Costs_Electric Rev Req Model (2009 GRC) Revised 01-18-2010 5" xfId="26473"/>
    <cellStyle name="_Value Copy 11 30 05 gas 12 09 05 AURORA at 12 14 05_Rebuttal Power Costs_Electric Rev Req Model (2009 GRC) Revised 01-18-2010 5 2" xfId="26474"/>
    <cellStyle name="_Value Copy 11 30 05 gas 12 09 05 AURORA at 12 14 05_Rebuttal Power Costs_Electric Rev Req Model (2009 GRC) Revised 01-18-2010 6" xfId="26475"/>
    <cellStyle name="_Value Copy 11 30 05 gas 12 09 05 AURORA at 12 14 05_Rebuttal Power Costs_Electric Rev Req Model (2009 GRC) Revised 01-18-2010 6 2" xfId="26476"/>
    <cellStyle name="_Value Copy 11 30 05 gas 12 09 05 AURORA at 12 14 05_Rebuttal Power Costs_Electric Rev Req Model (2009 GRC) Revised 01-18-2010_DEM-WP(C) ENERG10C--ctn Mid-C_042010 2010GRC" xfId="12215"/>
    <cellStyle name="_Value Copy 11 30 05 gas 12 09 05 AURORA at 12 14 05_Rebuttal Power Costs_Electric Rev Req Model (2009 GRC) Revised 01-18-2010_DEM-WP(C) ENERG10C--ctn Mid-C_042010 2010GRC 2" xfId="26477"/>
    <cellStyle name="_Value Copy 11 30 05 gas 12 09 05 AURORA at 12 14 05_Rebuttal Power Costs_Final Order Electric EXHIBIT A-1" xfId="6448"/>
    <cellStyle name="_Value Copy 11 30 05 gas 12 09 05 AURORA at 12 14 05_Rebuttal Power Costs_Final Order Electric EXHIBIT A-1 2" xfId="6449"/>
    <cellStyle name="_Value Copy 11 30 05 gas 12 09 05 AURORA at 12 14 05_Rebuttal Power Costs_Final Order Electric EXHIBIT A-1 2 2" xfId="6450"/>
    <cellStyle name="_Value Copy 11 30 05 gas 12 09 05 AURORA at 12 14 05_Rebuttal Power Costs_Final Order Electric EXHIBIT A-1 2 2 2" xfId="26478"/>
    <cellStyle name="_Value Copy 11 30 05 gas 12 09 05 AURORA at 12 14 05_Rebuttal Power Costs_Final Order Electric EXHIBIT A-1 2 3" xfId="6451"/>
    <cellStyle name="_Value Copy 11 30 05 gas 12 09 05 AURORA at 12 14 05_Rebuttal Power Costs_Final Order Electric EXHIBIT A-1 3" xfId="6452"/>
    <cellStyle name="_Value Copy 11 30 05 gas 12 09 05 AURORA at 12 14 05_Rebuttal Power Costs_Final Order Electric EXHIBIT A-1 3 2" xfId="26479"/>
    <cellStyle name="_Value Copy 11 30 05 gas 12 09 05 AURORA at 12 14 05_Rebuttal Power Costs_Final Order Electric EXHIBIT A-1 3 2 2" xfId="26480"/>
    <cellStyle name="_Value Copy 11 30 05 gas 12 09 05 AURORA at 12 14 05_Rebuttal Power Costs_Final Order Electric EXHIBIT A-1 3 3" xfId="26481"/>
    <cellStyle name="_Value Copy 11 30 05 gas 12 09 05 AURORA at 12 14 05_Rebuttal Power Costs_Final Order Electric EXHIBIT A-1 4" xfId="6453"/>
    <cellStyle name="_Value Copy 11 30 05 gas 12 09 05 AURORA at 12 14 05_Rebuttal Power Costs_Final Order Electric EXHIBIT A-1 4 2" xfId="26482"/>
    <cellStyle name="_Value Copy 11 30 05 gas 12 09 05 AURORA at 12 14 05_Rebuttal Power Costs_Final Order Electric EXHIBIT A-1 5" xfId="26483"/>
    <cellStyle name="_Value Copy 11 30 05 gas 12 09 05 AURORA at 12 14 05_Rebuttal Power Costs_Final Order Electric EXHIBIT A-1 6" xfId="26484"/>
    <cellStyle name="_Value Copy 11 30 05 gas 12 09 05 AURORA at 12 14 05_RECS vs PTC's w Interest 6-28-10" xfId="248"/>
    <cellStyle name="_Value Copy 11 30 05 gas 12 09 05 AURORA at 12 14 05_ROR 5.02" xfId="249"/>
    <cellStyle name="_Value Copy 11 30 05 gas 12 09 05 AURORA at 12 14 05_ROR 5.02 2" xfId="6454"/>
    <cellStyle name="_Value Copy 11 30 05 gas 12 09 05 AURORA at 12 14 05_ROR 5.02 2 2" xfId="6455"/>
    <cellStyle name="_Value Copy 11 30 05 gas 12 09 05 AURORA at 12 14 05_ROR 5.02 2 2 2" xfId="26485"/>
    <cellStyle name="_Value Copy 11 30 05 gas 12 09 05 AURORA at 12 14 05_ROR 5.02 2 3" xfId="6456"/>
    <cellStyle name="_Value Copy 11 30 05 gas 12 09 05 AURORA at 12 14 05_ROR 5.02 3" xfId="6457"/>
    <cellStyle name="_Value Copy 11 30 05 gas 12 09 05 AURORA at 12 14 05_ROR 5.02 3 2" xfId="26486"/>
    <cellStyle name="_Value Copy 11 30 05 gas 12 09 05 AURORA at 12 14 05_ROR 5.02 4" xfId="26487"/>
    <cellStyle name="_Value Copy 11 30 05 gas 12 09 05 AURORA at 12 14 05_Sch 40 Feeder OH 2008" xfId="6458"/>
    <cellStyle name="_Value Copy 11 30 05 gas 12 09 05 AURORA at 12 14 05_Sch 40 Feeder OH 2008 2" xfId="6459"/>
    <cellStyle name="_Value Copy 11 30 05 gas 12 09 05 AURORA at 12 14 05_Sch 40 Feeder OH 2008 2 2" xfId="6460"/>
    <cellStyle name="_Value Copy 11 30 05 gas 12 09 05 AURORA at 12 14 05_Sch 40 Feeder OH 2008 2 2 2" xfId="26488"/>
    <cellStyle name="_Value Copy 11 30 05 gas 12 09 05 AURORA at 12 14 05_Sch 40 Feeder OH 2008 2 3" xfId="6461"/>
    <cellStyle name="_Value Copy 11 30 05 gas 12 09 05 AURORA at 12 14 05_Sch 40 Feeder OH 2008 3" xfId="6462"/>
    <cellStyle name="_Value Copy 11 30 05 gas 12 09 05 AURORA at 12 14 05_Sch 40 Feeder OH 2008 3 2" xfId="26489"/>
    <cellStyle name="_Value Copy 11 30 05 gas 12 09 05 AURORA at 12 14 05_Sch 40 Feeder OH 2008 4" xfId="6463"/>
    <cellStyle name="_Value Copy 11 30 05 gas 12 09 05 AURORA at 12 14 05_Sch 40 Interim Energy Rates " xfId="6464"/>
    <cellStyle name="_Value Copy 11 30 05 gas 12 09 05 AURORA at 12 14 05_Sch 40 Interim Energy Rates  2" xfId="6465"/>
    <cellStyle name="_Value Copy 11 30 05 gas 12 09 05 AURORA at 12 14 05_Sch 40 Interim Energy Rates  2 2" xfId="6466"/>
    <cellStyle name="_Value Copy 11 30 05 gas 12 09 05 AURORA at 12 14 05_Sch 40 Interim Energy Rates  2 2 2" xfId="26490"/>
    <cellStyle name="_Value Copy 11 30 05 gas 12 09 05 AURORA at 12 14 05_Sch 40 Interim Energy Rates  2 3" xfId="6467"/>
    <cellStyle name="_Value Copy 11 30 05 gas 12 09 05 AURORA at 12 14 05_Sch 40 Interim Energy Rates  3" xfId="6468"/>
    <cellStyle name="_Value Copy 11 30 05 gas 12 09 05 AURORA at 12 14 05_Sch 40 Interim Energy Rates  3 2" xfId="26491"/>
    <cellStyle name="_Value Copy 11 30 05 gas 12 09 05 AURORA at 12 14 05_Sch 40 Interim Energy Rates  4" xfId="26492"/>
    <cellStyle name="_Value Copy 11 30 05 gas 12 09 05 AURORA at 12 14 05_Sch 40 Substation A&amp;G 2008" xfId="6469"/>
    <cellStyle name="_Value Copy 11 30 05 gas 12 09 05 AURORA at 12 14 05_Sch 40 Substation A&amp;G 2008 2" xfId="6470"/>
    <cellStyle name="_Value Copy 11 30 05 gas 12 09 05 AURORA at 12 14 05_Sch 40 Substation A&amp;G 2008 2 2" xfId="6471"/>
    <cellStyle name="_Value Copy 11 30 05 gas 12 09 05 AURORA at 12 14 05_Sch 40 Substation A&amp;G 2008 2 2 2" xfId="26493"/>
    <cellStyle name="_Value Copy 11 30 05 gas 12 09 05 AURORA at 12 14 05_Sch 40 Substation A&amp;G 2008 2 3" xfId="6472"/>
    <cellStyle name="_Value Copy 11 30 05 gas 12 09 05 AURORA at 12 14 05_Sch 40 Substation A&amp;G 2008 3" xfId="6473"/>
    <cellStyle name="_Value Copy 11 30 05 gas 12 09 05 AURORA at 12 14 05_Sch 40 Substation A&amp;G 2008 3 2" xfId="26494"/>
    <cellStyle name="_Value Copy 11 30 05 gas 12 09 05 AURORA at 12 14 05_Sch 40 Substation A&amp;G 2008 4" xfId="6474"/>
    <cellStyle name="_Value Copy 11 30 05 gas 12 09 05 AURORA at 12 14 05_Sch 40 Substation O&amp;M 2008" xfId="6475"/>
    <cellStyle name="_Value Copy 11 30 05 gas 12 09 05 AURORA at 12 14 05_Sch 40 Substation O&amp;M 2008 2" xfId="6476"/>
    <cellStyle name="_Value Copy 11 30 05 gas 12 09 05 AURORA at 12 14 05_Sch 40 Substation O&amp;M 2008 2 2" xfId="6477"/>
    <cellStyle name="_Value Copy 11 30 05 gas 12 09 05 AURORA at 12 14 05_Sch 40 Substation O&amp;M 2008 2 2 2" xfId="26495"/>
    <cellStyle name="_Value Copy 11 30 05 gas 12 09 05 AURORA at 12 14 05_Sch 40 Substation O&amp;M 2008 2 3" xfId="6478"/>
    <cellStyle name="_Value Copy 11 30 05 gas 12 09 05 AURORA at 12 14 05_Sch 40 Substation O&amp;M 2008 3" xfId="6479"/>
    <cellStyle name="_Value Copy 11 30 05 gas 12 09 05 AURORA at 12 14 05_Sch 40 Substation O&amp;M 2008 3 2" xfId="26496"/>
    <cellStyle name="_Value Copy 11 30 05 gas 12 09 05 AURORA at 12 14 05_Sch 40 Substation O&amp;M 2008 4" xfId="6480"/>
    <cellStyle name="_Value Copy 11 30 05 gas 12 09 05 AURORA at 12 14 05_Subs 2008" xfId="6481"/>
    <cellStyle name="_Value Copy 11 30 05 gas 12 09 05 AURORA at 12 14 05_Subs 2008 2" xfId="6482"/>
    <cellStyle name="_Value Copy 11 30 05 gas 12 09 05 AURORA at 12 14 05_Subs 2008 2 2" xfId="6483"/>
    <cellStyle name="_Value Copy 11 30 05 gas 12 09 05 AURORA at 12 14 05_Subs 2008 2 2 2" xfId="26497"/>
    <cellStyle name="_Value Copy 11 30 05 gas 12 09 05 AURORA at 12 14 05_Subs 2008 2 3" xfId="6484"/>
    <cellStyle name="_Value Copy 11 30 05 gas 12 09 05 AURORA at 12 14 05_Subs 2008 3" xfId="6485"/>
    <cellStyle name="_Value Copy 11 30 05 gas 12 09 05 AURORA at 12 14 05_Subs 2008 3 2" xfId="26498"/>
    <cellStyle name="_Value Copy 11 30 05 gas 12 09 05 AURORA at 12 14 05_Subs 2008 4" xfId="6486"/>
    <cellStyle name="_Value Copy 11 30 05 gas 12 09 05 AURORA at 12 14 05_Transmission Workbook for May BOD" xfId="6487"/>
    <cellStyle name="_Value Copy 11 30 05 gas 12 09 05 AURORA at 12 14 05_Transmission Workbook for May BOD 2" xfId="6488"/>
    <cellStyle name="_Value Copy 11 30 05 gas 12 09 05 AURORA at 12 14 05_Transmission Workbook for May BOD 2 2" xfId="26499"/>
    <cellStyle name="_Value Copy 11 30 05 gas 12 09 05 AURORA at 12 14 05_Transmission Workbook for May BOD 2 2 2" xfId="26500"/>
    <cellStyle name="_Value Copy 11 30 05 gas 12 09 05 AURORA at 12 14 05_Transmission Workbook for May BOD 2 2 2 2" xfId="26501"/>
    <cellStyle name="_Value Copy 11 30 05 gas 12 09 05 AURORA at 12 14 05_Transmission Workbook for May BOD 2 3" xfId="26502"/>
    <cellStyle name="_Value Copy 11 30 05 gas 12 09 05 AURORA at 12 14 05_Transmission Workbook for May BOD 2 3 2" xfId="26503"/>
    <cellStyle name="_Value Copy 11 30 05 gas 12 09 05 AURORA at 12 14 05_Transmission Workbook for May BOD 2 4" xfId="26504"/>
    <cellStyle name="_Value Copy 11 30 05 gas 12 09 05 AURORA at 12 14 05_Transmission Workbook for May BOD 2 4 2" xfId="26505"/>
    <cellStyle name="_Value Copy 11 30 05 gas 12 09 05 AURORA at 12 14 05_Transmission Workbook for May BOD 3" xfId="26506"/>
    <cellStyle name="_Value Copy 11 30 05 gas 12 09 05 AURORA at 12 14 05_Transmission Workbook for May BOD 3 2" xfId="26507"/>
    <cellStyle name="_Value Copy 11 30 05 gas 12 09 05 AURORA at 12 14 05_Transmission Workbook for May BOD 3 2 2" xfId="26508"/>
    <cellStyle name="_Value Copy 11 30 05 gas 12 09 05 AURORA at 12 14 05_Transmission Workbook for May BOD 3 3" xfId="26509"/>
    <cellStyle name="_Value Copy 11 30 05 gas 12 09 05 AURORA at 12 14 05_Transmission Workbook for May BOD 4" xfId="26510"/>
    <cellStyle name="_Value Copy 11 30 05 gas 12 09 05 AURORA at 12 14 05_Transmission Workbook for May BOD 4 2" xfId="26511"/>
    <cellStyle name="_Value Copy 11 30 05 gas 12 09 05 AURORA at 12 14 05_Transmission Workbook for May BOD 4 2 2" xfId="26512"/>
    <cellStyle name="_Value Copy 11 30 05 gas 12 09 05 AURORA at 12 14 05_Transmission Workbook for May BOD 4 3" xfId="26513"/>
    <cellStyle name="_Value Copy 11 30 05 gas 12 09 05 AURORA at 12 14 05_Transmission Workbook for May BOD 5" xfId="26514"/>
    <cellStyle name="_Value Copy 11 30 05 gas 12 09 05 AURORA at 12 14 05_Transmission Workbook for May BOD 5 2" xfId="26515"/>
    <cellStyle name="_Value Copy 11 30 05 gas 12 09 05 AURORA at 12 14 05_Transmission Workbook for May BOD 6" xfId="26516"/>
    <cellStyle name="_Value Copy 11 30 05 gas 12 09 05 AURORA at 12 14 05_Transmission Workbook for May BOD 6 2" xfId="26517"/>
    <cellStyle name="_Value Copy 11 30 05 gas 12 09 05 AURORA at 12 14 05_Transmission Workbook for May BOD_DEM-WP(C) ENERG10C--ctn Mid-C_042010 2010GRC" xfId="12216"/>
    <cellStyle name="_Value Copy 11 30 05 gas 12 09 05 AURORA at 12 14 05_Transmission Workbook for May BOD_DEM-WP(C) ENERG10C--ctn Mid-C_042010 2010GRC 2" xfId="26518"/>
    <cellStyle name="_Value Copy 11 30 05 gas 12 09 05 AURORA at 12 14 05_Typical Residential Impacts 10.27.08" xfId="26519"/>
    <cellStyle name="_Value Copy 11 30 05 gas 12 09 05 AURORA at 12 14 05_Wind Integration 10GRC" xfId="6489"/>
    <cellStyle name="_Value Copy 11 30 05 gas 12 09 05 AURORA at 12 14 05_Wind Integration 10GRC 2" xfId="6490"/>
    <cellStyle name="_Value Copy 11 30 05 gas 12 09 05 AURORA at 12 14 05_Wind Integration 10GRC 2 2" xfId="26520"/>
    <cellStyle name="_Value Copy 11 30 05 gas 12 09 05 AURORA at 12 14 05_Wind Integration 10GRC 2 2 2" xfId="26521"/>
    <cellStyle name="_Value Copy 11 30 05 gas 12 09 05 AURORA at 12 14 05_Wind Integration 10GRC 2 2 2 2" xfId="26522"/>
    <cellStyle name="_Value Copy 11 30 05 gas 12 09 05 AURORA at 12 14 05_Wind Integration 10GRC 2 3" xfId="26523"/>
    <cellStyle name="_Value Copy 11 30 05 gas 12 09 05 AURORA at 12 14 05_Wind Integration 10GRC 2 3 2" xfId="26524"/>
    <cellStyle name="_Value Copy 11 30 05 gas 12 09 05 AURORA at 12 14 05_Wind Integration 10GRC 2 4" xfId="26525"/>
    <cellStyle name="_Value Copy 11 30 05 gas 12 09 05 AURORA at 12 14 05_Wind Integration 10GRC 2 4 2" xfId="26526"/>
    <cellStyle name="_Value Copy 11 30 05 gas 12 09 05 AURORA at 12 14 05_Wind Integration 10GRC 3" xfId="26527"/>
    <cellStyle name="_Value Copy 11 30 05 gas 12 09 05 AURORA at 12 14 05_Wind Integration 10GRC 3 2" xfId="26528"/>
    <cellStyle name="_Value Copy 11 30 05 gas 12 09 05 AURORA at 12 14 05_Wind Integration 10GRC 3 2 2" xfId="26529"/>
    <cellStyle name="_Value Copy 11 30 05 gas 12 09 05 AURORA at 12 14 05_Wind Integration 10GRC 3 3" xfId="26530"/>
    <cellStyle name="_Value Copy 11 30 05 gas 12 09 05 AURORA at 12 14 05_Wind Integration 10GRC 4" xfId="26531"/>
    <cellStyle name="_Value Copy 11 30 05 gas 12 09 05 AURORA at 12 14 05_Wind Integration 10GRC 4 2" xfId="26532"/>
    <cellStyle name="_Value Copy 11 30 05 gas 12 09 05 AURORA at 12 14 05_Wind Integration 10GRC 4 2 2" xfId="26533"/>
    <cellStyle name="_Value Copy 11 30 05 gas 12 09 05 AURORA at 12 14 05_Wind Integration 10GRC 4 3" xfId="26534"/>
    <cellStyle name="_Value Copy 11 30 05 gas 12 09 05 AURORA at 12 14 05_Wind Integration 10GRC 5" xfId="26535"/>
    <cellStyle name="_Value Copy 11 30 05 gas 12 09 05 AURORA at 12 14 05_Wind Integration 10GRC 5 2" xfId="26536"/>
    <cellStyle name="_Value Copy 11 30 05 gas 12 09 05 AURORA at 12 14 05_Wind Integration 10GRC 6" xfId="26537"/>
    <cellStyle name="_Value Copy 11 30 05 gas 12 09 05 AURORA at 12 14 05_Wind Integration 10GRC 6 2" xfId="26538"/>
    <cellStyle name="_Value Copy 11 30 05 gas 12 09 05 AURORA at 12 14 05_Wind Integration 10GRC_DEM-WP(C) ENERG10C--ctn Mid-C_042010 2010GRC" xfId="12217"/>
    <cellStyle name="_Value Copy 11 30 05 gas 12 09 05 AURORA at 12 14 05_Wind Integration 10GRC_DEM-WP(C) ENERG10C--ctn Mid-C_042010 2010GRC 2" xfId="26539"/>
    <cellStyle name="_VC 2007GRC PC 10312007" xfId="6491"/>
    <cellStyle name="_VC 2007GRC PC 10312007 2" xfId="26540"/>
    <cellStyle name="_VC 6.15.06 update on 06GRC power costs.xls Chart 1" xfId="250"/>
    <cellStyle name="_VC 6.15.06 update on 06GRC power costs.xls Chart 1 10" xfId="26541"/>
    <cellStyle name="_VC 6.15.06 update on 06GRC power costs.xls Chart 1 10 2" xfId="26542"/>
    <cellStyle name="_VC 6.15.06 update on 06GRC power costs.xls Chart 1 11" xfId="26543"/>
    <cellStyle name="_VC 6.15.06 update on 06GRC power costs.xls Chart 1 11 2" xfId="26544"/>
    <cellStyle name="_VC 6.15.06 update on 06GRC power costs.xls Chart 1 11 3" xfId="26545"/>
    <cellStyle name="_VC 6.15.06 update on 06GRC power costs.xls Chart 1 2" xfId="6492"/>
    <cellStyle name="_VC 6.15.06 update on 06GRC power costs.xls Chart 1 2 2" xfId="6493"/>
    <cellStyle name="_VC 6.15.06 update on 06GRC power costs.xls Chart 1 2 2 2" xfId="6494"/>
    <cellStyle name="_VC 6.15.06 update on 06GRC power costs.xls Chart 1 2 2 2 2" xfId="26546"/>
    <cellStyle name="_VC 6.15.06 update on 06GRC power costs.xls Chart 1 2 2 2 2 2" xfId="26547"/>
    <cellStyle name="_VC 6.15.06 update on 06GRC power costs.xls Chart 1 2 2 3" xfId="6495"/>
    <cellStyle name="_VC 6.15.06 update on 06GRC power costs.xls Chart 1 2 2 3 2" xfId="26548"/>
    <cellStyle name="_VC 6.15.06 update on 06GRC power costs.xls Chart 1 2 2 4" xfId="26549"/>
    <cellStyle name="_VC 6.15.06 update on 06GRC power costs.xls Chart 1 2 2 4 2" xfId="26550"/>
    <cellStyle name="_VC 6.15.06 update on 06GRC power costs.xls Chart 1 2 3" xfId="6496"/>
    <cellStyle name="_VC 6.15.06 update on 06GRC power costs.xls Chart 1 2 3 2" xfId="26551"/>
    <cellStyle name="_VC 6.15.06 update on 06GRC power costs.xls Chart 1 2 3 2 2" xfId="26552"/>
    <cellStyle name="_VC 6.15.06 update on 06GRC power costs.xls Chart 1 2 3 3" xfId="26553"/>
    <cellStyle name="_VC 6.15.06 update on 06GRC power costs.xls Chart 1 2 4" xfId="6497"/>
    <cellStyle name="_VC 6.15.06 update on 06GRC power costs.xls Chart 1 2 4 2" xfId="26554"/>
    <cellStyle name="_VC 6.15.06 update on 06GRC power costs.xls Chart 1 2 4 2 2" xfId="26555"/>
    <cellStyle name="_VC 6.15.06 update on 06GRC power costs.xls Chart 1 2 4 3" xfId="26556"/>
    <cellStyle name="_VC 6.15.06 update on 06GRC power costs.xls Chart 1 2 5" xfId="26557"/>
    <cellStyle name="_VC 6.15.06 update on 06GRC power costs.xls Chart 1 2 5 2" xfId="26558"/>
    <cellStyle name="_VC 6.15.06 update on 06GRC power costs.xls Chart 1 2 6" xfId="26559"/>
    <cellStyle name="_VC 6.15.06 update on 06GRC power costs.xls Chart 1 2 6 2" xfId="26560"/>
    <cellStyle name="_VC 6.15.06 update on 06GRC power costs.xls Chart 1 3" xfId="6498"/>
    <cellStyle name="_VC 6.15.06 update on 06GRC power costs.xls Chart 1 3 2" xfId="6499"/>
    <cellStyle name="_VC 6.15.06 update on 06GRC power costs.xls Chart 1 3 2 2" xfId="6500"/>
    <cellStyle name="_VC 6.15.06 update on 06GRC power costs.xls Chart 1 3 2 2 2" xfId="26561"/>
    <cellStyle name="_VC 6.15.06 update on 06GRC power costs.xls Chart 1 3 2 3" xfId="6501"/>
    <cellStyle name="_VC 6.15.06 update on 06GRC power costs.xls Chart 1 3 3" xfId="6502"/>
    <cellStyle name="_VC 6.15.06 update on 06GRC power costs.xls Chart 1 3 3 2" xfId="6503"/>
    <cellStyle name="_VC 6.15.06 update on 06GRC power costs.xls Chart 1 3 3 2 2" xfId="26562"/>
    <cellStyle name="_VC 6.15.06 update on 06GRC power costs.xls Chart 1 3 3 3" xfId="6504"/>
    <cellStyle name="_VC 6.15.06 update on 06GRC power costs.xls Chart 1 3 4" xfId="6505"/>
    <cellStyle name="_VC 6.15.06 update on 06GRC power costs.xls Chart 1 3 4 2" xfId="6506"/>
    <cellStyle name="_VC 6.15.06 update on 06GRC power costs.xls Chart 1 3 4 2 2" xfId="26563"/>
    <cellStyle name="_VC 6.15.06 update on 06GRC power costs.xls Chart 1 3 4 3" xfId="6507"/>
    <cellStyle name="_VC 6.15.06 update on 06GRC power costs.xls Chart 1 3 5" xfId="26564"/>
    <cellStyle name="_VC 6.15.06 update on 06GRC power costs.xls Chart 1 3 5 2" xfId="26565"/>
    <cellStyle name="_VC 6.15.06 update on 06GRC power costs.xls Chart 1 4" xfId="6508"/>
    <cellStyle name="_VC 6.15.06 update on 06GRC power costs.xls Chart 1 4 2" xfId="6509"/>
    <cellStyle name="_VC 6.15.06 update on 06GRC power costs.xls Chart 1 4 2 2" xfId="26566"/>
    <cellStyle name="_VC 6.15.06 update on 06GRC power costs.xls Chart 1 4 2 2 2" xfId="26567"/>
    <cellStyle name="_VC 6.15.06 update on 06GRC power costs.xls Chart 1 4 2 2 2 2" xfId="26568"/>
    <cellStyle name="_VC 6.15.06 update on 06GRC power costs.xls Chart 1 4 2 3" xfId="26569"/>
    <cellStyle name="_VC 6.15.06 update on 06GRC power costs.xls Chart 1 4 2 3 2" xfId="26570"/>
    <cellStyle name="_VC 6.15.06 update on 06GRC power costs.xls Chart 1 4 2 4" xfId="26571"/>
    <cellStyle name="_VC 6.15.06 update on 06GRC power costs.xls Chart 1 4 2 4 2" xfId="26572"/>
    <cellStyle name="_VC 6.15.06 update on 06GRC power costs.xls Chart 1 4 3" xfId="6510"/>
    <cellStyle name="_VC 6.15.06 update on 06GRC power costs.xls Chart 1 4 3 2" xfId="26573"/>
    <cellStyle name="_VC 6.15.06 update on 06GRC power costs.xls Chart 1 4 3 2 2" xfId="26574"/>
    <cellStyle name="_VC 6.15.06 update on 06GRC power costs.xls Chart 1 4 3 3" xfId="26575"/>
    <cellStyle name="_VC 6.15.06 update on 06GRC power costs.xls Chart 1 4 4" xfId="26576"/>
    <cellStyle name="_VC 6.15.06 update on 06GRC power costs.xls Chart 1 4 4 2" xfId="26577"/>
    <cellStyle name="_VC 6.15.06 update on 06GRC power costs.xls Chart 1 4 4 2 2" xfId="26578"/>
    <cellStyle name="_VC 6.15.06 update on 06GRC power costs.xls Chart 1 4 4 3" xfId="26579"/>
    <cellStyle name="_VC 6.15.06 update on 06GRC power costs.xls Chart 1 4 5" xfId="26580"/>
    <cellStyle name="_VC 6.15.06 update on 06GRC power costs.xls Chart 1 4 5 2" xfId="26581"/>
    <cellStyle name="_VC 6.15.06 update on 06GRC power costs.xls Chart 1 4 6" xfId="26582"/>
    <cellStyle name="_VC 6.15.06 update on 06GRC power costs.xls Chart 1 4 6 2" xfId="26583"/>
    <cellStyle name="_VC 6.15.06 update on 06GRC power costs.xls Chart 1 5" xfId="6511"/>
    <cellStyle name="_VC 6.15.06 update on 06GRC power costs.xls Chart 1 5 2" xfId="26584"/>
    <cellStyle name="_VC 6.15.06 update on 06GRC power costs.xls Chart 1 5 2 2" xfId="26585"/>
    <cellStyle name="_VC 6.15.06 update on 06GRC power costs.xls Chart 1 5 2 2 2" xfId="26586"/>
    <cellStyle name="_VC 6.15.06 update on 06GRC power costs.xls Chart 1 5 2 2 2 2" xfId="26587"/>
    <cellStyle name="_VC 6.15.06 update on 06GRC power costs.xls Chart 1 5 2 3" xfId="26588"/>
    <cellStyle name="_VC 6.15.06 update on 06GRC power costs.xls Chart 1 5 2 3 2" xfId="26589"/>
    <cellStyle name="_VC 6.15.06 update on 06GRC power costs.xls Chart 1 5 2 4" xfId="26590"/>
    <cellStyle name="_VC 6.15.06 update on 06GRC power costs.xls Chart 1 5 2 4 2" xfId="26591"/>
    <cellStyle name="_VC 6.15.06 update on 06GRC power costs.xls Chart 1 5 2 5" xfId="26592"/>
    <cellStyle name="_VC 6.15.06 update on 06GRC power costs.xls Chart 1 5 3" xfId="26593"/>
    <cellStyle name="_VC 6.15.06 update on 06GRC power costs.xls Chart 1 5 3 2" xfId="26594"/>
    <cellStyle name="_VC 6.15.06 update on 06GRC power costs.xls Chart 1 5 3 2 2" xfId="26595"/>
    <cellStyle name="_VC 6.15.06 update on 06GRC power costs.xls Chart 1 5 4" xfId="26596"/>
    <cellStyle name="_VC 6.15.06 update on 06GRC power costs.xls Chart 1 5 4 2" xfId="26597"/>
    <cellStyle name="_VC 6.15.06 update on 06GRC power costs.xls Chart 1 5 5" xfId="26598"/>
    <cellStyle name="_VC 6.15.06 update on 06GRC power costs.xls Chart 1 5 5 2" xfId="26599"/>
    <cellStyle name="_VC 6.15.06 update on 06GRC power costs.xls Chart 1 6" xfId="6512"/>
    <cellStyle name="_VC 6.15.06 update on 06GRC power costs.xls Chart 1 6 2" xfId="12218"/>
    <cellStyle name="_VC 6.15.06 update on 06GRC power costs.xls Chart 1 6 2 2" xfId="26600"/>
    <cellStyle name="_VC 6.15.06 update on 06GRC power costs.xls Chart 1 6 2 2 2" xfId="26601"/>
    <cellStyle name="_VC 6.15.06 update on 06GRC power costs.xls Chart 1 6 3" xfId="26602"/>
    <cellStyle name="_VC 6.15.06 update on 06GRC power costs.xls Chart 1 6 3 2" xfId="26603"/>
    <cellStyle name="_VC 6.15.06 update on 06GRC power costs.xls Chart 1 6 4" xfId="26604"/>
    <cellStyle name="_VC 6.15.06 update on 06GRC power costs.xls Chart 1 6 4 2" xfId="26605"/>
    <cellStyle name="_VC 6.15.06 update on 06GRC power costs.xls Chart 1 7" xfId="6513"/>
    <cellStyle name="_VC 6.15.06 update on 06GRC power costs.xls Chart 1 7 2" xfId="12219"/>
    <cellStyle name="_VC 6.15.06 update on 06GRC power costs.xls Chart 1 7 2 2" xfId="26606"/>
    <cellStyle name="_VC 6.15.06 update on 06GRC power costs.xls Chart 1 7 3" xfId="26607"/>
    <cellStyle name="_VC 6.15.06 update on 06GRC power costs.xls Chart 1 8" xfId="26608"/>
    <cellStyle name="_VC 6.15.06 update on 06GRC power costs.xls Chart 1 8 2" xfId="26609"/>
    <cellStyle name="_VC 6.15.06 update on 06GRC power costs.xls Chart 1 8 2 2" xfId="26610"/>
    <cellStyle name="_VC 6.15.06 update on 06GRC power costs.xls Chart 1 8 3" xfId="26611"/>
    <cellStyle name="_VC 6.15.06 update on 06GRC power costs.xls Chart 1 9" xfId="26612"/>
    <cellStyle name="_VC 6.15.06 update on 06GRC power costs.xls Chart 1 9 2" xfId="26613"/>
    <cellStyle name="_VC 6.15.06 update on 06GRC power costs.xls Chart 1 9 2 2" xfId="26614"/>
    <cellStyle name="_VC 6.15.06 update on 06GRC power costs.xls Chart 1 9 2 2 2" xfId="26615"/>
    <cellStyle name="_VC 6.15.06 update on 06GRC power costs.xls Chart 1 9 2 3" xfId="26616"/>
    <cellStyle name="_VC 6.15.06 update on 06GRC power costs.xls Chart 1 9 3" xfId="26617"/>
    <cellStyle name="_VC 6.15.06 update on 06GRC power costs.xls Chart 1 9 3 2" xfId="26618"/>
    <cellStyle name="_VC 6.15.06 update on 06GRC power costs.xls Chart 1 9 4" xfId="26619"/>
    <cellStyle name="_VC 6.15.06 update on 06GRC power costs.xls Chart 1_04 07E Wild Horse Wind Expansion (C) (2)" xfId="251"/>
    <cellStyle name="_VC 6.15.06 update on 06GRC power costs.xls Chart 1_04 07E Wild Horse Wind Expansion (C) (2) 2" xfId="6514"/>
    <cellStyle name="_VC 6.15.06 update on 06GRC power costs.xls Chart 1_04 07E Wild Horse Wind Expansion (C) (2) 2 2" xfId="6515"/>
    <cellStyle name="_VC 6.15.06 update on 06GRC power costs.xls Chart 1_04 07E Wild Horse Wind Expansion (C) (2) 2 2 2" xfId="26620"/>
    <cellStyle name="_VC 6.15.06 update on 06GRC power costs.xls Chart 1_04 07E Wild Horse Wind Expansion (C) (2) 2 2 2 2" xfId="26621"/>
    <cellStyle name="_VC 6.15.06 update on 06GRC power costs.xls Chart 1_04 07E Wild Horse Wind Expansion (C) (2) 2 3" xfId="6516"/>
    <cellStyle name="_VC 6.15.06 update on 06GRC power costs.xls Chart 1_04 07E Wild Horse Wind Expansion (C) (2) 2 3 2" xfId="26622"/>
    <cellStyle name="_VC 6.15.06 update on 06GRC power costs.xls Chart 1_04 07E Wild Horse Wind Expansion (C) (2) 2 4" xfId="26623"/>
    <cellStyle name="_VC 6.15.06 update on 06GRC power costs.xls Chart 1_04 07E Wild Horse Wind Expansion (C) (2) 2 4 2" xfId="26624"/>
    <cellStyle name="_VC 6.15.06 update on 06GRC power costs.xls Chart 1_04 07E Wild Horse Wind Expansion (C) (2) 3" xfId="6517"/>
    <cellStyle name="_VC 6.15.06 update on 06GRC power costs.xls Chart 1_04 07E Wild Horse Wind Expansion (C) (2) 3 2" xfId="26625"/>
    <cellStyle name="_VC 6.15.06 update on 06GRC power costs.xls Chart 1_04 07E Wild Horse Wind Expansion (C) (2) 3 2 2" xfId="26626"/>
    <cellStyle name="_VC 6.15.06 update on 06GRC power costs.xls Chart 1_04 07E Wild Horse Wind Expansion (C) (2) 3 3" xfId="26627"/>
    <cellStyle name="_VC 6.15.06 update on 06GRC power costs.xls Chart 1_04 07E Wild Horse Wind Expansion (C) (2) 4" xfId="6518"/>
    <cellStyle name="_VC 6.15.06 update on 06GRC power costs.xls Chart 1_04 07E Wild Horse Wind Expansion (C) (2) 4 2" xfId="26628"/>
    <cellStyle name="_VC 6.15.06 update on 06GRC power costs.xls Chart 1_04 07E Wild Horse Wind Expansion (C) (2) 4 2 2" xfId="26629"/>
    <cellStyle name="_VC 6.15.06 update on 06GRC power costs.xls Chart 1_04 07E Wild Horse Wind Expansion (C) (2) 4 3" xfId="26630"/>
    <cellStyle name="_VC 6.15.06 update on 06GRC power costs.xls Chart 1_04 07E Wild Horse Wind Expansion (C) (2) 5" xfId="26631"/>
    <cellStyle name="_VC 6.15.06 update on 06GRC power costs.xls Chart 1_04 07E Wild Horse Wind Expansion (C) (2) 5 2" xfId="26632"/>
    <cellStyle name="_VC 6.15.06 update on 06GRC power costs.xls Chart 1_04 07E Wild Horse Wind Expansion (C) (2) 6" xfId="26633"/>
    <cellStyle name="_VC 6.15.06 update on 06GRC power costs.xls Chart 1_04 07E Wild Horse Wind Expansion (C) (2) 6 2" xfId="26634"/>
    <cellStyle name="_VC 6.15.06 update on 06GRC power costs.xls Chart 1_04 07E Wild Horse Wind Expansion (C) (2)_Adj Bench DR 3 for Initial Briefs (Electric)" xfId="6519"/>
    <cellStyle name="_VC 6.15.06 update on 06GRC power costs.xls Chart 1_04 07E Wild Horse Wind Expansion (C) (2)_Adj Bench DR 3 for Initial Briefs (Electric) 2" xfId="6520"/>
    <cellStyle name="_VC 6.15.06 update on 06GRC power costs.xls Chart 1_04 07E Wild Horse Wind Expansion (C) (2)_Adj Bench DR 3 for Initial Briefs (Electric) 2 2" xfId="6521"/>
    <cellStyle name="_VC 6.15.06 update on 06GRC power costs.xls Chart 1_04 07E Wild Horse Wind Expansion (C) (2)_Adj Bench DR 3 for Initial Briefs (Electric) 2 2 2" xfId="26635"/>
    <cellStyle name="_VC 6.15.06 update on 06GRC power costs.xls Chart 1_04 07E Wild Horse Wind Expansion (C) (2)_Adj Bench DR 3 for Initial Briefs (Electric) 2 2 2 2" xfId="26636"/>
    <cellStyle name="_VC 6.15.06 update on 06GRC power costs.xls Chart 1_04 07E Wild Horse Wind Expansion (C) (2)_Adj Bench DR 3 for Initial Briefs (Electric) 2 3" xfId="6522"/>
    <cellStyle name="_VC 6.15.06 update on 06GRC power costs.xls Chart 1_04 07E Wild Horse Wind Expansion (C) (2)_Adj Bench DR 3 for Initial Briefs (Electric) 2 3 2" xfId="26637"/>
    <cellStyle name="_VC 6.15.06 update on 06GRC power costs.xls Chart 1_04 07E Wild Horse Wind Expansion (C) (2)_Adj Bench DR 3 for Initial Briefs (Electric) 2 4" xfId="26638"/>
    <cellStyle name="_VC 6.15.06 update on 06GRC power costs.xls Chart 1_04 07E Wild Horse Wind Expansion (C) (2)_Adj Bench DR 3 for Initial Briefs (Electric) 2 4 2" xfId="26639"/>
    <cellStyle name="_VC 6.15.06 update on 06GRC power costs.xls Chart 1_04 07E Wild Horse Wind Expansion (C) (2)_Adj Bench DR 3 for Initial Briefs (Electric) 3" xfId="6523"/>
    <cellStyle name="_VC 6.15.06 update on 06GRC power costs.xls Chart 1_04 07E Wild Horse Wind Expansion (C) (2)_Adj Bench DR 3 for Initial Briefs (Electric) 3 2" xfId="26640"/>
    <cellStyle name="_VC 6.15.06 update on 06GRC power costs.xls Chart 1_04 07E Wild Horse Wind Expansion (C) (2)_Adj Bench DR 3 for Initial Briefs (Electric) 3 2 2" xfId="26641"/>
    <cellStyle name="_VC 6.15.06 update on 06GRC power costs.xls Chart 1_04 07E Wild Horse Wind Expansion (C) (2)_Adj Bench DR 3 for Initial Briefs (Electric) 3 3" xfId="26642"/>
    <cellStyle name="_VC 6.15.06 update on 06GRC power costs.xls Chart 1_04 07E Wild Horse Wind Expansion (C) (2)_Adj Bench DR 3 for Initial Briefs (Electric) 4" xfId="6524"/>
    <cellStyle name="_VC 6.15.06 update on 06GRC power costs.xls Chart 1_04 07E Wild Horse Wind Expansion (C) (2)_Adj Bench DR 3 for Initial Briefs (Electric) 4 2" xfId="26643"/>
    <cellStyle name="_VC 6.15.06 update on 06GRC power costs.xls Chart 1_04 07E Wild Horse Wind Expansion (C) (2)_Adj Bench DR 3 for Initial Briefs (Electric) 4 2 2" xfId="26644"/>
    <cellStyle name="_VC 6.15.06 update on 06GRC power costs.xls Chart 1_04 07E Wild Horse Wind Expansion (C) (2)_Adj Bench DR 3 for Initial Briefs (Electric) 4 3" xfId="26645"/>
    <cellStyle name="_VC 6.15.06 update on 06GRC power costs.xls Chart 1_04 07E Wild Horse Wind Expansion (C) (2)_Adj Bench DR 3 for Initial Briefs (Electric) 5" xfId="26646"/>
    <cellStyle name="_VC 6.15.06 update on 06GRC power costs.xls Chart 1_04 07E Wild Horse Wind Expansion (C) (2)_Adj Bench DR 3 for Initial Briefs (Electric) 5 2" xfId="26647"/>
    <cellStyle name="_VC 6.15.06 update on 06GRC power costs.xls Chart 1_04 07E Wild Horse Wind Expansion (C) (2)_Adj Bench DR 3 for Initial Briefs (Electric) 6" xfId="26648"/>
    <cellStyle name="_VC 6.15.06 update on 06GRC power costs.xls Chart 1_04 07E Wild Horse Wind Expansion (C) (2)_Adj Bench DR 3 for Initial Briefs (Electric) 6 2" xfId="26649"/>
    <cellStyle name="_VC 6.15.06 update on 06GRC power costs.xls Chart 1_04 07E Wild Horse Wind Expansion (C) (2)_Adj Bench DR 3 for Initial Briefs (Electric)_DEM-WP(C) ENERG10C--ctn Mid-C_042010 2010GRC" xfId="12220"/>
    <cellStyle name="_VC 6.15.06 update on 06GRC power costs.xls Chart 1_04 07E Wild Horse Wind Expansion (C) (2)_Adj Bench DR 3 for Initial Briefs (Electric)_DEM-WP(C) ENERG10C--ctn Mid-C_042010 2010GRC 2" xfId="26650"/>
    <cellStyle name="_VC 6.15.06 update on 06GRC power costs.xls Chart 1_04 07E Wild Horse Wind Expansion (C) (2)_Book1" xfId="6525"/>
    <cellStyle name="_VC 6.15.06 update on 06GRC power costs.xls Chart 1_04 07E Wild Horse Wind Expansion (C) (2)_Book1 2" xfId="26651"/>
    <cellStyle name="_VC 6.15.06 update on 06GRC power costs.xls Chart 1_04 07E Wild Horse Wind Expansion (C) (2)_DEM-WP(C) ENERG10C--ctn Mid-C_042010 2010GRC" xfId="12221"/>
    <cellStyle name="_VC 6.15.06 update on 06GRC power costs.xls Chart 1_04 07E Wild Horse Wind Expansion (C) (2)_DEM-WP(C) ENERG10C--ctn Mid-C_042010 2010GRC 2" xfId="26652"/>
    <cellStyle name="_VC 6.15.06 update on 06GRC power costs.xls Chart 1_04 07E Wild Horse Wind Expansion (C) (2)_Electric Rev Req Model (2009 GRC) " xfId="6526"/>
    <cellStyle name="_VC 6.15.06 update on 06GRC power costs.xls Chart 1_04 07E Wild Horse Wind Expansion (C) (2)_Electric Rev Req Model (2009 GRC)  2" xfId="6527"/>
    <cellStyle name="_VC 6.15.06 update on 06GRC power costs.xls Chart 1_04 07E Wild Horse Wind Expansion (C) (2)_Electric Rev Req Model (2009 GRC)  2 2" xfId="6528"/>
    <cellStyle name="_VC 6.15.06 update on 06GRC power costs.xls Chart 1_04 07E Wild Horse Wind Expansion (C) (2)_Electric Rev Req Model (2009 GRC)  2 2 2" xfId="26653"/>
    <cellStyle name="_VC 6.15.06 update on 06GRC power costs.xls Chart 1_04 07E Wild Horse Wind Expansion (C) (2)_Electric Rev Req Model (2009 GRC)  2 2 2 2" xfId="26654"/>
    <cellStyle name="_VC 6.15.06 update on 06GRC power costs.xls Chart 1_04 07E Wild Horse Wind Expansion (C) (2)_Electric Rev Req Model (2009 GRC)  2 3" xfId="6529"/>
    <cellStyle name="_VC 6.15.06 update on 06GRC power costs.xls Chart 1_04 07E Wild Horse Wind Expansion (C) (2)_Electric Rev Req Model (2009 GRC)  2 3 2" xfId="26655"/>
    <cellStyle name="_VC 6.15.06 update on 06GRC power costs.xls Chart 1_04 07E Wild Horse Wind Expansion (C) (2)_Electric Rev Req Model (2009 GRC)  2 4" xfId="26656"/>
    <cellStyle name="_VC 6.15.06 update on 06GRC power costs.xls Chart 1_04 07E Wild Horse Wind Expansion (C) (2)_Electric Rev Req Model (2009 GRC)  2 4 2" xfId="26657"/>
    <cellStyle name="_VC 6.15.06 update on 06GRC power costs.xls Chart 1_04 07E Wild Horse Wind Expansion (C) (2)_Electric Rev Req Model (2009 GRC)  3" xfId="6530"/>
    <cellStyle name="_VC 6.15.06 update on 06GRC power costs.xls Chart 1_04 07E Wild Horse Wind Expansion (C) (2)_Electric Rev Req Model (2009 GRC)  3 2" xfId="26658"/>
    <cellStyle name="_VC 6.15.06 update on 06GRC power costs.xls Chart 1_04 07E Wild Horse Wind Expansion (C) (2)_Electric Rev Req Model (2009 GRC)  3 2 2" xfId="26659"/>
    <cellStyle name="_VC 6.15.06 update on 06GRC power costs.xls Chart 1_04 07E Wild Horse Wind Expansion (C) (2)_Electric Rev Req Model (2009 GRC)  3 3" xfId="26660"/>
    <cellStyle name="_VC 6.15.06 update on 06GRC power costs.xls Chart 1_04 07E Wild Horse Wind Expansion (C) (2)_Electric Rev Req Model (2009 GRC)  4" xfId="6531"/>
    <cellStyle name="_VC 6.15.06 update on 06GRC power costs.xls Chart 1_04 07E Wild Horse Wind Expansion (C) (2)_Electric Rev Req Model (2009 GRC)  4 2" xfId="26661"/>
    <cellStyle name="_VC 6.15.06 update on 06GRC power costs.xls Chart 1_04 07E Wild Horse Wind Expansion (C) (2)_Electric Rev Req Model (2009 GRC)  4 2 2" xfId="26662"/>
    <cellStyle name="_VC 6.15.06 update on 06GRC power costs.xls Chart 1_04 07E Wild Horse Wind Expansion (C) (2)_Electric Rev Req Model (2009 GRC)  4 3" xfId="26663"/>
    <cellStyle name="_VC 6.15.06 update on 06GRC power costs.xls Chart 1_04 07E Wild Horse Wind Expansion (C) (2)_Electric Rev Req Model (2009 GRC)  5" xfId="26664"/>
    <cellStyle name="_VC 6.15.06 update on 06GRC power costs.xls Chart 1_04 07E Wild Horse Wind Expansion (C) (2)_Electric Rev Req Model (2009 GRC)  5 2" xfId="26665"/>
    <cellStyle name="_VC 6.15.06 update on 06GRC power costs.xls Chart 1_04 07E Wild Horse Wind Expansion (C) (2)_Electric Rev Req Model (2009 GRC)  6" xfId="26666"/>
    <cellStyle name="_VC 6.15.06 update on 06GRC power costs.xls Chart 1_04 07E Wild Horse Wind Expansion (C) (2)_Electric Rev Req Model (2009 GRC)  6 2" xfId="26667"/>
    <cellStyle name="_VC 6.15.06 update on 06GRC power costs.xls Chart 1_04 07E Wild Horse Wind Expansion (C) (2)_Electric Rev Req Model (2009 GRC) _DEM-WP(C) ENERG10C--ctn Mid-C_042010 2010GRC" xfId="12222"/>
    <cellStyle name="_VC 6.15.06 update on 06GRC power costs.xls Chart 1_04 07E Wild Horse Wind Expansion (C) (2)_Electric Rev Req Model (2009 GRC) _DEM-WP(C) ENERG10C--ctn Mid-C_042010 2010GRC 2" xfId="26668"/>
    <cellStyle name="_VC 6.15.06 update on 06GRC power costs.xls Chart 1_04 07E Wild Horse Wind Expansion (C) (2)_Electric Rev Req Model (2009 GRC) Rebuttal" xfId="6532"/>
    <cellStyle name="_VC 6.15.06 update on 06GRC power costs.xls Chart 1_04 07E Wild Horse Wind Expansion (C) (2)_Electric Rev Req Model (2009 GRC) Rebuttal 2" xfId="6533"/>
    <cellStyle name="_VC 6.15.06 update on 06GRC power costs.xls Chart 1_04 07E Wild Horse Wind Expansion (C) (2)_Electric Rev Req Model (2009 GRC) Rebuttal 2 2" xfId="6534"/>
    <cellStyle name="_VC 6.15.06 update on 06GRC power costs.xls Chart 1_04 07E Wild Horse Wind Expansion (C) (2)_Electric Rev Req Model (2009 GRC) Rebuttal 2 2 2" xfId="26669"/>
    <cellStyle name="_VC 6.15.06 update on 06GRC power costs.xls Chart 1_04 07E Wild Horse Wind Expansion (C) (2)_Electric Rev Req Model (2009 GRC) Rebuttal 2 3" xfId="6535"/>
    <cellStyle name="_VC 6.15.06 update on 06GRC power costs.xls Chart 1_04 07E Wild Horse Wind Expansion (C) (2)_Electric Rev Req Model (2009 GRC) Rebuttal 3" xfId="6536"/>
    <cellStyle name="_VC 6.15.06 update on 06GRC power costs.xls Chart 1_04 07E Wild Horse Wind Expansion (C) (2)_Electric Rev Req Model (2009 GRC) Rebuttal 3 2" xfId="26670"/>
    <cellStyle name="_VC 6.15.06 update on 06GRC power costs.xls Chart 1_04 07E Wild Horse Wind Expansion (C) (2)_Electric Rev Req Model (2009 GRC) Rebuttal 4" xfId="6537"/>
    <cellStyle name="_VC 6.15.06 update on 06GRC power costs.xls Chart 1_04 07E Wild Horse Wind Expansion (C) (2)_Electric Rev Req Model (2009 GRC) Rebuttal REmoval of New  WH Solar AdjustMI" xfId="6538"/>
    <cellStyle name="_VC 6.15.06 update on 06GRC power costs.xls Chart 1_04 07E Wild Horse Wind Expansion (C) (2)_Electric Rev Req Model (2009 GRC) Rebuttal REmoval of New  WH Solar AdjustMI 2" xfId="6539"/>
    <cellStyle name="_VC 6.15.06 update on 06GRC power costs.xls Chart 1_04 07E Wild Horse Wind Expansion (C) (2)_Electric Rev Req Model (2009 GRC) Rebuttal REmoval of New  WH Solar AdjustMI 2 2" xfId="6540"/>
    <cellStyle name="_VC 6.15.06 update on 06GRC power costs.xls Chart 1_04 07E Wild Horse Wind Expansion (C) (2)_Electric Rev Req Model (2009 GRC) Rebuttal REmoval of New  WH Solar AdjustMI 2 2 2" xfId="26671"/>
    <cellStyle name="_VC 6.15.06 update on 06GRC power costs.xls Chart 1_04 07E Wild Horse Wind Expansion (C) (2)_Electric Rev Req Model (2009 GRC) Rebuttal REmoval of New  WH Solar AdjustMI 2 2 2 2" xfId="26672"/>
    <cellStyle name="_VC 6.15.06 update on 06GRC power costs.xls Chart 1_04 07E Wild Horse Wind Expansion (C) (2)_Electric Rev Req Model (2009 GRC) Rebuttal REmoval of New  WH Solar AdjustMI 2 3" xfId="6541"/>
    <cellStyle name="_VC 6.15.06 update on 06GRC power costs.xls Chart 1_04 07E Wild Horse Wind Expansion (C) (2)_Electric Rev Req Model (2009 GRC) Rebuttal REmoval of New  WH Solar AdjustMI 2 3 2" xfId="26673"/>
    <cellStyle name="_VC 6.15.06 update on 06GRC power costs.xls Chart 1_04 07E Wild Horse Wind Expansion (C) (2)_Electric Rev Req Model (2009 GRC) Rebuttal REmoval of New  WH Solar AdjustMI 2 4" xfId="26674"/>
    <cellStyle name="_VC 6.15.06 update on 06GRC power costs.xls Chart 1_04 07E Wild Horse Wind Expansion (C) (2)_Electric Rev Req Model (2009 GRC) Rebuttal REmoval of New  WH Solar AdjustMI 2 4 2" xfId="26675"/>
    <cellStyle name="_VC 6.15.06 update on 06GRC power costs.xls Chart 1_04 07E Wild Horse Wind Expansion (C) (2)_Electric Rev Req Model (2009 GRC) Rebuttal REmoval of New  WH Solar AdjustMI 3" xfId="6542"/>
    <cellStyle name="_VC 6.15.06 update on 06GRC power costs.xls Chart 1_04 07E Wild Horse Wind Expansion (C) (2)_Electric Rev Req Model (2009 GRC) Rebuttal REmoval of New  WH Solar AdjustMI 3 2" xfId="26676"/>
    <cellStyle name="_VC 6.15.06 update on 06GRC power costs.xls Chart 1_04 07E Wild Horse Wind Expansion (C) (2)_Electric Rev Req Model (2009 GRC) Rebuttal REmoval of New  WH Solar AdjustMI 3 2 2" xfId="26677"/>
    <cellStyle name="_VC 6.15.06 update on 06GRC power costs.xls Chart 1_04 07E Wild Horse Wind Expansion (C) (2)_Electric Rev Req Model (2009 GRC) Rebuttal REmoval of New  WH Solar AdjustMI 3 3" xfId="26678"/>
    <cellStyle name="_VC 6.15.06 update on 06GRC power costs.xls Chart 1_04 07E Wild Horse Wind Expansion (C) (2)_Electric Rev Req Model (2009 GRC) Rebuttal REmoval of New  WH Solar AdjustMI 4" xfId="6543"/>
    <cellStyle name="_VC 6.15.06 update on 06GRC power costs.xls Chart 1_04 07E Wild Horse Wind Expansion (C) (2)_Electric Rev Req Model (2009 GRC) Rebuttal REmoval of New  WH Solar AdjustMI 4 2" xfId="26679"/>
    <cellStyle name="_VC 6.15.06 update on 06GRC power costs.xls Chart 1_04 07E Wild Horse Wind Expansion (C) (2)_Electric Rev Req Model (2009 GRC) Rebuttal REmoval of New  WH Solar AdjustMI 4 2 2" xfId="26680"/>
    <cellStyle name="_VC 6.15.06 update on 06GRC power costs.xls Chart 1_04 07E Wild Horse Wind Expansion (C) (2)_Electric Rev Req Model (2009 GRC) Rebuttal REmoval of New  WH Solar AdjustMI 4 3" xfId="26681"/>
    <cellStyle name="_VC 6.15.06 update on 06GRC power costs.xls Chart 1_04 07E Wild Horse Wind Expansion (C) (2)_Electric Rev Req Model (2009 GRC) Rebuttal REmoval of New  WH Solar AdjustMI 5" xfId="26682"/>
    <cellStyle name="_VC 6.15.06 update on 06GRC power costs.xls Chart 1_04 07E Wild Horse Wind Expansion (C) (2)_Electric Rev Req Model (2009 GRC) Rebuttal REmoval of New  WH Solar AdjustMI 5 2" xfId="26683"/>
    <cellStyle name="_VC 6.15.06 update on 06GRC power costs.xls Chart 1_04 07E Wild Horse Wind Expansion (C) (2)_Electric Rev Req Model (2009 GRC) Rebuttal REmoval of New  WH Solar AdjustMI 6" xfId="26684"/>
    <cellStyle name="_VC 6.15.06 update on 06GRC power costs.xls Chart 1_04 07E Wild Horse Wind Expansion (C) (2)_Electric Rev Req Model (2009 GRC) Rebuttal REmoval of New  WH Solar AdjustMI 6 2" xfId="26685"/>
    <cellStyle name="_VC 6.15.06 update on 06GRC power costs.xls Chart 1_04 07E Wild Horse Wind Expansion (C) (2)_Electric Rev Req Model (2009 GRC) Rebuttal REmoval of New  WH Solar AdjustMI_DEM-WP(C) ENERG10C--ctn Mid-C_042010 2010GRC" xfId="12223"/>
    <cellStyle name="_VC 6.15.06 update on 06GRC power costs.xls Chart 1_04 07E Wild Horse Wind Expansion (C) (2)_Electric Rev Req Model (2009 GRC) Rebuttal REmoval of New  WH Solar AdjustMI_DEM-WP(C) ENERG10C--ctn Mid-C_042010 2010GRC 2" xfId="26686"/>
    <cellStyle name="_VC 6.15.06 update on 06GRC power costs.xls Chart 1_04 07E Wild Horse Wind Expansion (C) (2)_Electric Rev Req Model (2009 GRC) Revised 01-18-2010" xfId="6544"/>
    <cellStyle name="_VC 6.15.06 update on 06GRC power costs.xls Chart 1_04 07E Wild Horse Wind Expansion (C) (2)_Electric Rev Req Model (2009 GRC) Revised 01-18-2010 2" xfId="6545"/>
    <cellStyle name="_VC 6.15.06 update on 06GRC power costs.xls Chart 1_04 07E Wild Horse Wind Expansion (C) (2)_Electric Rev Req Model (2009 GRC) Revised 01-18-2010 2 2" xfId="6546"/>
    <cellStyle name="_VC 6.15.06 update on 06GRC power costs.xls Chart 1_04 07E Wild Horse Wind Expansion (C) (2)_Electric Rev Req Model (2009 GRC) Revised 01-18-2010 2 2 2" xfId="26687"/>
    <cellStyle name="_VC 6.15.06 update on 06GRC power costs.xls Chart 1_04 07E Wild Horse Wind Expansion (C) (2)_Electric Rev Req Model (2009 GRC) Revised 01-18-2010 2 2 2 2" xfId="26688"/>
    <cellStyle name="_VC 6.15.06 update on 06GRC power costs.xls Chart 1_04 07E Wild Horse Wind Expansion (C) (2)_Electric Rev Req Model (2009 GRC) Revised 01-18-2010 2 3" xfId="6547"/>
    <cellStyle name="_VC 6.15.06 update on 06GRC power costs.xls Chart 1_04 07E Wild Horse Wind Expansion (C) (2)_Electric Rev Req Model (2009 GRC) Revised 01-18-2010 2 3 2" xfId="26689"/>
    <cellStyle name="_VC 6.15.06 update on 06GRC power costs.xls Chart 1_04 07E Wild Horse Wind Expansion (C) (2)_Electric Rev Req Model (2009 GRC) Revised 01-18-2010 2 4" xfId="26690"/>
    <cellStyle name="_VC 6.15.06 update on 06GRC power costs.xls Chart 1_04 07E Wild Horse Wind Expansion (C) (2)_Electric Rev Req Model (2009 GRC) Revised 01-18-2010 2 4 2" xfId="26691"/>
    <cellStyle name="_VC 6.15.06 update on 06GRC power costs.xls Chart 1_04 07E Wild Horse Wind Expansion (C) (2)_Electric Rev Req Model (2009 GRC) Revised 01-18-2010 3" xfId="6548"/>
    <cellStyle name="_VC 6.15.06 update on 06GRC power costs.xls Chart 1_04 07E Wild Horse Wind Expansion (C) (2)_Electric Rev Req Model (2009 GRC) Revised 01-18-2010 3 2" xfId="26692"/>
    <cellStyle name="_VC 6.15.06 update on 06GRC power costs.xls Chart 1_04 07E Wild Horse Wind Expansion (C) (2)_Electric Rev Req Model (2009 GRC) Revised 01-18-2010 3 2 2" xfId="26693"/>
    <cellStyle name="_VC 6.15.06 update on 06GRC power costs.xls Chart 1_04 07E Wild Horse Wind Expansion (C) (2)_Electric Rev Req Model (2009 GRC) Revised 01-18-2010 3 3" xfId="26694"/>
    <cellStyle name="_VC 6.15.06 update on 06GRC power costs.xls Chart 1_04 07E Wild Horse Wind Expansion (C) (2)_Electric Rev Req Model (2009 GRC) Revised 01-18-2010 4" xfId="6549"/>
    <cellStyle name="_VC 6.15.06 update on 06GRC power costs.xls Chart 1_04 07E Wild Horse Wind Expansion (C) (2)_Electric Rev Req Model (2009 GRC) Revised 01-18-2010 4 2" xfId="26695"/>
    <cellStyle name="_VC 6.15.06 update on 06GRC power costs.xls Chart 1_04 07E Wild Horse Wind Expansion (C) (2)_Electric Rev Req Model (2009 GRC) Revised 01-18-2010 4 2 2" xfId="26696"/>
    <cellStyle name="_VC 6.15.06 update on 06GRC power costs.xls Chart 1_04 07E Wild Horse Wind Expansion (C) (2)_Electric Rev Req Model (2009 GRC) Revised 01-18-2010 4 3" xfId="26697"/>
    <cellStyle name="_VC 6.15.06 update on 06GRC power costs.xls Chart 1_04 07E Wild Horse Wind Expansion (C) (2)_Electric Rev Req Model (2009 GRC) Revised 01-18-2010 5" xfId="26698"/>
    <cellStyle name="_VC 6.15.06 update on 06GRC power costs.xls Chart 1_04 07E Wild Horse Wind Expansion (C) (2)_Electric Rev Req Model (2009 GRC) Revised 01-18-2010 5 2" xfId="26699"/>
    <cellStyle name="_VC 6.15.06 update on 06GRC power costs.xls Chart 1_04 07E Wild Horse Wind Expansion (C) (2)_Electric Rev Req Model (2009 GRC) Revised 01-18-2010 6" xfId="26700"/>
    <cellStyle name="_VC 6.15.06 update on 06GRC power costs.xls Chart 1_04 07E Wild Horse Wind Expansion (C) (2)_Electric Rev Req Model (2009 GRC) Revised 01-18-2010 6 2" xfId="26701"/>
    <cellStyle name="_VC 6.15.06 update on 06GRC power costs.xls Chart 1_04 07E Wild Horse Wind Expansion (C) (2)_Electric Rev Req Model (2009 GRC) Revised 01-18-2010_DEM-WP(C) ENERG10C--ctn Mid-C_042010 2010GRC" xfId="12224"/>
    <cellStyle name="_VC 6.15.06 update on 06GRC power costs.xls Chart 1_04 07E Wild Horse Wind Expansion (C) (2)_Electric Rev Req Model (2009 GRC) Revised 01-18-2010_DEM-WP(C) ENERG10C--ctn Mid-C_042010 2010GRC 2" xfId="26702"/>
    <cellStyle name="_VC 6.15.06 update on 06GRC power costs.xls Chart 1_04 07E Wild Horse Wind Expansion (C) (2)_Electric Rev Req Model (2010 GRC)" xfId="6550"/>
    <cellStyle name="_VC 6.15.06 update on 06GRC power costs.xls Chart 1_04 07E Wild Horse Wind Expansion (C) (2)_Electric Rev Req Model (2010 GRC) 2" xfId="26703"/>
    <cellStyle name="_VC 6.15.06 update on 06GRC power costs.xls Chart 1_04 07E Wild Horse Wind Expansion (C) (2)_Electric Rev Req Model (2010 GRC) SF" xfId="6551"/>
    <cellStyle name="_VC 6.15.06 update on 06GRC power costs.xls Chart 1_04 07E Wild Horse Wind Expansion (C) (2)_Electric Rev Req Model (2010 GRC) SF 2" xfId="26704"/>
    <cellStyle name="_VC 6.15.06 update on 06GRC power costs.xls Chart 1_04 07E Wild Horse Wind Expansion (C) (2)_Final Order Electric EXHIBIT A-1" xfId="6552"/>
    <cellStyle name="_VC 6.15.06 update on 06GRC power costs.xls Chart 1_04 07E Wild Horse Wind Expansion (C) (2)_Final Order Electric EXHIBIT A-1 2" xfId="6553"/>
    <cellStyle name="_VC 6.15.06 update on 06GRC power costs.xls Chart 1_04 07E Wild Horse Wind Expansion (C) (2)_Final Order Electric EXHIBIT A-1 2 2" xfId="6554"/>
    <cellStyle name="_VC 6.15.06 update on 06GRC power costs.xls Chart 1_04 07E Wild Horse Wind Expansion (C) (2)_Final Order Electric EXHIBIT A-1 2 2 2" xfId="26705"/>
    <cellStyle name="_VC 6.15.06 update on 06GRC power costs.xls Chart 1_04 07E Wild Horse Wind Expansion (C) (2)_Final Order Electric EXHIBIT A-1 2 3" xfId="6555"/>
    <cellStyle name="_VC 6.15.06 update on 06GRC power costs.xls Chart 1_04 07E Wild Horse Wind Expansion (C) (2)_Final Order Electric EXHIBIT A-1 3" xfId="6556"/>
    <cellStyle name="_VC 6.15.06 update on 06GRC power costs.xls Chart 1_04 07E Wild Horse Wind Expansion (C) (2)_Final Order Electric EXHIBIT A-1 3 2" xfId="26706"/>
    <cellStyle name="_VC 6.15.06 update on 06GRC power costs.xls Chart 1_04 07E Wild Horse Wind Expansion (C) (2)_Final Order Electric EXHIBIT A-1 3 2 2" xfId="26707"/>
    <cellStyle name="_VC 6.15.06 update on 06GRC power costs.xls Chart 1_04 07E Wild Horse Wind Expansion (C) (2)_Final Order Electric EXHIBIT A-1 3 3" xfId="26708"/>
    <cellStyle name="_VC 6.15.06 update on 06GRC power costs.xls Chart 1_04 07E Wild Horse Wind Expansion (C) (2)_Final Order Electric EXHIBIT A-1 4" xfId="6557"/>
    <cellStyle name="_VC 6.15.06 update on 06GRC power costs.xls Chart 1_04 07E Wild Horse Wind Expansion (C) (2)_Final Order Electric EXHIBIT A-1 4 2" xfId="26709"/>
    <cellStyle name="_VC 6.15.06 update on 06GRC power costs.xls Chart 1_04 07E Wild Horse Wind Expansion (C) (2)_Final Order Electric EXHIBIT A-1 5" xfId="26710"/>
    <cellStyle name="_VC 6.15.06 update on 06GRC power costs.xls Chart 1_04 07E Wild Horse Wind Expansion (C) (2)_Final Order Electric EXHIBIT A-1 6" xfId="26711"/>
    <cellStyle name="_VC 6.15.06 update on 06GRC power costs.xls Chart 1_04 07E Wild Horse Wind Expansion (C) (2)_TENASKA REGULATORY ASSET" xfId="6558"/>
    <cellStyle name="_VC 6.15.06 update on 06GRC power costs.xls Chart 1_04 07E Wild Horse Wind Expansion (C) (2)_TENASKA REGULATORY ASSET 2" xfId="6559"/>
    <cellStyle name="_VC 6.15.06 update on 06GRC power costs.xls Chart 1_04 07E Wild Horse Wind Expansion (C) (2)_TENASKA REGULATORY ASSET 2 2" xfId="6560"/>
    <cellStyle name="_VC 6.15.06 update on 06GRC power costs.xls Chart 1_04 07E Wild Horse Wind Expansion (C) (2)_TENASKA REGULATORY ASSET 2 2 2" xfId="26712"/>
    <cellStyle name="_VC 6.15.06 update on 06GRC power costs.xls Chart 1_04 07E Wild Horse Wind Expansion (C) (2)_TENASKA REGULATORY ASSET 2 3" xfId="6561"/>
    <cellStyle name="_VC 6.15.06 update on 06GRC power costs.xls Chart 1_04 07E Wild Horse Wind Expansion (C) (2)_TENASKA REGULATORY ASSET 3" xfId="6562"/>
    <cellStyle name="_VC 6.15.06 update on 06GRC power costs.xls Chart 1_04 07E Wild Horse Wind Expansion (C) (2)_TENASKA REGULATORY ASSET 3 2" xfId="26713"/>
    <cellStyle name="_VC 6.15.06 update on 06GRC power costs.xls Chart 1_04 07E Wild Horse Wind Expansion (C) (2)_TENASKA REGULATORY ASSET 3 2 2" xfId="26714"/>
    <cellStyle name="_VC 6.15.06 update on 06GRC power costs.xls Chart 1_04 07E Wild Horse Wind Expansion (C) (2)_TENASKA REGULATORY ASSET 3 3" xfId="26715"/>
    <cellStyle name="_VC 6.15.06 update on 06GRC power costs.xls Chart 1_04 07E Wild Horse Wind Expansion (C) (2)_TENASKA REGULATORY ASSET 4" xfId="6563"/>
    <cellStyle name="_VC 6.15.06 update on 06GRC power costs.xls Chart 1_04 07E Wild Horse Wind Expansion (C) (2)_TENASKA REGULATORY ASSET 4 2" xfId="26716"/>
    <cellStyle name="_VC 6.15.06 update on 06GRC power costs.xls Chart 1_04 07E Wild Horse Wind Expansion (C) (2)_TENASKA REGULATORY ASSET 5" xfId="26717"/>
    <cellStyle name="_VC 6.15.06 update on 06GRC power costs.xls Chart 1_04 07E Wild Horse Wind Expansion (C) (2)_TENASKA REGULATORY ASSET 6" xfId="26718"/>
    <cellStyle name="_VC 6.15.06 update on 06GRC power costs.xls Chart 1_16.37E Wild Horse Expansion DeferralRevwrkingfile SF" xfId="6564"/>
    <cellStyle name="_VC 6.15.06 update on 06GRC power costs.xls Chart 1_16.37E Wild Horse Expansion DeferralRevwrkingfile SF 2" xfId="6565"/>
    <cellStyle name="_VC 6.15.06 update on 06GRC power costs.xls Chart 1_16.37E Wild Horse Expansion DeferralRevwrkingfile SF 2 2" xfId="6566"/>
    <cellStyle name="_VC 6.15.06 update on 06GRC power costs.xls Chart 1_16.37E Wild Horse Expansion DeferralRevwrkingfile SF 2 2 2" xfId="26719"/>
    <cellStyle name="_VC 6.15.06 update on 06GRC power costs.xls Chart 1_16.37E Wild Horse Expansion DeferralRevwrkingfile SF 2 2 2 2" xfId="26720"/>
    <cellStyle name="_VC 6.15.06 update on 06GRC power costs.xls Chart 1_16.37E Wild Horse Expansion DeferralRevwrkingfile SF 2 3" xfId="6567"/>
    <cellStyle name="_VC 6.15.06 update on 06GRC power costs.xls Chart 1_16.37E Wild Horse Expansion DeferralRevwrkingfile SF 2 3 2" xfId="26721"/>
    <cellStyle name="_VC 6.15.06 update on 06GRC power costs.xls Chart 1_16.37E Wild Horse Expansion DeferralRevwrkingfile SF 2 4" xfId="26722"/>
    <cellStyle name="_VC 6.15.06 update on 06GRC power costs.xls Chart 1_16.37E Wild Horse Expansion DeferralRevwrkingfile SF 2 4 2" xfId="26723"/>
    <cellStyle name="_VC 6.15.06 update on 06GRC power costs.xls Chart 1_16.37E Wild Horse Expansion DeferralRevwrkingfile SF 3" xfId="6568"/>
    <cellStyle name="_VC 6.15.06 update on 06GRC power costs.xls Chart 1_16.37E Wild Horse Expansion DeferralRevwrkingfile SF 3 2" xfId="26724"/>
    <cellStyle name="_VC 6.15.06 update on 06GRC power costs.xls Chart 1_16.37E Wild Horse Expansion DeferralRevwrkingfile SF 3 2 2" xfId="26725"/>
    <cellStyle name="_VC 6.15.06 update on 06GRC power costs.xls Chart 1_16.37E Wild Horse Expansion DeferralRevwrkingfile SF 3 3" xfId="26726"/>
    <cellStyle name="_VC 6.15.06 update on 06GRC power costs.xls Chart 1_16.37E Wild Horse Expansion DeferralRevwrkingfile SF 4" xfId="6569"/>
    <cellStyle name="_VC 6.15.06 update on 06GRC power costs.xls Chart 1_16.37E Wild Horse Expansion DeferralRevwrkingfile SF 4 2" xfId="26727"/>
    <cellStyle name="_VC 6.15.06 update on 06GRC power costs.xls Chart 1_16.37E Wild Horse Expansion DeferralRevwrkingfile SF 4 2 2" xfId="26728"/>
    <cellStyle name="_VC 6.15.06 update on 06GRC power costs.xls Chart 1_16.37E Wild Horse Expansion DeferralRevwrkingfile SF 4 3" xfId="26729"/>
    <cellStyle name="_VC 6.15.06 update on 06GRC power costs.xls Chart 1_16.37E Wild Horse Expansion DeferralRevwrkingfile SF 5" xfId="26730"/>
    <cellStyle name="_VC 6.15.06 update on 06GRC power costs.xls Chart 1_16.37E Wild Horse Expansion DeferralRevwrkingfile SF 5 2" xfId="26731"/>
    <cellStyle name="_VC 6.15.06 update on 06GRC power costs.xls Chart 1_16.37E Wild Horse Expansion DeferralRevwrkingfile SF 6" xfId="26732"/>
    <cellStyle name="_VC 6.15.06 update on 06GRC power costs.xls Chart 1_16.37E Wild Horse Expansion DeferralRevwrkingfile SF 6 2" xfId="26733"/>
    <cellStyle name="_VC 6.15.06 update on 06GRC power costs.xls Chart 1_16.37E Wild Horse Expansion DeferralRevwrkingfile SF_DEM-WP(C) ENERG10C--ctn Mid-C_042010 2010GRC" xfId="12225"/>
    <cellStyle name="_VC 6.15.06 update on 06GRC power costs.xls Chart 1_16.37E Wild Horse Expansion DeferralRevwrkingfile SF_DEM-WP(C) ENERG10C--ctn Mid-C_042010 2010GRC 2" xfId="26734"/>
    <cellStyle name="_VC 6.15.06 update on 06GRC power costs.xls Chart 1_2009 Compliance Filing PCA Exhibits for GRC" xfId="6570"/>
    <cellStyle name="_VC 6.15.06 update on 06GRC power costs.xls Chart 1_2009 Compliance Filing PCA Exhibits for GRC 2" xfId="6571"/>
    <cellStyle name="_VC 6.15.06 update on 06GRC power costs.xls Chart 1_2009 Compliance Filing PCA Exhibits for GRC 2 2" xfId="26735"/>
    <cellStyle name="_VC 6.15.06 update on 06GRC power costs.xls Chart 1_2009 Compliance Filing PCA Exhibits for GRC 3" xfId="26736"/>
    <cellStyle name="_VC 6.15.06 update on 06GRC power costs.xls Chart 1_2009 GRC Compl Filing - Exhibit D" xfId="6572"/>
    <cellStyle name="_VC 6.15.06 update on 06GRC power costs.xls Chart 1_2009 GRC Compl Filing - Exhibit D 2" xfId="6573"/>
    <cellStyle name="_VC 6.15.06 update on 06GRC power costs.xls Chart 1_2009 GRC Compl Filing - Exhibit D 2 2" xfId="26737"/>
    <cellStyle name="_VC 6.15.06 update on 06GRC power costs.xls Chart 1_2009 GRC Compl Filing - Exhibit D 2 2 2" xfId="26738"/>
    <cellStyle name="_VC 6.15.06 update on 06GRC power costs.xls Chart 1_2009 GRC Compl Filing - Exhibit D 2 2 2 2" xfId="26739"/>
    <cellStyle name="_VC 6.15.06 update on 06GRC power costs.xls Chart 1_2009 GRC Compl Filing - Exhibit D 2 3" xfId="26740"/>
    <cellStyle name="_VC 6.15.06 update on 06GRC power costs.xls Chart 1_2009 GRC Compl Filing - Exhibit D 2 3 2" xfId="26741"/>
    <cellStyle name="_VC 6.15.06 update on 06GRC power costs.xls Chart 1_2009 GRC Compl Filing - Exhibit D 2 4" xfId="26742"/>
    <cellStyle name="_VC 6.15.06 update on 06GRC power costs.xls Chart 1_2009 GRC Compl Filing - Exhibit D 2 4 2" xfId="26743"/>
    <cellStyle name="_VC 6.15.06 update on 06GRC power costs.xls Chart 1_2009 GRC Compl Filing - Exhibit D 3" xfId="6574"/>
    <cellStyle name="_VC 6.15.06 update on 06GRC power costs.xls Chart 1_2009 GRC Compl Filing - Exhibit D 3 2" xfId="26744"/>
    <cellStyle name="_VC 6.15.06 update on 06GRC power costs.xls Chart 1_2009 GRC Compl Filing - Exhibit D 3 2 2" xfId="26745"/>
    <cellStyle name="_VC 6.15.06 update on 06GRC power costs.xls Chart 1_2009 GRC Compl Filing - Exhibit D 3 3" xfId="26746"/>
    <cellStyle name="_VC 6.15.06 update on 06GRC power costs.xls Chart 1_2009 GRC Compl Filing - Exhibit D 4" xfId="26747"/>
    <cellStyle name="_VC 6.15.06 update on 06GRC power costs.xls Chart 1_2009 GRC Compl Filing - Exhibit D 4 2" xfId="26748"/>
    <cellStyle name="_VC 6.15.06 update on 06GRC power costs.xls Chart 1_2009 GRC Compl Filing - Exhibit D 4 2 2" xfId="26749"/>
    <cellStyle name="_VC 6.15.06 update on 06GRC power costs.xls Chart 1_2009 GRC Compl Filing - Exhibit D 4 3" xfId="26750"/>
    <cellStyle name="_VC 6.15.06 update on 06GRC power costs.xls Chart 1_2009 GRC Compl Filing - Exhibit D 5" xfId="26751"/>
    <cellStyle name="_VC 6.15.06 update on 06GRC power costs.xls Chart 1_2009 GRC Compl Filing - Exhibit D 5 2" xfId="26752"/>
    <cellStyle name="_VC 6.15.06 update on 06GRC power costs.xls Chart 1_2009 GRC Compl Filing - Exhibit D 6" xfId="26753"/>
    <cellStyle name="_VC 6.15.06 update on 06GRC power costs.xls Chart 1_2009 GRC Compl Filing - Exhibit D 6 2" xfId="26754"/>
    <cellStyle name="_VC 6.15.06 update on 06GRC power costs.xls Chart 1_2009 GRC Compl Filing - Exhibit D_DEM-WP(C) ENERG10C--ctn Mid-C_042010 2010GRC" xfId="12226"/>
    <cellStyle name="_VC 6.15.06 update on 06GRC power costs.xls Chart 1_2009 GRC Compl Filing - Exhibit D_DEM-WP(C) ENERG10C--ctn Mid-C_042010 2010GRC 2" xfId="26755"/>
    <cellStyle name="_VC 6.15.06 update on 06GRC power costs.xls Chart 1_2010 PTC's July1_Dec31 2010 " xfId="252"/>
    <cellStyle name="_VC 6.15.06 update on 06GRC power costs.xls Chart 1_2010 PTC's Sept10_Aug11 (Version 4)" xfId="253"/>
    <cellStyle name="_VC 6.15.06 update on 06GRC power costs.xls Chart 1_3.01 Income Statement" xfId="6575"/>
    <cellStyle name="_VC 6.15.06 update on 06GRC power costs.xls Chart 1_4 31 Regulatory Assets and Liabilities  7 06- Exhibit D" xfId="6576"/>
    <cellStyle name="_VC 6.15.06 update on 06GRC power costs.xls Chart 1_4 31 Regulatory Assets and Liabilities  7 06- Exhibit D 2" xfId="6577"/>
    <cellStyle name="_VC 6.15.06 update on 06GRC power costs.xls Chart 1_4 31 Regulatory Assets and Liabilities  7 06- Exhibit D 2 2" xfId="6578"/>
    <cellStyle name="_VC 6.15.06 update on 06GRC power costs.xls Chart 1_4 31 Regulatory Assets and Liabilities  7 06- Exhibit D 2 2 2" xfId="26756"/>
    <cellStyle name="_VC 6.15.06 update on 06GRC power costs.xls Chart 1_4 31 Regulatory Assets and Liabilities  7 06- Exhibit D 2 2 2 2" xfId="26757"/>
    <cellStyle name="_VC 6.15.06 update on 06GRC power costs.xls Chart 1_4 31 Regulatory Assets and Liabilities  7 06- Exhibit D 2 3" xfId="6579"/>
    <cellStyle name="_VC 6.15.06 update on 06GRC power costs.xls Chart 1_4 31 Regulatory Assets and Liabilities  7 06- Exhibit D 2 3 2" xfId="26758"/>
    <cellStyle name="_VC 6.15.06 update on 06GRC power costs.xls Chart 1_4 31 Regulatory Assets and Liabilities  7 06- Exhibit D 2 4" xfId="26759"/>
    <cellStyle name="_VC 6.15.06 update on 06GRC power costs.xls Chart 1_4 31 Regulatory Assets and Liabilities  7 06- Exhibit D 2 4 2" xfId="26760"/>
    <cellStyle name="_VC 6.15.06 update on 06GRC power costs.xls Chart 1_4 31 Regulatory Assets and Liabilities  7 06- Exhibit D 3" xfId="6580"/>
    <cellStyle name="_VC 6.15.06 update on 06GRC power costs.xls Chart 1_4 31 Regulatory Assets and Liabilities  7 06- Exhibit D 3 2" xfId="26761"/>
    <cellStyle name="_VC 6.15.06 update on 06GRC power costs.xls Chart 1_4 31 Regulatory Assets and Liabilities  7 06- Exhibit D 3 2 2" xfId="26762"/>
    <cellStyle name="_VC 6.15.06 update on 06GRC power costs.xls Chart 1_4 31 Regulatory Assets and Liabilities  7 06- Exhibit D 3 3" xfId="26763"/>
    <cellStyle name="_VC 6.15.06 update on 06GRC power costs.xls Chart 1_4 31 Regulatory Assets and Liabilities  7 06- Exhibit D 4" xfId="6581"/>
    <cellStyle name="_VC 6.15.06 update on 06GRC power costs.xls Chart 1_4 31 Regulatory Assets and Liabilities  7 06- Exhibit D 4 2" xfId="26764"/>
    <cellStyle name="_VC 6.15.06 update on 06GRC power costs.xls Chart 1_4 31 Regulatory Assets and Liabilities  7 06- Exhibit D 4 2 2" xfId="26765"/>
    <cellStyle name="_VC 6.15.06 update on 06GRC power costs.xls Chart 1_4 31 Regulatory Assets and Liabilities  7 06- Exhibit D 4 3" xfId="26766"/>
    <cellStyle name="_VC 6.15.06 update on 06GRC power costs.xls Chart 1_4 31 Regulatory Assets and Liabilities  7 06- Exhibit D 5" xfId="26767"/>
    <cellStyle name="_VC 6.15.06 update on 06GRC power costs.xls Chart 1_4 31 Regulatory Assets and Liabilities  7 06- Exhibit D 5 2" xfId="26768"/>
    <cellStyle name="_VC 6.15.06 update on 06GRC power costs.xls Chart 1_4 31 Regulatory Assets and Liabilities  7 06- Exhibit D 6" xfId="26769"/>
    <cellStyle name="_VC 6.15.06 update on 06GRC power costs.xls Chart 1_4 31 Regulatory Assets and Liabilities  7 06- Exhibit D 6 2" xfId="26770"/>
    <cellStyle name="_VC 6.15.06 update on 06GRC power costs.xls Chart 1_4 31 Regulatory Assets and Liabilities  7 06- Exhibit D_DEM-WP(C) ENERG10C--ctn Mid-C_042010 2010GRC" xfId="12227"/>
    <cellStyle name="_VC 6.15.06 update on 06GRC power costs.xls Chart 1_4 31 Regulatory Assets and Liabilities  7 06- Exhibit D_DEM-WP(C) ENERG10C--ctn Mid-C_042010 2010GRC 2" xfId="26771"/>
    <cellStyle name="_VC 6.15.06 update on 06GRC power costs.xls Chart 1_4 31 Regulatory Assets and Liabilities  7 06- Exhibit D_NIM Summary" xfId="6582"/>
    <cellStyle name="_VC 6.15.06 update on 06GRC power costs.xls Chart 1_4 31 Regulatory Assets and Liabilities  7 06- Exhibit D_NIM Summary 2" xfId="6583"/>
    <cellStyle name="_VC 6.15.06 update on 06GRC power costs.xls Chart 1_4 31 Regulatory Assets and Liabilities  7 06- Exhibit D_NIM Summary 2 2" xfId="26772"/>
    <cellStyle name="_VC 6.15.06 update on 06GRC power costs.xls Chart 1_4 31 Regulatory Assets and Liabilities  7 06- Exhibit D_NIM Summary 2 2 2" xfId="26773"/>
    <cellStyle name="_VC 6.15.06 update on 06GRC power costs.xls Chart 1_4 31 Regulatory Assets and Liabilities  7 06- Exhibit D_NIM Summary 2 2 2 2" xfId="26774"/>
    <cellStyle name="_VC 6.15.06 update on 06GRC power costs.xls Chart 1_4 31 Regulatory Assets and Liabilities  7 06- Exhibit D_NIM Summary 2 3" xfId="26775"/>
    <cellStyle name="_VC 6.15.06 update on 06GRC power costs.xls Chart 1_4 31 Regulatory Assets and Liabilities  7 06- Exhibit D_NIM Summary 2 3 2" xfId="26776"/>
    <cellStyle name="_VC 6.15.06 update on 06GRC power costs.xls Chart 1_4 31 Regulatory Assets and Liabilities  7 06- Exhibit D_NIM Summary 2 4" xfId="26777"/>
    <cellStyle name="_VC 6.15.06 update on 06GRC power costs.xls Chart 1_4 31 Regulatory Assets and Liabilities  7 06- Exhibit D_NIM Summary 2 4 2" xfId="26778"/>
    <cellStyle name="_VC 6.15.06 update on 06GRC power costs.xls Chart 1_4 31 Regulatory Assets and Liabilities  7 06- Exhibit D_NIM Summary 3" xfId="26779"/>
    <cellStyle name="_VC 6.15.06 update on 06GRC power costs.xls Chart 1_4 31 Regulatory Assets and Liabilities  7 06- Exhibit D_NIM Summary 3 2" xfId="26780"/>
    <cellStyle name="_VC 6.15.06 update on 06GRC power costs.xls Chart 1_4 31 Regulatory Assets and Liabilities  7 06- Exhibit D_NIM Summary 3 2 2" xfId="26781"/>
    <cellStyle name="_VC 6.15.06 update on 06GRC power costs.xls Chart 1_4 31 Regulatory Assets and Liabilities  7 06- Exhibit D_NIM Summary 3 3" xfId="26782"/>
    <cellStyle name="_VC 6.15.06 update on 06GRC power costs.xls Chart 1_4 31 Regulatory Assets and Liabilities  7 06- Exhibit D_NIM Summary 4" xfId="26783"/>
    <cellStyle name="_VC 6.15.06 update on 06GRC power costs.xls Chart 1_4 31 Regulatory Assets and Liabilities  7 06- Exhibit D_NIM Summary 4 2" xfId="26784"/>
    <cellStyle name="_VC 6.15.06 update on 06GRC power costs.xls Chart 1_4 31 Regulatory Assets and Liabilities  7 06- Exhibit D_NIM Summary 4 2 2" xfId="26785"/>
    <cellStyle name="_VC 6.15.06 update on 06GRC power costs.xls Chart 1_4 31 Regulatory Assets and Liabilities  7 06- Exhibit D_NIM Summary 4 3" xfId="26786"/>
    <cellStyle name="_VC 6.15.06 update on 06GRC power costs.xls Chart 1_4 31 Regulatory Assets and Liabilities  7 06- Exhibit D_NIM Summary 5" xfId="26787"/>
    <cellStyle name="_VC 6.15.06 update on 06GRC power costs.xls Chart 1_4 31 Regulatory Assets and Liabilities  7 06- Exhibit D_NIM Summary 5 2" xfId="26788"/>
    <cellStyle name="_VC 6.15.06 update on 06GRC power costs.xls Chart 1_4 31 Regulatory Assets and Liabilities  7 06- Exhibit D_NIM Summary 6" xfId="26789"/>
    <cellStyle name="_VC 6.15.06 update on 06GRC power costs.xls Chart 1_4 31 Regulatory Assets and Liabilities  7 06- Exhibit D_NIM Summary 6 2" xfId="26790"/>
    <cellStyle name="_VC 6.15.06 update on 06GRC power costs.xls Chart 1_4 31 Regulatory Assets and Liabilities  7 06- Exhibit D_NIM Summary_DEM-WP(C) ENERG10C--ctn Mid-C_042010 2010GRC" xfId="12228"/>
    <cellStyle name="_VC 6.15.06 update on 06GRC power costs.xls Chart 1_4 31 Regulatory Assets and Liabilities  7 06- Exhibit D_NIM Summary_DEM-WP(C) ENERG10C--ctn Mid-C_042010 2010GRC 2" xfId="26791"/>
    <cellStyle name="_VC 6.15.06 update on 06GRC power costs.xls Chart 1_4 31E Reg Asset  Liab and EXH D" xfId="12229"/>
    <cellStyle name="_VC 6.15.06 update on 06GRC power costs.xls Chart 1_4 31E Reg Asset  Liab and EXH D _ Aug 10 Filing (2)" xfId="12230"/>
    <cellStyle name="_VC 6.15.06 update on 06GRC power costs.xls Chart 1_4 31E Reg Asset  Liab and EXH D _ Aug 10 Filing (2) 2" xfId="26792"/>
    <cellStyle name="_VC 6.15.06 update on 06GRC power costs.xls Chart 1_4 31E Reg Asset  Liab and EXH D _ Aug 10 Filing (2) 2 2" xfId="26793"/>
    <cellStyle name="_VC 6.15.06 update on 06GRC power costs.xls Chart 1_4 31E Reg Asset  Liab and EXH D _ Aug 10 Filing (2) 2 2 2" xfId="26794"/>
    <cellStyle name="_VC 6.15.06 update on 06GRC power costs.xls Chart 1_4 31E Reg Asset  Liab and EXH D _ Aug 10 Filing (2) 2 3" xfId="26795"/>
    <cellStyle name="_VC 6.15.06 update on 06GRC power costs.xls Chart 1_4 31E Reg Asset  Liab and EXH D _ Aug 10 Filing (2) 3" xfId="26796"/>
    <cellStyle name="_VC 6.15.06 update on 06GRC power costs.xls Chart 1_4 31E Reg Asset  Liab and EXH D _ Aug 10 Filing (2) 3 2" xfId="26797"/>
    <cellStyle name="_VC 6.15.06 update on 06GRC power costs.xls Chart 1_4 31E Reg Asset  Liab and EXH D _ Aug 10 Filing (2) 3 2 2" xfId="26798"/>
    <cellStyle name="_VC 6.15.06 update on 06GRC power costs.xls Chart 1_4 31E Reg Asset  Liab and EXH D _ Aug 10 Filing (2) 3 3" xfId="26799"/>
    <cellStyle name="_VC 6.15.06 update on 06GRC power costs.xls Chart 1_4 31E Reg Asset  Liab and EXH D _ Aug 10 Filing (2) 4" xfId="26800"/>
    <cellStyle name="_VC 6.15.06 update on 06GRC power costs.xls Chart 1_4 31E Reg Asset  Liab and EXH D _ Aug 10 Filing (2) 4 2" xfId="26801"/>
    <cellStyle name="_VC 6.15.06 update on 06GRC power costs.xls Chart 1_4 31E Reg Asset  Liab and EXH D _ Aug 10 Filing (2) 5" xfId="26802"/>
    <cellStyle name="_VC 6.15.06 update on 06GRC power costs.xls Chart 1_4 31E Reg Asset  Liab and EXH D _ Aug 10 Filing (2) 5 2" xfId="26803"/>
    <cellStyle name="_VC 6.15.06 update on 06GRC power costs.xls Chart 1_4 31E Reg Asset  Liab and EXH D 10" xfId="26804"/>
    <cellStyle name="_VC 6.15.06 update on 06GRC power costs.xls Chart 1_4 31E Reg Asset  Liab and EXH D 10 2" xfId="26805"/>
    <cellStyle name="_VC 6.15.06 update on 06GRC power costs.xls Chart 1_4 31E Reg Asset  Liab and EXH D 10 2 2" xfId="26806"/>
    <cellStyle name="_VC 6.15.06 update on 06GRC power costs.xls Chart 1_4 31E Reg Asset  Liab and EXH D 10 3" xfId="26807"/>
    <cellStyle name="_VC 6.15.06 update on 06GRC power costs.xls Chart 1_4 31E Reg Asset  Liab and EXH D 11" xfId="26808"/>
    <cellStyle name="_VC 6.15.06 update on 06GRC power costs.xls Chart 1_4 31E Reg Asset  Liab and EXH D 11 2" xfId="26809"/>
    <cellStyle name="_VC 6.15.06 update on 06GRC power costs.xls Chart 1_4 31E Reg Asset  Liab and EXH D 11 2 2" xfId="26810"/>
    <cellStyle name="_VC 6.15.06 update on 06GRC power costs.xls Chart 1_4 31E Reg Asset  Liab and EXH D 11 3" xfId="26811"/>
    <cellStyle name="_VC 6.15.06 update on 06GRC power costs.xls Chart 1_4 31E Reg Asset  Liab and EXH D 12" xfId="26812"/>
    <cellStyle name="_VC 6.15.06 update on 06GRC power costs.xls Chart 1_4 31E Reg Asset  Liab and EXH D 12 2" xfId="26813"/>
    <cellStyle name="_VC 6.15.06 update on 06GRC power costs.xls Chart 1_4 31E Reg Asset  Liab and EXH D 12 2 2" xfId="26814"/>
    <cellStyle name="_VC 6.15.06 update on 06GRC power costs.xls Chart 1_4 31E Reg Asset  Liab and EXH D 12 3" xfId="26815"/>
    <cellStyle name="_VC 6.15.06 update on 06GRC power costs.xls Chart 1_4 31E Reg Asset  Liab and EXH D 13" xfId="26816"/>
    <cellStyle name="_VC 6.15.06 update on 06GRC power costs.xls Chart 1_4 31E Reg Asset  Liab and EXH D 13 2" xfId="26817"/>
    <cellStyle name="_VC 6.15.06 update on 06GRC power costs.xls Chart 1_4 31E Reg Asset  Liab and EXH D 13 2 2" xfId="26818"/>
    <cellStyle name="_VC 6.15.06 update on 06GRC power costs.xls Chart 1_4 31E Reg Asset  Liab and EXH D 13 3" xfId="26819"/>
    <cellStyle name="_VC 6.15.06 update on 06GRC power costs.xls Chart 1_4 31E Reg Asset  Liab and EXH D 14" xfId="26820"/>
    <cellStyle name="_VC 6.15.06 update on 06GRC power costs.xls Chart 1_4 31E Reg Asset  Liab and EXH D 14 2" xfId="26821"/>
    <cellStyle name="_VC 6.15.06 update on 06GRC power costs.xls Chart 1_4 31E Reg Asset  Liab and EXH D 14 2 2" xfId="26822"/>
    <cellStyle name="_VC 6.15.06 update on 06GRC power costs.xls Chart 1_4 31E Reg Asset  Liab and EXH D 14 3" xfId="26823"/>
    <cellStyle name="_VC 6.15.06 update on 06GRC power costs.xls Chart 1_4 31E Reg Asset  Liab and EXH D 15" xfId="26824"/>
    <cellStyle name="_VC 6.15.06 update on 06GRC power costs.xls Chart 1_4 31E Reg Asset  Liab and EXH D 15 2" xfId="26825"/>
    <cellStyle name="_VC 6.15.06 update on 06GRC power costs.xls Chart 1_4 31E Reg Asset  Liab and EXH D 15 2 2" xfId="26826"/>
    <cellStyle name="_VC 6.15.06 update on 06GRC power costs.xls Chart 1_4 31E Reg Asset  Liab and EXH D 15 3" xfId="26827"/>
    <cellStyle name="_VC 6.15.06 update on 06GRC power costs.xls Chart 1_4 31E Reg Asset  Liab and EXH D 16" xfId="26828"/>
    <cellStyle name="_VC 6.15.06 update on 06GRC power costs.xls Chart 1_4 31E Reg Asset  Liab and EXH D 16 2" xfId="26829"/>
    <cellStyle name="_VC 6.15.06 update on 06GRC power costs.xls Chart 1_4 31E Reg Asset  Liab and EXH D 16 2 2" xfId="26830"/>
    <cellStyle name="_VC 6.15.06 update on 06GRC power costs.xls Chart 1_4 31E Reg Asset  Liab and EXH D 16 3" xfId="26831"/>
    <cellStyle name="_VC 6.15.06 update on 06GRC power costs.xls Chart 1_4 31E Reg Asset  Liab and EXH D 17" xfId="26832"/>
    <cellStyle name="_VC 6.15.06 update on 06GRC power costs.xls Chart 1_4 31E Reg Asset  Liab and EXH D 17 2" xfId="26833"/>
    <cellStyle name="_VC 6.15.06 update on 06GRC power costs.xls Chart 1_4 31E Reg Asset  Liab and EXH D 18" xfId="26834"/>
    <cellStyle name="_VC 6.15.06 update on 06GRC power costs.xls Chart 1_4 31E Reg Asset  Liab and EXH D 18 2" xfId="26835"/>
    <cellStyle name="_VC 6.15.06 update on 06GRC power costs.xls Chart 1_4 31E Reg Asset  Liab and EXH D 19" xfId="26836"/>
    <cellStyle name="_VC 6.15.06 update on 06GRC power costs.xls Chart 1_4 31E Reg Asset  Liab and EXH D 19 2" xfId="26837"/>
    <cellStyle name="_VC 6.15.06 update on 06GRC power costs.xls Chart 1_4 31E Reg Asset  Liab and EXH D 2" xfId="26838"/>
    <cellStyle name="_VC 6.15.06 update on 06GRC power costs.xls Chart 1_4 31E Reg Asset  Liab and EXH D 2 2" xfId="26839"/>
    <cellStyle name="_VC 6.15.06 update on 06GRC power costs.xls Chart 1_4 31E Reg Asset  Liab and EXH D 2 2 2" xfId="26840"/>
    <cellStyle name="_VC 6.15.06 update on 06GRC power costs.xls Chart 1_4 31E Reg Asset  Liab and EXH D 2 3" xfId="26841"/>
    <cellStyle name="_VC 6.15.06 update on 06GRC power costs.xls Chart 1_4 31E Reg Asset  Liab and EXH D 20" xfId="26842"/>
    <cellStyle name="_VC 6.15.06 update on 06GRC power costs.xls Chart 1_4 31E Reg Asset  Liab and EXH D 20 2" xfId="26843"/>
    <cellStyle name="_VC 6.15.06 update on 06GRC power costs.xls Chart 1_4 31E Reg Asset  Liab and EXH D 21" xfId="26844"/>
    <cellStyle name="_VC 6.15.06 update on 06GRC power costs.xls Chart 1_4 31E Reg Asset  Liab and EXH D 21 2" xfId="26845"/>
    <cellStyle name="_VC 6.15.06 update on 06GRC power costs.xls Chart 1_4 31E Reg Asset  Liab and EXH D 22" xfId="26846"/>
    <cellStyle name="_VC 6.15.06 update on 06GRC power costs.xls Chart 1_4 31E Reg Asset  Liab and EXH D 22 2" xfId="26847"/>
    <cellStyle name="_VC 6.15.06 update on 06GRC power costs.xls Chart 1_4 31E Reg Asset  Liab and EXH D 23" xfId="26848"/>
    <cellStyle name="_VC 6.15.06 update on 06GRC power costs.xls Chart 1_4 31E Reg Asset  Liab and EXH D 23 2" xfId="26849"/>
    <cellStyle name="_VC 6.15.06 update on 06GRC power costs.xls Chart 1_4 31E Reg Asset  Liab and EXH D 24" xfId="26850"/>
    <cellStyle name="_VC 6.15.06 update on 06GRC power costs.xls Chart 1_4 31E Reg Asset  Liab and EXH D 24 2" xfId="26851"/>
    <cellStyle name="_VC 6.15.06 update on 06GRC power costs.xls Chart 1_4 31E Reg Asset  Liab and EXH D 25" xfId="26852"/>
    <cellStyle name="_VC 6.15.06 update on 06GRC power costs.xls Chart 1_4 31E Reg Asset  Liab and EXH D 25 2" xfId="26853"/>
    <cellStyle name="_VC 6.15.06 update on 06GRC power costs.xls Chart 1_4 31E Reg Asset  Liab and EXH D 26" xfId="26854"/>
    <cellStyle name="_VC 6.15.06 update on 06GRC power costs.xls Chart 1_4 31E Reg Asset  Liab and EXH D 26 2" xfId="26855"/>
    <cellStyle name="_VC 6.15.06 update on 06GRC power costs.xls Chart 1_4 31E Reg Asset  Liab and EXH D 27" xfId="26856"/>
    <cellStyle name="_VC 6.15.06 update on 06GRC power costs.xls Chart 1_4 31E Reg Asset  Liab and EXH D 27 2" xfId="26857"/>
    <cellStyle name="_VC 6.15.06 update on 06GRC power costs.xls Chart 1_4 31E Reg Asset  Liab and EXH D 28" xfId="26858"/>
    <cellStyle name="_VC 6.15.06 update on 06GRC power costs.xls Chart 1_4 31E Reg Asset  Liab and EXH D 28 2" xfId="26859"/>
    <cellStyle name="_VC 6.15.06 update on 06GRC power costs.xls Chart 1_4 31E Reg Asset  Liab and EXH D 29" xfId="26860"/>
    <cellStyle name="_VC 6.15.06 update on 06GRC power costs.xls Chart 1_4 31E Reg Asset  Liab and EXH D 29 2" xfId="26861"/>
    <cellStyle name="_VC 6.15.06 update on 06GRC power costs.xls Chart 1_4 31E Reg Asset  Liab and EXH D 3" xfId="26862"/>
    <cellStyle name="_VC 6.15.06 update on 06GRC power costs.xls Chart 1_4 31E Reg Asset  Liab and EXH D 3 2" xfId="26863"/>
    <cellStyle name="_VC 6.15.06 update on 06GRC power costs.xls Chart 1_4 31E Reg Asset  Liab and EXH D 3 2 2" xfId="26864"/>
    <cellStyle name="_VC 6.15.06 update on 06GRC power costs.xls Chart 1_4 31E Reg Asset  Liab and EXH D 3 3" xfId="26865"/>
    <cellStyle name="_VC 6.15.06 update on 06GRC power costs.xls Chart 1_4 31E Reg Asset  Liab and EXH D 30" xfId="26866"/>
    <cellStyle name="_VC 6.15.06 update on 06GRC power costs.xls Chart 1_4 31E Reg Asset  Liab and EXH D 30 2" xfId="26867"/>
    <cellStyle name="_VC 6.15.06 update on 06GRC power costs.xls Chart 1_4 31E Reg Asset  Liab and EXH D 4" xfId="26868"/>
    <cellStyle name="_VC 6.15.06 update on 06GRC power costs.xls Chart 1_4 31E Reg Asset  Liab and EXH D 4 2" xfId="26869"/>
    <cellStyle name="_VC 6.15.06 update on 06GRC power costs.xls Chart 1_4 31E Reg Asset  Liab and EXH D 4 2 2" xfId="26870"/>
    <cellStyle name="_VC 6.15.06 update on 06GRC power costs.xls Chart 1_4 31E Reg Asset  Liab and EXH D 5" xfId="26871"/>
    <cellStyle name="_VC 6.15.06 update on 06GRC power costs.xls Chart 1_4 31E Reg Asset  Liab and EXH D 5 2" xfId="26872"/>
    <cellStyle name="_VC 6.15.06 update on 06GRC power costs.xls Chart 1_4 31E Reg Asset  Liab and EXH D 5 2 2" xfId="26873"/>
    <cellStyle name="_VC 6.15.06 update on 06GRC power costs.xls Chart 1_4 31E Reg Asset  Liab and EXH D 6" xfId="26874"/>
    <cellStyle name="_VC 6.15.06 update on 06GRC power costs.xls Chart 1_4 31E Reg Asset  Liab and EXH D 6 2" xfId="26875"/>
    <cellStyle name="_VC 6.15.06 update on 06GRC power costs.xls Chart 1_4 31E Reg Asset  Liab and EXH D 6 2 2" xfId="26876"/>
    <cellStyle name="_VC 6.15.06 update on 06GRC power costs.xls Chart 1_4 31E Reg Asset  Liab and EXH D 6 3" xfId="26877"/>
    <cellStyle name="_VC 6.15.06 update on 06GRC power costs.xls Chart 1_4 31E Reg Asset  Liab and EXH D 7" xfId="26878"/>
    <cellStyle name="_VC 6.15.06 update on 06GRC power costs.xls Chart 1_4 31E Reg Asset  Liab and EXH D 7 2" xfId="26879"/>
    <cellStyle name="_VC 6.15.06 update on 06GRC power costs.xls Chart 1_4 31E Reg Asset  Liab and EXH D 7 2 2" xfId="26880"/>
    <cellStyle name="_VC 6.15.06 update on 06GRC power costs.xls Chart 1_4 31E Reg Asset  Liab and EXH D 7 3" xfId="26881"/>
    <cellStyle name="_VC 6.15.06 update on 06GRC power costs.xls Chart 1_4 31E Reg Asset  Liab and EXH D 8" xfId="26882"/>
    <cellStyle name="_VC 6.15.06 update on 06GRC power costs.xls Chart 1_4 31E Reg Asset  Liab and EXH D 8 2" xfId="26883"/>
    <cellStyle name="_VC 6.15.06 update on 06GRC power costs.xls Chart 1_4 31E Reg Asset  Liab and EXH D 8 2 2" xfId="26884"/>
    <cellStyle name="_VC 6.15.06 update on 06GRC power costs.xls Chart 1_4 31E Reg Asset  Liab and EXH D 8 3" xfId="26885"/>
    <cellStyle name="_VC 6.15.06 update on 06GRC power costs.xls Chart 1_4 31E Reg Asset  Liab and EXH D 9" xfId="26886"/>
    <cellStyle name="_VC 6.15.06 update on 06GRC power costs.xls Chart 1_4 31E Reg Asset  Liab and EXH D 9 2" xfId="26887"/>
    <cellStyle name="_VC 6.15.06 update on 06GRC power costs.xls Chart 1_4 31E Reg Asset  Liab and EXH D 9 2 2" xfId="26888"/>
    <cellStyle name="_VC 6.15.06 update on 06GRC power costs.xls Chart 1_4 31E Reg Asset  Liab and EXH D 9 3" xfId="26889"/>
    <cellStyle name="_VC 6.15.06 update on 06GRC power costs.xls Chart 1_4 32 Regulatory Assets and Liabilities  7 06- Exhibit D" xfId="6584"/>
    <cellStyle name="_VC 6.15.06 update on 06GRC power costs.xls Chart 1_4 32 Regulatory Assets and Liabilities  7 06- Exhibit D 2" xfId="6585"/>
    <cellStyle name="_VC 6.15.06 update on 06GRC power costs.xls Chart 1_4 32 Regulatory Assets and Liabilities  7 06- Exhibit D 2 2" xfId="6586"/>
    <cellStyle name="_VC 6.15.06 update on 06GRC power costs.xls Chart 1_4 32 Regulatory Assets and Liabilities  7 06- Exhibit D 2 2 2" xfId="26890"/>
    <cellStyle name="_VC 6.15.06 update on 06GRC power costs.xls Chart 1_4 32 Regulatory Assets and Liabilities  7 06- Exhibit D 2 2 2 2" xfId="26891"/>
    <cellStyle name="_VC 6.15.06 update on 06GRC power costs.xls Chart 1_4 32 Regulatory Assets and Liabilities  7 06- Exhibit D 2 3" xfId="6587"/>
    <cellStyle name="_VC 6.15.06 update on 06GRC power costs.xls Chart 1_4 32 Regulatory Assets and Liabilities  7 06- Exhibit D 2 3 2" xfId="26892"/>
    <cellStyle name="_VC 6.15.06 update on 06GRC power costs.xls Chart 1_4 32 Regulatory Assets and Liabilities  7 06- Exhibit D 2 4" xfId="26893"/>
    <cellStyle name="_VC 6.15.06 update on 06GRC power costs.xls Chart 1_4 32 Regulatory Assets and Liabilities  7 06- Exhibit D 2 4 2" xfId="26894"/>
    <cellStyle name="_VC 6.15.06 update on 06GRC power costs.xls Chart 1_4 32 Regulatory Assets and Liabilities  7 06- Exhibit D 3" xfId="6588"/>
    <cellStyle name="_VC 6.15.06 update on 06GRC power costs.xls Chart 1_4 32 Regulatory Assets and Liabilities  7 06- Exhibit D 3 2" xfId="26895"/>
    <cellStyle name="_VC 6.15.06 update on 06GRC power costs.xls Chart 1_4 32 Regulatory Assets and Liabilities  7 06- Exhibit D 3 2 2" xfId="26896"/>
    <cellStyle name="_VC 6.15.06 update on 06GRC power costs.xls Chart 1_4 32 Regulatory Assets and Liabilities  7 06- Exhibit D 3 3" xfId="26897"/>
    <cellStyle name="_VC 6.15.06 update on 06GRC power costs.xls Chart 1_4 32 Regulatory Assets and Liabilities  7 06- Exhibit D 4" xfId="6589"/>
    <cellStyle name="_VC 6.15.06 update on 06GRC power costs.xls Chart 1_4 32 Regulatory Assets and Liabilities  7 06- Exhibit D 4 2" xfId="26898"/>
    <cellStyle name="_VC 6.15.06 update on 06GRC power costs.xls Chart 1_4 32 Regulatory Assets and Liabilities  7 06- Exhibit D 4 2 2" xfId="26899"/>
    <cellStyle name="_VC 6.15.06 update on 06GRC power costs.xls Chart 1_4 32 Regulatory Assets and Liabilities  7 06- Exhibit D 4 3" xfId="26900"/>
    <cellStyle name="_VC 6.15.06 update on 06GRC power costs.xls Chart 1_4 32 Regulatory Assets and Liabilities  7 06- Exhibit D 5" xfId="26901"/>
    <cellStyle name="_VC 6.15.06 update on 06GRC power costs.xls Chart 1_4 32 Regulatory Assets and Liabilities  7 06- Exhibit D 5 2" xfId="26902"/>
    <cellStyle name="_VC 6.15.06 update on 06GRC power costs.xls Chart 1_4 32 Regulatory Assets and Liabilities  7 06- Exhibit D 6" xfId="26903"/>
    <cellStyle name="_VC 6.15.06 update on 06GRC power costs.xls Chart 1_4 32 Regulatory Assets and Liabilities  7 06- Exhibit D 6 2" xfId="26904"/>
    <cellStyle name="_VC 6.15.06 update on 06GRC power costs.xls Chart 1_4 32 Regulatory Assets and Liabilities  7 06- Exhibit D_DEM-WP(C) ENERG10C--ctn Mid-C_042010 2010GRC" xfId="12231"/>
    <cellStyle name="_VC 6.15.06 update on 06GRC power costs.xls Chart 1_4 32 Regulatory Assets and Liabilities  7 06- Exhibit D_DEM-WP(C) ENERG10C--ctn Mid-C_042010 2010GRC 2" xfId="26905"/>
    <cellStyle name="_VC 6.15.06 update on 06GRC power costs.xls Chart 1_4 32 Regulatory Assets and Liabilities  7 06- Exhibit D_NIM Summary" xfId="6590"/>
    <cellStyle name="_VC 6.15.06 update on 06GRC power costs.xls Chart 1_4 32 Regulatory Assets and Liabilities  7 06- Exhibit D_NIM Summary 2" xfId="6591"/>
    <cellStyle name="_VC 6.15.06 update on 06GRC power costs.xls Chart 1_4 32 Regulatory Assets and Liabilities  7 06- Exhibit D_NIM Summary 2 2" xfId="26906"/>
    <cellStyle name="_VC 6.15.06 update on 06GRC power costs.xls Chart 1_4 32 Regulatory Assets and Liabilities  7 06- Exhibit D_NIM Summary 2 2 2" xfId="26907"/>
    <cellStyle name="_VC 6.15.06 update on 06GRC power costs.xls Chart 1_4 32 Regulatory Assets and Liabilities  7 06- Exhibit D_NIM Summary 2 2 2 2" xfId="26908"/>
    <cellStyle name="_VC 6.15.06 update on 06GRC power costs.xls Chart 1_4 32 Regulatory Assets and Liabilities  7 06- Exhibit D_NIM Summary 2 3" xfId="26909"/>
    <cellStyle name="_VC 6.15.06 update on 06GRC power costs.xls Chart 1_4 32 Regulatory Assets and Liabilities  7 06- Exhibit D_NIM Summary 2 3 2" xfId="26910"/>
    <cellStyle name="_VC 6.15.06 update on 06GRC power costs.xls Chart 1_4 32 Regulatory Assets and Liabilities  7 06- Exhibit D_NIM Summary 2 4" xfId="26911"/>
    <cellStyle name="_VC 6.15.06 update on 06GRC power costs.xls Chart 1_4 32 Regulatory Assets and Liabilities  7 06- Exhibit D_NIM Summary 2 4 2" xfId="26912"/>
    <cellStyle name="_VC 6.15.06 update on 06GRC power costs.xls Chart 1_4 32 Regulatory Assets and Liabilities  7 06- Exhibit D_NIM Summary 3" xfId="26913"/>
    <cellStyle name="_VC 6.15.06 update on 06GRC power costs.xls Chart 1_4 32 Regulatory Assets and Liabilities  7 06- Exhibit D_NIM Summary 3 2" xfId="26914"/>
    <cellStyle name="_VC 6.15.06 update on 06GRC power costs.xls Chart 1_4 32 Regulatory Assets and Liabilities  7 06- Exhibit D_NIM Summary 3 2 2" xfId="26915"/>
    <cellStyle name="_VC 6.15.06 update on 06GRC power costs.xls Chart 1_4 32 Regulatory Assets and Liabilities  7 06- Exhibit D_NIM Summary 3 3" xfId="26916"/>
    <cellStyle name="_VC 6.15.06 update on 06GRC power costs.xls Chart 1_4 32 Regulatory Assets and Liabilities  7 06- Exhibit D_NIM Summary 4" xfId="26917"/>
    <cellStyle name="_VC 6.15.06 update on 06GRC power costs.xls Chart 1_4 32 Regulatory Assets and Liabilities  7 06- Exhibit D_NIM Summary 4 2" xfId="26918"/>
    <cellStyle name="_VC 6.15.06 update on 06GRC power costs.xls Chart 1_4 32 Regulatory Assets and Liabilities  7 06- Exhibit D_NIM Summary 4 2 2" xfId="26919"/>
    <cellStyle name="_VC 6.15.06 update on 06GRC power costs.xls Chart 1_4 32 Regulatory Assets and Liabilities  7 06- Exhibit D_NIM Summary 4 3" xfId="26920"/>
    <cellStyle name="_VC 6.15.06 update on 06GRC power costs.xls Chart 1_4 32 Regulatory Assets and Liabilities  7 06- Exhibit D_NIM Summary 5" xfId="26921"/>
    <cellStyle name="_VC 6.15.06 update on 06GRC power costs.xls Chart 1_4 32 Regulatory Assets and Liabilities  7 06- Exhibit D_NIM Summary 5 2" xfId="26922"/>
    <cellStyle name="_VC 6.15.06 update on 06GRC power costs.xls Chart 1_4 32 Regulatory Assets and Liabilities  7 06- Exhibit D_NIM Summary 6" xfId="26923"/>
    <cellStyle name="_VC 6.15.06 update on 06GRC power costs.xls Chart 1_4 32 Regulatory Assets and Liabilities  7 06- Exhibit D_NIM Summary 6 2" xfId="26924"/>
    <cellStyle name="_VC 6.15.06 update on 06GRC power costs.xls Chart 1_4 32 Regulatory Assets and Liabilities  7 06- Exhibit D_NIM Summary_DEM-WP(C) ENERG10C--ctn Mid-C_042010 2010GRC" xfId="12232"/>
    <cellStyle name="_VC 6.15.06 update on 06GRC power costs.xls Chart 1_4 32 Regulatory Assets and Liabilities  7 06- Exhibit D_NIM Summary_DEM-WP(C) ENERG10C--ctn Mid-C_042010 2010GRC 2" xfId="26925"/>
    <cellStyle name="_VC 6.15.06 update on 06GRC power costs.xls Chart 1_6.06E Operating Expenses" xfId="12233"/>
    <cellStyle name="_VC 6.15.06 update on 06GRC power costs.xls Chart 1_ACCOUNTS" xfId="6592"/>
    <cellStyle name="_VC 6.15.06 update on 06GRC power costs.xls Chart 1_Att B to RECs proceeds proposal" xfId="254"/>
    <cellStyle name="_VC 6.15.06 update on 06GRC power costs.xls Chart 1_AURORA Total New" xfId="6593"/>
    <cellStyle name="_VC 6.15.06 update on 06GRC power costs.xls Chart 1_AURORA Total New 2" xfId="6594"/>
    <cellStyle name="_VC 6.15.06 update on 06GRC power costs.xls Chart 1_AURORA Total New 2 2" xfId="26926"/>
    <cellStyle name="_VC 6.15.06 update on 06GRC power costs.xls Chart 1_AURORA Total New 2 2 2" xfId="26927"/>
    <cellStyle name="_VC 6.15.06 update on 06GRC power costs.xls Chart 1_AURORA Total New 2 2 2 2" xfId="26928"/>
    <cellStyle name="_VC 6.15.06 update on 06GRC power costs.xls Chart 1_AURORA Total New 2 3" xfId="26929"/>
    <cellStyle name="_VC 6.15.06 update on 06GRC power costs.xls Chart 1_AURORA Total New 2 3 2" xfId="26930"/>
    <cellStyle name="_VC 6.15.06 update on 06GRC power costs.xls Chart 1_AURORA Total New 2 4" xfId="26931"/>
    <cellStyle name="_VC 6.15.06 update on 06GRC power costs.xls Chart 1_AURORA Total New 2 4 2" xfId="26932"/>
    <cellStyle name="_VC 6.15.06 update on 06GRC power costs.xls Chart 1_AURORA Total New 3" xfId="26933"/>
    <cellStyle name="_VC 6.15.06 update on 06GRC power costs.xls Chart 1_AURORA Total New 3 2" xfId="26934"/>
    <cellStyle name="_VC 6.15.06 update on 06GRC power costs.xls Chart 1_AURORA Total New 3 2 2" xfId="26935"/>
    <cellStyle name="_VC 6.15.06 update on 06GRC power costs.xls Chart 1_AURORA Total New 4" xfId="26936"/>
    <cellStyle name="_VC 6.15.06 update on 06GRC power costs.xls Chart 1_AURORA Total New 4 2" xfId="26937"/>
    <cellStyle name="_VC 6.15.06 update on 06GRC power costs.xls Chart 1_AURORA Total New 5" xfId="26938"/>
    <cellStyle name="_VC 6.15.06 update on 06GRC power costs.xls Chart 1_AURORA Total New 5 2" xfId="26939"/>
    <cellStyle name="_VC 6.15.06 update on 06GRC power costs.xls Chart 1_Backup for Attachment B 2010-09-09" xfId="255"/>
    <cellStyle name="_VC 6.15.06 update on 06GRC power costs.xls Chart 1_Bench Request - Attachment B" xfId="256"/>
    <cellStyle name="_VC 6.15.06 update on 06GRC power costs.xls Chart 1_Book2" xfId="6595"/>
    <cellStyle name="_VC 6.15.06 update on 06GRC power costs.xls Chart 1_Book2 2" xfId="6596"/>
    <cellStyle name="_VC 6.15.06 update on 06GRC power costs.xls Chart 1_Book2 2 2" xfId="6597"/>
    <cellStyle name="_VC 6.15.06 update on 06GRC power costs.xls Chart 1_Book2 2 2 2" xfId="26940"/>
    <cellStyle name="_VC 6.15.06 update on 06GRC power costs.xls Chart 1_Book2 2 2 2 2" xfId="26941"/>
    <cellStyle name="_VC 6.15.06 update on 06GRC power costs.xls Chart 1_Book2 2 3" xfId="6598"/>
    <cellStyle name="_VC 6.15.06 update on 06GRC power costs.xls Chart 1_Book2 2 3 2" xfId="26942"/>
    <cellStyle name="_VC 6.15.06 update on 06GRC power costs.xls Chart 1_Book2 2 4" xfId="26943"/>
    <cellStyle name="_VC 6.15.06 update on 06GRC power costs.xls Chart 1_Book2 2 4 2" xfId="26944"/>
    <cellStyle name="_VC 6.15.06 update on 06GRC power costs.xls Chart 1_Book2 3" xfId="6599"/>
    <cellStyle name="_VC 6.15.06 update on 06GRC power costs.xls Chart 1_Book2 3 2" xfId="26945"/>
    <cellStyle name="_VC 6.15.06 update on 06GRC power costs.xls Chart 1_Book2 3 2 2" xfId="26946"/>
    <cellStyle name="_VC 6.15.06 update on 06GRC power costs.xls Chart 1_Book2 3 3" xfId="26947"/>
    <cellStyle name="_VC 6.15.06 update on 06GRC power costs.xls Chart 1_Book2 4" xfId="6600"/>
    <cellStyle name="_VC 6.15.06 update on 06GRC power costs.xls Chart 1_Book2 4 2" xfId="26948"/>
    <cellStyle name="_VC 6.15.06 update on 06GRC power costs.xls Chart 1_Book2 4 2 2" xfId="26949"/>
    <cellStyle name="_VC 6.15.06 update on 06GRC power costs.xls Chart 1_Book2 4 3" xfId="26950"/>
    <cellStyle name="_VC 6.15.06 update on 06GRC power costs.xls Chart 1_Book2 5" xfId="26951"/>
    <cellStyle name="_VC 6.15.06 update on 06GRC power costs.xls Chart 1_Book2 5 2" xfId="26952"/>
    <cellStyle name="_VC 6.15.06 update on 06GRC power costs.xls Chart 1_Book2 6" xfId="26953"/>
    <cellStyle name="_VC 6.15.06 update on 06GRC power costs.xls Chart 1_Book2 6 2" xfId="26954"/>
    <cellStyle name="_VC 6.15.06 update on 06GRC power costs.xls Chart 1_Book2_Adj Bench DR 3 for Initial Briefs (Electric)" xfId="6601"/>
    <cellStyle name="_VC 6.15.06 update on 06GRC power costs.xls Chart 1_Book2_Adj Bench DR 3 for Initial Briefs (Electric) 2" xfId="6602"/>
    <cellStyle name="_VC 6.15.06 update on 06GRC power costs.xls Chart 1_Book2_Adj Bench DR 3 for Initial Briefs (Electric) 2 2" xfId="6603"/>
    <cellStyle name="_VC 6.15.06 update on 06GRC power costs.xls Chart 1_Book2_Adj Bench DR 3 for Initial Briefs (Electric) 2 2 2" xfId="26955"/>
    <cellStyle name="_VC 6.15.06 update on 06GRC power costs.xls Chart 1_Book2_Adj Bench DR 3 for Initial Briefs (Electric) 2 2 2 2" xfId="26956"/>
    <cellStyle name="_VC 6.15.06 update on 06GRC power costs.xls Chart 1_Book2_Adj Bench DR 3 for Initial Briefs (Electric) 2 3" xfId="6604"/>
    <cellStyle name="_VC 6.15.06 update on 06GRC power costs.xls Chart 1_Book2_Adj Bench DR 3 for Initial Briefs (Electric) 2 3 2" xfId="26957"/>
    <cellStyle name="_VC 6.15.06 update on 06GRC power costs.xls Chart 1_Book2_Adj Bench DR 3 for Initial Briefs (Electric) 2 4" xfId="26958"/>
    <cellStyle name="_VC 6.15.06 update on 06GRC power costs.xls Chart 1_Book2_Adj Bench DR 3 for Initial Briefs (Electric) 2 4 2" xfId="26959"/>
    <cellStyle name="_VC 6.15.06 update on 06GRC power costs.xls Chart 1_Book2_Adj Bench DR 3 for Initial Briefs (Electric) 3" xfId="6605"/>
    <cellStyle name="_VC 6.15.06 update on 06GRC power costs.xls Chart 1_Book2_Adj Bench DR 3 for Initial Briefs (Electric) 3 2" xfId="26960"/>
    <cellStyle name="_VC 6.15.06 update on 06GRC power costs.xls Chart 1_Book2_Adj Bench DR 3 for Initial Briefs (Electric) 3 2 2" xfId="26961"/>
    <cellStyle name="_VC 6.15.06 update on 06GRC power costs.xls Chart 1_Book2_Adj Bench DR 3 for Initial Briefs (Electric) 3 3" xfId="26962"/>
    <cellStyle name="_VC 6.15.06 update on 06GRC power costs.xls Chart 1_Book2_Adj Bench DR 3 for Initial Briefs (Electric) 4" xfId="6606"/>
    <cellStyle name="_VC 6.15.06 update on 06GRC power costs.xls Chart 1_Book2_Adj Bench DR 3 for Initial Briefs (Electric) 4 2" xfId="26963"/>
    <cellStyle name="_VC 6.15.06 update on 06GRC power costs.xls Chart 1_Book2_Adj Bench DR 3 for Initial Briefs (Electric) 4 2 2" xfId="26964"/>
    <cellStyle name="_VC 6.15.06 update on 06GRC power costs.xls Chart 1_Book2_Adj Bench DR 3 for Initial Briefs (Electric) 4 3" xfId="26965"/>
    <cellStyle name="_VC 6.15.06 update on 06GRC power costs.xls Chart 1_Book2_Adj Bench DR 3 for Initial Briefs (Electric) 5" xfId="26966"/>
    <cellStyle name="_VC 6.15.06 update on 06GRC power costs.xls Chart 1_Book2_Adj Bench DR 3 for Initial Briefs (Electric) 5 2" xfId="26967"/>
    <cellStyle name="_VC 6.15.06 update on 06GRC power costs.xls Chart 1_Book2_Adj Bench DR 3 for Initial Briefs (Electric) 6" xfId="26968"/>
    <cellStyle name="_VC 6.15.06 update on 06GRC power costs.xls Chart 1_Book2_Adj Bench DR 3 for Initial Briefs (Electric) 6 2" xfId="26969"/>
    <cellStyle name="_VC 6.15.06 update on 06GRC power costs.xls Chart 1_Book2_Adj Bench DR 3 for Initial Briefs (Electric)_DEM-WP(C) ENERG10C--ctn Mid-C_042010 2010GRC" xfId="12234"/>
    <cellStyle name="_VC 6.15.06 update on 06GRC power costs.xls Chart 1_Book2_Adj Bench DR 3 for Initial Briefs (Electric)_DEM-WP(C) ENERG10C--ctn Mid-C_042010 2010GRC 2" xfId="26970"/>
    <cellStyle name="_VC 6.15.06 update on 06GRC power costs.xls Chart 1_Book2_DEM-WP(C) ENERG10C--ctn Mid-C_042010 2010GRC" xfId="12235"/>
    <cellStyle name="_VC 6.15.06 update on 06GRC power costs.xls Chart 1_Book2_DEM-WP(C) ENERG10C--ctn Mid-C_042010 2010GRC 2" xfId="26971"/>
    <cellStyle name="_VC 6.15.06 update on 06GRC power costs.xls Chart 1_Book2_Electric Rev Req Model (2009 GRC) Rebuttal" xfId="6607"/>
    <cellStyle name="_VC 6.15.06 update on 06GRC power costs.xls Chart 1_Book2_Electric Rev Req Model (2009 GRC) Rebuttal 2" xfId="6608"/>
    <cellStyle name="_VC 6.15.06 update on 06GRC power costs.xls Chart 1_Book2_Electric Rev Req Model (2009 GRC) Rebuttal 2 2" xfId="6609"/>
    <cellStyle name="_VC 6.15.06 update on 06GRC power costs.xls Chart 1_Book2_Electric Rev Req Model (2009 GRC) Rebuttal 2 2 2" xfId="26972"/>
    <cellStyle name="_VC 6.15.06 update on 06GRC power costs.xls Chart 1_Book2_Electric Rev Req Model (2009 GRC) Rebuttal 2 3" xfId="6610"/>
    <cellStyle name="_VC 6.15.06 update on 06GRC power costs.xls Chart 1_Book2_Electric Rev Req Model (2009 GRC) Rebuttal 3" xfId="6611"/>
    <cellStyle name="_VC 6.15.06 update on 06GRC power costs.xls Chart 1_Book2_Electric Rev Req Model (2009 GRC) Rebuttal 3 2" xfId="26973"/>
    <cellStyle name="_VC 6.15.06 update on 06GRC power costs.xls Chart 1_Book2_Electric Rev Req Model (2009 GRC) Rebuttal 4" xfId="6612"/>
    <cellStyle name="_VC 6.15.06 update on 06GRC power costs.xls Chart 1_Book2_Electric Rev Req Model (2009 GRC) Rebuttal REmoval of New  WH Solar AdjustMI" xfId="6613"/>
    <cellStyle name="_VC 6.15.06 update on 06GRC power costs.xls Chart 1_Book2_Electric Rev Req Model (2009 GRC) Rebuttal REmoval of New  WH Solar AdjustMI 2" xfId="6614"/>
    <cellStyle name="_VC 6.15.06 update on 06GRC power costs.xls Chart 1_Book2_Electric Rev Req Model (2009 GRC) Rebuttal REmoval of New  WH Solar AdjustMI 2 2" xfId="6615"/>
    <cellStyle name="_VC 6.15.06 update on 06GRC power costs.xls Chart 1_Book2_Electric Rev Req Model (2009 GRC) Rebuttal REmoval of New  WH Solar AdjustMI 2 2 2" xfId="26974"/>
    <cellStyle name="_VC 6.15.06 update on 06GRC power costs.xls Chart 1_Book2_Electric Rev Req Model (2009 GRC) Rebuttal REmoval of New  WH Solar AdjustMI 2 2 2 2" xfId="26975"/>
    <cellStyle name="_VC 6.15.06 update on 06GRC power costs.xls Chart 1_Book2_Electric Rev Req Model (2009 GRC) Rebuttal REmoval of New  WH Solar AdjustMI 2 3" xfId="6616"/>
    <cellStyle name="_VC 6.15.06 update on 06GRC power costs.xls Chart 1_Book2_Electric Rev Req Model (2009 GRC) Rebuttal REmoval of New  WH Solar AdjustMI 2 3 2" xfId="26976"/>
    <cellStyle name="_VC 6.15.06 update on 06GRC power costs.xls Chart 1_Book2_Electric Rev Req Model (2009 GRC) Rebuttal REmoval of New  WH Solar AdjustMI 2 4" xfId="26977"/>
    <cellStyle name="_VC 6.15.06 update on 06GRC power costs.xls Chart 1_Book2_Electric Rev Req Model (2009 GRC) Rebuttal REmoval of New  WH Solar AdjustMI 2 4 2" xfId="26978"/>
    <cellStyle name="_VC 6.15.06 update on 06GRC power costs.xls Chart 1_Book2_Electric Rev Req Model (2009 GRC) Rebuttal REmoval of New  WH Solar AdjustMI 3" xfId="6617"/>
    <cellStyle name="_VC 6.15.06 update on 06GRC power costs.xls Chart 1_Book2_Electric Rev Req Model (2009 GRC) Rebuttal REmoval of New  WH Solar AdjustMI 3 2" xfId="26979"/>
    <cellStyle name="_VC 6.15.06 update on 06GRC power costs.xls Chart 1_Book2_Electric Rev Req Model (2009 GRC) Rebuttal REmoval of New  WH Solar AdjustMI 3 2 2" xfId="26980"/>
    <cellStyle name="_VC 6.15.06 update on 06GRC power costs.xls Chart 1_Book2_Electric Rev Req Model (2009 GRC) Rebuttal REmoval of New  WH Solar AdjustMI 3 3" xfId="26981"/>
    <cellStyle name="_VC 6.15.06 update on 06GRC power costs.xls Chart 1_Book2_Electric Rev Req Model (2009 GRC) Rebuttal REmoval of New  WH Solar AdjustMI 4" xfId="6618"/>
    <cellStyle name="_VC 6.15.06 update on 06GRC power costs.xls Chart 1_Book2_Electric Rev Req Model (2009 GRC) Rebuttal REmoval of New  WH Solar AdjustMI 4 2" xfId="26982"/>
    <cellStyle name="_VC 6.15.06 update on 06GRC power costs.xls Chart 1_Book2_Electric Rev Req Model (2009 GRC) Rebuttal REmoval of New  WH Solar AdjustMI 4 2 2" xfId="26983"/>
    <cellStyle name="_VC 6.15.06 update on 06GRC power costs.xls Chart 1_Book2_Electric Rev Req Model (2009 GRC) Rebuttal REmoval of New  WH Solar AdjustMI 4 3" xfId="26984"/>
    <cellStyle name="_VC 6.15.06 update on 06GRC power costs.xls Chart 1_Book2_Electric Rev Req Model (2009 GRC) Rebuttal REmoval of New  WH Solar AdjustMI 5" xfId="26985"/>
    <cellStyle name="_VC 6.15.06 update on 06GRC power costs.xls Chart 1_Book2_Electric Rev Req Model (2009 GRC) Rebuttal REmoval of New  WH Solar AdjustMI 5 2" xfId="26986"/>
    <cellStyle name="_VC 6.15.06 update on 06GRC power costs.xls Chart 1_Book2_Electric Rev Req Model (2009 GRC) Rebuttal REmoval of New  WH Solar AdjustMI 6" xfId="26987"/>
    <cellStyle name="_VC 6.15.06 update on 06GRC power costs.xls Chart 1_Book2_Electric Rev Req Model (2009 GRC) Rebuttal REmoval of New  WH Solar AdjustMI 6 2" xfId="26988"/>
    <cellStyle name="_VC 6.15.06 update on 06GRC power costs.xls Chart 1_Book2_Electric Rev Req Model (2009 GRC) Rebuttal REmoval of New  WH Solar AdjustMI_DEM-WP(C) ENERG10C--ctn Mid-C_042010 2010GRC" xfId="12236"/>
    <cellStyle name="_VC 6.15.06 update on 06GRC power costs.xls Chart 1_Book2_Electric Rev Req Model (2009 GRC) Rebuttal REmoval of New  WH Solar AdjustMI_DEM-WP(C) ENERG10C--ctn Mid-C_042010 2010GRC 2" xfId="26989"/>
    <cellStyle name="_VC 6.15.06 update on 06GRC power costs.xls Chart 1_Book2_Electric Rev Req Model (2009 GRC) Revised 01-18-2010" xfId="6619"/>
    <cellStyle name="_VC 6.15.06 update on 06GRC power costs.xls Chart 1_Book2_Electric Rev Req Model (2009 GRC) Revised 01-18-2010 2" xfId="6620"/>
    <cellStyle name="_VC 6.15.06 update on 06GRC power costs.xls Chart 1_Book2_Electric Rev Req Model (2009 GRC) Revised 01-18-2010 2 2" xfId="6621"/>
    <cellStyle name="_VC 6.15.06 update on 06GRC power costs.xls Chart 1_Book2_Electric Rev Req Model (2009 GRC) Revised 01-18-2010 2 2 2" xfId="26990"/>
    <cellStyle name="_VC 6.15.06 update on 06GRC power costs.xls Chart 1_Book2_Electric Rev Req Model (2009 GRC) Revised 01-18-2010 2 2 2 2" xfId="26991"/>
    <cellStyle name="_VC 6.15.06 update on 06GRC power costs.xls Chart 1_Book2_Electric Rev Req Model (2009 GRC) Revised 01-18-2010 2 3" xfId="6622"/>
    <cellStyle name="_VC 6.15.06 update on 06GRC power costs.xls Chart 1_Book2_Electric Rev Req Model (2009 GRC) Revised 01-18-2010 2 3 2" xfId="26992"/>
    <cellStyle name="_VC 6.15.06 update on 06GRC power costs.xls Chart 1_Book2_Electric Rev Req Model (2009 GRC) Revised 01-18-2010 2 4" xfId="26993"/>
    <cellStyle name="_VC 6.15.06 update on 06GRC power costs.xls Chart 1_Book2_Electric Rev Req Model (2009 GRC) Revised 01-18-2010 2 4 2" xfId="26994"/>
    <cellStyle name="_VC 6.15.06 update on 06GRC power costs.xls Chart 1_Book2_Electric Rev Req Model (2009 GRC) Revised 01-18-2010 3" xfId="6623"/>
    <cellStyle name="_VC 6.15.06 update on 06GRC power costs.xls Chart 1_Book2_Electric Rev Req Model (2009 GRC) Revised 01-18-2010 3 2" xfId="26995"/>
    <cellStyle name="_VC 6.15.06 update on 06GRC power costs.xls Chart 1_Book2_Electric Rev Req Model (2009 GRC) Revised 01-18-2010 3 2 2" xfId="26996"/>
    <cellStyle name="_VC 6.15.06 update on 06GRC power costs.xls Chart 1_Book2_Electric Rev Req Model (2009 GRC) Revised 01-18-2010 3 3" xfId="26997"/>
    <cellStyle name="_VC 6.15.06 update on 06GRC power costs.xls Chart 1_Book2_Electric Rev Req Model (2009 GRC) Revised 01-18-2010 4" xfId="6624"/>
    <cellStyle name="_VC 6.15.06 update on 06GRC power costs.xls Chart 1_Book2_Electric Rev Req Model (2009 GRC) Revised 01-18-2010 4 2" xfId="26998"/>
    <cellStyle name="_VC 6.15.06 update on 06GRC power costs.xls Chart 1_Book2_Electric Rev Req Model (2009 GRC) Revised 01-18-2010 4 2 2" xfId="26999"/>
    <cellStyle name="_VC 6.15.06 update on 06GRC power costs.xls Chart 1_Book2_Electric Rev Req Model (2009 GRC) Revised 01-18-2010 4 3" xfId="27000"/>
    <cellStyle name="_VC 6.15.06 update on 06GRC power costs.xls Chart 1_Book2_Electric Rev Req Model (2009 GRC) Revised 01-18-2010 5" xfId="27001"/>
    <cellStyle name="_VC 6.15.06 update on 06GRC power costs.xls Chart 1_Book2_Electric Rev Req Model (2009 GRC) Revised 01-18-2010 5 2" xfId="27002"/>
    <cellStyle name="_VC 6.15.06 update on 06GRC power costs.xls Chart 1_Book2_Electric Rev Req Model (2009 GRC) Revised 01-18-2010 6" xfId="27003"/>
    <cellStyle name="_VC 6.15.06 update on 06GRC power costs.xls Chart 1_Book2_Electric Rev Req Model (2009 GRC) Revised 01-18-2010 6 2" xfId="27004"/>
    <cellStyle name="_VC 6.15.06 update on 06GRC power costs.xls Chart 1_Book2_Electric Rev Req Model (2009 GRC) Revised 01-18-2010_DEM-WP(C) ENERG10C--ctn Mid-C_042010 2010GRC" xfId="12237"/>
    <cellStyle name="_VC 6.15.06 update on 06GRC power costs.xls Chart 1_Book2_Electric Rev Req Model (2009 GRC) Revised 01-18-2010_DEM-WP(C) ENERG10C--ctn Mid-C_042010 2010GRC 2" xfId="27005"/>
    <cellStyle name="_VC 6.15.06 update on 06GRC power costs.xls Chart 1_Book2_Final Order Electric EXHIBIT A-1" xfId="6625"/>
    <cellStyle name="_VC 6.15.06 update on 06GRC power costs.xls Chart 1_Book2_Final Order Electric EXHIBIT A-1 2" xfId="6626"/>
    <cellStyle name="_VC 6.15.06 update on 06GRC power costs.xls Chart 1_Book2_Final Order Electric EXHIBIT A-1 2 2" xfId="6627"/>
    <cellStyle name="_VC 6.15.06 update on 06GRC power costs.xls Chart 1_Book2_Final Order Electric EXHIBIT A-1 2 2 2" xfId="27006"/>
    <cellStyle name="_VC 6.15.06 update on 06GRC power costs.xls Chart 1_Book2_Final Order Electric EXHIBIT A-1 2 3" xfId="6628"/>
    <cellStyle name="_VC 6.15.06 update on 06GRC power costs.xls Chart 1_Book2_Final Order Electric EXHIBIT A-1 3" xfId="6629"/>
    <cellStyle name="_VC 6.15.06 update on 06GRC power costs.xls Chart 1_Book2_Final Order Electric EXHIBIT A-1 3 2" xfId="27007"/>
    <cellStyle name="_VC 6.15.06 update on 06GRC power costs.xls Chart 1_Book2_Final Order Electric EXHIBIT A-1 3 2 2" xfId="27008"/>
    <cellStyle name="_VC 6.15.06 update on 06GRC power costs.xls Chart 1_Book2_Final Order Electric EXHIBIT A-1 3 3" xfId="27009"/>
    <cellStyle name="_VC 6.15.06 update on 06GRC power costs.xls Chart 1_Book2_Final Order Electric EXHIBIT A-1 4" xfId="6630"/>
    <cellStyle name="_VC 6.15.06 update on 06GRC power costs.xls Chart 1_Book2_Final Order Electric EXHIBIT A-1 4 2" xfId="27010"/>
    <cellStyle name="_VC 6.15.06 update on 06GRC power costs.xls Chart 1_Book2_Final Order Electric EXHIBIT A-1 5" xfId="27011"/>
    <cellStyle name="_VC 6.15.06 update on 06GRC power costs.xls Chart 1_Book2_Final Order Electric EXHIBIT A-1 6" xfId="27012"/>
    <cellStyle name="_VC 6.15.06 update on 06GRC power costs.xls Chart 1_Book4" xfId="6631"/>
    <cellStyle name="_VC 6.15.06 update on 06GRC power costs.xls Chart 1_Book4 2" xfId="6632"/>
    <cellStyle name="_VC 6.15.06 update on 06GRC power costs.xls Chart 1_Book4 2 2" xfId="6633"/>
    <cellStyle name="_VC 6.15.06 update on 06GRC power costs.xls Chart 1_Book4 2 2 2" xfId="27013"/>
    <cellStyle name="_VC 6.15.06 update on 06GRC power costs.xls Chart 1_Book4 2 2 2 2" xfId="27014"/>
    <cellStyle name="_VC 6.15.06 update on 06GRC power costs.xls Chart 1_Book4 2 3" xfId="6634"/>
    <cellStyle name="_VC 6.15.06 update on 06GRC power costs.xls Chart 1_Book4 2 3 2" xfId="27015"/>
    <cellStyle name="_VC 6.15.06 update on 06GRC power costs.xls Chart 1_Book4 2 4" xfId="27016"/>
    <cellStyle name="_VC 6.15.06 update on 06GRC power costs.xls Chart 1_Book4 2 4 2" xfId="27017"/>
    <cellStyle name="_VC 6.15.06 update on 06GRC power costs.xls Chart 1_Book4 3" xfId="6635"/>
    <cellStyle name="_VC 6.15.06 update on 06GRC power costs.xls Chart 1_Book4 3 2" xfId="27018"/>
    <cellStyle name="_VC 6.15.06 update on 06GRC power costs.xls Chart 1_Book4 3 2 2" xfId="27019"/>
    <cellStyle name="_VC 6.15.06 update on 06GRC power costs.xls Chart 1_Book4 3 3" xfId="27020"/>
    <cellStyle name="_VC 6.15.06 update on 06GRC power costs.xls Chart 1_Book4 4" xfId="6636"/>
    <cellStyle name="_VC 6.15.06 update on 06GRC power costs.xls Chart 1_Book4 4 2" xfId="27021"/>
    <cellStyle name="_VC 6.15.06 update on 06GRC power costs.xls Chart 1_Book4 4 2 2" xfId="27022"/>
    <cellStyle name="_VC 6.15.06 update on 06GRC power costs.xls Chart 1_Book4 4 3" xfId="27023"/>
    <cellStyle name="_VC 6.15.06 update on 06GRC power costs.xls Chart 1_Book4 5" xfId="27024"/>
    <cellStyle name="_VC 6.15.06 update on 06GRC power costs.xls Chart 1_Book4 5 2" xfId="27025"/>
    <cellStyle name="_VC 6.15.06 update on 06GRC power costs.xls Chart 1_Book4 6" xfId="27026"/>
    <cellStyle name="_VC 6.15.06 update on 06GRC power costs.xls Chart 1_Book4 6 2" xfId="27027"/>
    <cellStyle name="_VC 6.15.06 update on 06GRC power costs.xls Chart 1_Book4_DEM-WP(C) ENERG10C--ctn Mid-C_042010 2010GRC" xfId="12238"/>
    <cellStyle name="_VC 6.15.06 update on 06GRC power costs.xls Chart 1_Book4_DEM-WP(C) ENERG10C--ctn Mid-C_042010 2010GRC 2" xfId="27028"/>
    <cellStyle name="_VC 6.15.06 update on 06GRC power costs.xls Chart 1_Book9" xfId="6637"/>
    <cellStyle name="_VC 6.15.06 update on 06GRC power costs.xls Chart 1_Book9 2" xfId="6638"/>
    <cellStyle name="_VC 6.15.06 update on 06GRC power costs.xls Chart 1_Book9 2 2" xfId="6639"/>
    <cellStyle name="_VC 6.15.06 update on 06GRC power costs.xls Chart 1_Book9 2 2 2" xfId="27029"/>
    <cellStyle name="_VC 6.15.06 update on 06GRC power costs.xls Chart 1_Book9 2 2 2 2" xfId="27030"/>
    <cellStyle name="_VC 6.15.06 update on 06GRC power costs.xls Chart 1_Book9 2 3" xfId="6640"/>
    <cellStyle name="_VC 6.15.06 update on 06GRC power costs.xls Chart 1_Book9 2 3 2" xfId="27031"/>
    <cellStyle name="_VC 6.15.06 update on 06GRC power costs.xls Chart 1_Book9 2 4" xfId="27032"/>
    <cellStyle name="_VC 6.15.06 update on 06GRC power costs.xls Chart 1_Book9 2 4 2" xfId="27033"/>
    <cellStyle name="_VC 6.15.06 update on 06GRC power costs.xls Chart 1_Book9 3" xfId="6641"/>
    <cellStyle name="_VC 6.15.06 update on 06GRC power costs.xls Chart 1_Book9 3 2" xfId="27034"/>
    <cellStyle name="_VC 6.15.06 update on 06GRC power costs.xls Chart 1_Book9 3 2 2" xfId="27035"/>
    <cellStyle name="_VC 6.15.06 update on 06GRC power costs.xls Chart 1_Book9 3 3" xfId="27036"/>
    <cellStyle name="_VC 6.15.06 update on 06GRC power costs.xls Chart 1_Book9 4" xfId="6642"/>
    <cellStyle name="_VC 6.15.06 update on 06GRC power costs.xls Chart 1_Book9 4 2" xfId="27037"/>
    <cellStyle name="_VC 6.15.06 update on 06GRC power costs.xls Chart 1_Book9 4 2 2" xfId="27038"/>
    <cellStyle name="_VC 6.15.06 update on 06GRC power costs.xls Chart 1_Book9 4 3" xfId="27039"/>
    <cellStyle name="_VC 6.15.06 update on 06GRC power costs.xls Chart 1_Book9 5" xfId="27040"/>
    <cellStyle name="_VC 6.15.06 update on 06GRC power costs.xls Chart 1_Book9 5 2" xfId="27041"/>
    <cellStyle name="_VC 6.15.06 update on 06GRC power costs.xls Chart 1_Book9 6" xfId="27042"/>
    <cellStyle name="_VC 6.15.06 update on 06GRC power costs.xls Chart 1_Book9 6 2" xfId="27043"/>
    <cellStyle name="_VC 6.15.06 update on 06GRC power costs.xls Chart 1_Book9_DEM-WP(C) ENERG10C--ctn Mid-C_042010 2010GRC" xfId="12239"/>
    <cellStyle name="_VC 6.15.06 update on 06GRC power costs.xls Chart 1_Book9_DEM-WP(C) ENERG10C--ctn Mid-C_042010 2010GRC 2" xfId="27044"/>
    <cellStyle name="_VC 6.15.06 update on 06GRC power costs.xls Chart 1_Chelan PUD Power Costs (8-10)" xfId="6643"/>
    <cellStyle name="_VC 6.15.06 update on 06GRC power costs.xls Chart 1_Chelan PUD Power Costs (8-10) 2" xfId="27045"/>
    <cellStyle name="_VC 6.15.06 update on 06GRC power costs.xls Chart 1_DEM-WP(C) Chelan Power Costs" xfId="12240"/>
    <cellStyle name="_VC 6.15.06 update on 06GRC power costs.xls Chart 1_DEM-WP(C) Chelan Power Costs 2" xfId="27046"/>
    <cellStyle name="_VC 6.15.06 update on 06GRC power costs.xls Chart 1_DEM-WP(C) Chelan Power Costs 2 2" xfId="27047"/>
    <cellStyle name="_VC 6.15.06 update on 06GRC power costs.xls Chart 1_DEM-WP(C) Chelan Power Costs 2 2 2" xfId="27048"/>
    <cellStyle name="_VC 6.15.06 update on 06GRC power costs.xls Chart 1_DEM-WP(C) Chelan Power Costs 2 3" xfId="27049"/>
    <cellStyle name="_VC 6.15.06 update on 06GRC power costs.xls Chart 1_DEM-WP(C) Chelan Power Costs 3" xfId="27050"/>
    <cellStyle name="_VC 6.15.06 update on 06GRC power costs.xls Chart 1_DEM-WP(C) Chelan Power Costs 3 2" xfId="27051"/>
    <cellStyle name="_VC 6.15.06 update on 06GRC power costs.xls Chart 1_DEM-WP(C) Chelan Power Costs 3 2 2" xfId="27052"/>
    <cellStyle name="_VC 6.15.06 update on 06GRC power costs.xls Chart 1_DEM-WP(C) Chelan Power Costs 3 3" xfId="27053"/>
    <cellStyle name="_VC 6.15.06 update on 06GRC power costs.xls Chart 1_DEM-WP(C) Chelan Power Costs 4" xfId="27054"/>
    <cellStyle name="_VC 6.15.06 update on 06GRC power costs.xls Chart 1_DEM-WP(C) Chelan Power Costs 4 2" xfId="27055"/>
    <cellStyle name="_VC 6.15.06 update on 06GRC power costs.xls Chart 1_DEM-WP(C) Chelan Power Costs 5" xfId="27056"/>
    <cellStyle name="_VC 6.15.06 update on 06GRC power costs.xls Chart 1_DEM-WP(C) Chelan Power Costs 5 2" xfId="27057"/>
    <cellStyle name="_VC 6.15.06 update on 06GRC power costs.xls Chart 1_DEM-WP(C) ENERG10C--ctn Mid-C_042010 2010GRC" xfId="12241"/>
    <cellStyle name="_VC 6.15.06 update on 06GRC power costs.xls Chart 1_DEM-WP(C) ENERG10C--ctn Mid-C_042010 2010GRC 2" xfId="27058"/>
    <cellStyle name="_VC 6.15.06 update on 06GRC power costs.xls Chart 1_DEM-WP(C) Gas Transport 2010GRC" xfId="12242"/>
    <cellStyle name="_VC 6.15.06 update on 06GRC power costs.xls Chart 1_DEM-WP(C) Gas Transport 2010GRC 2" xfId="27059"/>
    <cellStyle name="_VC 6.15.06 update on 06GRC power costs.xls Chart 1_DEM-WP(C) Gas Transport 2010GRC 2 2" xfId="27060"/>
    <cellStyle name="_VC 6.15.06 update on 06GRC power costs.xls Chart 1_DEM-WP(C) Gas Transport 2010GRC 2 2 2" xfId="27061"/>
    <cellStyle name="_VC 6.15.06 update on 06GRC power costs.xls Chart 1_DEM-WP(C) Gas Transport 2010GRC 2 3" xfId="27062"/>
    <cellStyle name="_VC 6.15.06 update on 06GRC power costs.xls Chart 1_DEM-WP(C) Gas Transport 2010GRC 3" xfId="27063"/>
    <cellStyle name="_VC 6.15.06 update on 06GRC power costs.xls Chart 1_DEM-WP(C) Gas Transport 2010GRC 3 2" xfId="27064"/>
    <cellStyle name="_VC 6.15.06 update on 06GRC power costs.xls Chart 1_DEM-WP(C) Gas Transport 2010GRC 3 2 2" xfId="27065"/>
    <cellStyle name="_VC 6.15.06 update on 06GRC power costs.xls Chart 1_DEM-WP(C) Gas Transport 2010GRC 3 3" xfId="27066"/>
    <cellStyle name="_VC 6.15.06 update on 06GRC power costs.xls Chart 1_DEM-WP(C) Gas Transport 2010GRC 4" xfId="27067"/>
    <cellStyle name="_VC 6.15.06 update on 06GRC power costs.xls Chart 1_DEM-WP(C) Gas Transport 2010GRC 4 2" xfId="27068"/>
    <cellStyle name="_VC 6.15.06 update on 06GRC power costs.xls Chart 1_DEM-WP(C) Gas Transport 2010GRC 5" xfId="27069"/>
    <cellStyle name="_VC 6.15.06 update on 06GRC power costs.xls Chart 1_DEM-WP(C) Gas Transport 2010GRC 5 2" xfId="27070"/>
    <cellStyle name="_VC 6.15.06 update on 06GRC power costs.xls Chart 1_DWH-08 (Rate Spread &amp; Design Workpapers)" xfId="27071"/>
    <cellStyle name="_VC 6.15.06 update on 06GRC power costs.xls Chart 1_Exh A-1 resulting from UE-112050 effective Jan 1 2012" xfId="27072"/>
    <cellStyle name="_VC 6.15.06 update on 06GRC power costs.xls Chart 1_Exh A-1 resulting from UE-112050 effective Jan 1 2012 2" xfId="27073"/>
    <cellStyle name="_VC 6.15.06 update on 06GRC power costs.xls Chart 1_Exhibit A-1 effective 4-1-11 fr S Free 12-11" xfId="27074"/>
    <cellStyle name="_VC 6.15.06 update on 06GRC power costs.xls Chart 1_Exhibit A-1 effective 4-1-11 fr S Free 12-11 2" xfId="27075"/>
    <cellStyle name="_VC 6.15.06 update on 06GRC power costs.xls Chart 1_Final 2008 PTC Rate Design Workpapers 10.27.08" xfId="27076"/>
    <cellStyle name="_VC 6.15.06 update on 06GRC power costs.xls Chart 1_Gas Rev Req Model (2010 GRC)" xfId="6644"/>
    <cellStyle name="_VC 6.15.06 update on 06GRC power costs.xls Chart 1_INPUTS" xfId="257"/>
    <cellStyle name="_VC 6.15.06 update on 06GRC power costs.xls Chart 1_INPUTS 2" xfId="6645"/>
    <cellStyle name="_VC 6.15.06 update on 06GRC power costs.xls Chart 1_INPUTS 2 2" xfId="6646"/>
    <cellStyle name="_VC 6.15.06 update on 06GRC power costs.xls Chart 1_INPUTS 2 2 2" xfId="27077"/>
    <cellStyle name="_VC 6.15.06 update on 06GRC power costs.xls Chart 1_INPUTS 2 3" xfId="6647"/>
    <cellStyle name="_VC 6.15.06 update on 06GRC power costs.xls Chart 1_INPUTS 3" xfId="6648"/>
    <cellStyle name="_VC 6.15.06 update on 06GRC power costs.xls Chart 1_INPUTS 3 2" xfId="27078"/>
    <cellStyle name="_VC 6.15.06 update on 06GRC power costs.xls Chart 1_INPUTS 4" xfId="6649"/>
    <cellStyle name="_VC 6.15.06 update on 06GRC power costs.xls Chart 1_Low Income 2010 RevRequirement" xfId="6650"/>
    <cellStyle name="_VC 6.15.06 update on 06GRC power costs.xls Chart 1_Low Income 2010 RevRequirement (2)" xfId="6651"/>
    <cellStyle name="_VC 6.15.06 update on 06GRC power costs.xls Chart 1_Mint Farm Generation BPA" xfId="27079"/>
    <cellStyle name="_VC 6.15.06 update on 06GRC power costs.xls Chart 1_NIM Summary" xfId="6652"/>
    <cellStyle name="_VC 6.15.06 update on 06GRC power costs.xls Chart 1_NIM Summary 09GRC" xfId="6653"/>
    <cellStyle name="_VC 6.15.06 update on 06GRC power costs.xls Chart 1_NIM Summary 09GRC 2" xfId="6654"/>
    <cellStyle name="_VC 6.15.06 update on 06GRC power costs.xls Chart 1_NIM Summary 09GRC 2 2" xfId="27080"/>
    <cellStyle name="_VC 6.15.06 update on 06GRC power costs.xls Chart 1_NIM Summary 09GRC 2 2 2" xfId="27081"/>
    <cellStyle name="_VC 6.15.06 update on 06GRC power costs.xls Chart 1_NIM Summary 09GRC 2 2 2 2" xfId="27082"/>
    <cellStyle name="_VC 6.15.06 update on 06GRC power costs.xls Chart 1_NIM Summary 09GRC 2 3" xfId="27083"/>
    <cellStyle name="_VC 6.15.06 update on 06GRC power costs.xls Chart 1_NIM Summary 09GRC 2 3 2" xfId="27084"/>
    <cellStyle name="_VC 6.15.06 update on 06GRC power costs.xls Chart 1_NIM Summary 09GRC 2 4" xfId="27085"/>
    <cellStyle name="_VC 6.15.06 update on 06GRC power costs.xls Chart 1_NIM Summary 09GRC 2 4 2" xfId="27086"/>
    <cellStyle name="_VC 6.15.06 update on 06GRC power costs.xls Chart 1_NIM Summary 09GRC 3" xfId="27087"/>
    <cellStyle name="_VC 6.15.06 update on 06GRC power costs.xls Chart 1_NIM Summary 09GRC 3 2" xfId="27088"/>
    <cellStyle name="_VC 6.15.06 update on 06GRC power costs.xls Chart 1_NIM Summary 09GRC 3 2 2" xfId="27089"/>
    <cellStyle name="_VC 6.15.06 update on 06GRC power costs.xls Chart 1_NIM Summary 09GRC 3 3" xfId="27090"/>
    <cellStyle name="_VC 6.15.06 update on 06GRC power costs.xls Chart 1_NIM Summary 09GRC 4" xfId="27091"/>
    <cellStyle name="_VC 6.15.06 update on 06GRC power costs.xls Chart 1_NIM Summary 09GRC 4 2" xfId="27092"/>
    <cellStyle name="_VC 6.15.06 update on 06GRC power costs.xls Chart 1_NIM Summary 09GRC 4 2 2" xfId="27093"/>
    <cellStyle name="_VC 6.15.06 update on 06GRC power costs.xls Chart 1_NIM Summary 09GRC 4 3" xfId="27094"/>
    <cellStyle name="_VC 6.15.06 update on 06GRC power costs.xls Chart 1_NIM Summary 09GRC 5" xfId="27095"/>
    <cellStyle name="_VC 6.15.06 update on 06GRC power costs.xls Chart 1_NIM Summary 09GRC 5 2" xfId="27096"/>
    <cellStyle name="_VC 6.15.06 update on 06GRC power costs.xls Chart 1_NIM Summary 09GRC 6" xfId="27097"/>
    <cellStyle name="_VC 6.15.06 update on 06GRC power costs.xls Chart 1_NIM Summary 09GRC 6 2" xfId="27098"/>
    <cellStyle name="_VC 6.15.06 update on 06GRC power costs.xls Chart 1_NIM Summary 09GRC_DEM-WP(C) ENERG10C--ctn Mid-C_042010 2010GRC" xfId="12243"/>
    <cellStyle name="_VC 6.15.06 update on 06GRC power costs.xls Chart 1_NIM Summary 09GRC_DEM-WP(C) ENERG10C--ctn Mid-C_042010 2010GRC 2" xfId="27099"/>
    <cellStyle name="_VC 6.15.06 update on 06GRC power costs.xls Chart 1_NIM Summary 10" xfId="27100"/>
    <cellStyle name="_VC 6.15.06 update on 06GRC power costs.xls Chart 1_NIM Summary 10 2" xfId="27101"/>
    <cellStyle name="_VC 6.15.06 update on 06GRC power costs.xls Chart 1_NIM Summary 10 2 2" xfId="27102"/>
    <cellStyle name="_VC 6.15.06 update on 06GRC power costs.xls Chart 1_NIM Summary 10 3" xfId="27103"/>
    <cellStyle name="_VC 6.15.06 update on 06GRC power costs.xls Chart 1_NIM Summary 10 4" xfId="27104"/>
    <cellStyle name="_VC 6.15.06 update on 06GRC power costs.xls Chart 1_NIM Summary 11" xfId="27105"/>
    <cellStyle name="_VC 6.15.06 update on 06GRC power costs.xls Chart 1_NIM Summary 11 2" xfId="27106"/>
    <cellStyle name="_VC 6.15.06 update on 06GRC power costs.xls Chart 1_NIM Summary 11 2 2" xfId="27107"/>
    <cellStyle name="_VC 6.15.06 update on 06GRC power costs.xls Chart 1_NIM Summary 11 3" xfId="27108"/>
    <cellStyle name="_VC 6.15.06 update on 06GRC power costs.xls Chart 1_NIM Summary 11 4" xfId="27109"/>
    <cellStyle name="_VC 6.15.06 update on 06GRC power costs.xls Chart 1_NIM Summary 12" xfId="27110"/>
    <cellStyle name="_VC 6.15.06 update on 06GRC power costs.xls Chart 1_NIM Summary 12 2" xfId="27111"/>
    <cellStyle name="_VC 6.15.06 update on 06GRC power costs.xls Chart 1_NIM Summary 12 2 2" xfId="27112"/>
    <cellStyle name="_VC 6.15.06 update on 06GRC power costs.xls Chart 1_NIM Summary 12 3" xfId="27113"/>
    <cellStyle name="_VC 6.15.06 update on 06GRC power costs.xls Chart 1_NIM Summary 12 4" xfId="27114"/>
    <cellStyle name="_VC 6.15.06 update on 06GRC power costs.xls Chart 1_NIM Summary 13" xfId="27115"/>
    <cellStyle name="_VC 6.15.06 update on 06GRC power costs.xls Chart 1_NIM Summary 13 2" xfId="27116"/>
    <cellStyle name="_VC 6.15.06 update on 06GRC power costs.xls Chart 1_NIM Summary 13 2 2" xfId="27117"/>
    <cellStyle name="_VC 6.15.06 update on 06GRC power costs.xls Chart 1_NIM Summary 13 3" xfId="27118"/>
    <cellStyle name="_VC 6.15.06 update on 06GRC power costs.xls Chart 1_NIM Summary 13 4" xfId="27119"/>
    <cellStyle name="_VC 6.15.06 update on 06GRC power costs.xls Chart 1_NIM Summary 14" xfId="27120"/>
    <cellStyle name="_VC 6.15.06 update on 06GRC power costs.xls Chart 1_NIM Summary 14 2" xfId="27121"/>
    <cellStyle name="_VC 6.15.06 update on 06GRC power costs.xls Chart 1_NIM Summary 14 2 2" xfId="27122"/>
    <cellStyle name="_VC 6.15.06 update on 06GRC power costs.xls Chart 1_NIM Summary 14 3" xfId="27123"/>
    <cellStyle name="_VC 6.15.06 update on 06GRC power costs.xls Chart 1_NIM Summary 14 4" xfId="27124"/>
    <cellStyle name="_VC 6.15.06 update on 06GRC power costs.xls Chart 1_NIM Summary 15" xfId="27125"/>
    <cellStyle name="_VC 6.15.06 update on 06GRC power costs.xls Chart 1_NIM Summary 15 2" xfId="27126"/>
    <cellStyle name="_VC 6.15.06 update on 06GRC power costs.xls Chart 1_NIM Summary 15 2 2" xfId="27127"/>
    <cellStyle name="_VC 6.15.06 update on 06GRC power costs.xls Chart 1_NIM Summary 15 3" xfId="27128"/>
    <cellStyle name="_VC 6.15.06 update on 06GRC power costs.xls Chart 1_NIM Summary 15 4" xfId="27129"/>
    <cellStyle name="_VC 6.15.06 update on 06GRC power costs.xls Chart 1_NIM Summary 16" xfId="27130"/>
    <cellStyle name="_VC 6.15.06 update on 06GRC power costs.xls Chart 1_NIM Summary 16 2" xfId="27131"/>
    <cellStyle name="_VC 6.15.06 update on 06GRC power costs.xls Chart 1_NIM Summary 16 2 2" xfId="27132"/>
    <cellStyle name="_VC 6.15.06 update on 06GRC power costs.xls Chart 1_NIM Summary 16 3" xfId="27133"/>
    <cellStyle name="_VC 6.15.06 update on 06GRC power costs.xls Chart 1_NIM Summary 16 4" xfId="27134"/>
    <cellStyle name="_VC 6.15.06 update on 06GRC power costs.xls Chart 1_NIM Summary 17" xfId="27135"/>
    <cellStyle name="_VC 6.15.06 update on 06GRC power costs.xls Chart 1_NIM Summary 17 2" xfId="27136"/>
    <cellStyle name="_VC 6.15.06 update on 06GRC power costs.xls Chart 1_NIM Summary 17 2 2" xfId="27137"/>
    <cellStyle name="_VC 6.15.06 update on 06GRC power costs.xls Chart 1_NIM Summary 17 3" xfId="27138"/>
    <cellStyle name="_VC 6.15.06 update on 06GRC power costs.xls Chart 1_NIM Summary 17 4" xfId="27139"/>
    <cellStyle name="_VC 6.15.06 update on 06GRC power costs.xls Chart 1_NIM Summary 18" xfId="27140"/>
    <cellStyle name="_VC 6.15.06 update on 06GRC power costs.xls Chart 1_NIM Summary 18 2" xfId="27141"/>
    <cellStyle name="_VC 6.15.06 update on 06GRC power costs.xls Chart 1_NIM Summary 18 3" xfId="27142"/>
    <cellStyle name="_VC 6.15.06 update on 06GRC power costs.xls Chart 1_NIM Summary 19" xfId="27143"/>
    <cellStyle name="_VC 6.15.06 update on 06GRC power costs.xls Chart 1_NIM Summary 19 2" xfId="27144"/>
    <cellStyle name="_VC 6.15.06 update on 06GRC power costs.xls Chart 1_NIM Summary 19 3" xfId="27145"/>
    <cellStyle name="_VC 6.15.06 update on 06GRC power costs.xls Chart 1_NIM Summary 2" xfId="6655"/>
    <cellStyle name="_VC 6.15.06 update on 06GRC power costs.xls Chart 1_NIM Summary 2 2" xfId="27146"/>
    <cellStyle name="_VC 6.15.06 update on 06GRC power costs.xls Chart 1_NIM Summary 2 2 2" xfId="27147"/>
    <cellStyle name="_VC 6.15.06 update on 06GRC power costs.xls Chart 1_NIM Summary 2 2 2 2" xfId="27148"/>
    <cellStyle name="_VC 6.15.06 update on 06GRC power costs.xls Chart 1_NIM Summary 2 3" xfId="27149"/>
    <cellStyle name="_VC 6.15.06 update on 06GRC power costs.xls Chart 1_NIM Summary 2 3 2" xfId="27150"/>
    <cellStyle name="_VC 6.15.06 update on 06GRC power costs.xls Chart 1_NIM Summary 2 4" xfId="27151"/>
    <cellStyle name="_VC 6.15.06 update on 06GRC power costs.xls Chart 1_NIM Summary 2 4 2" xfId="27152"/>
    <cellStyle name="_VC 6.15.06 update on 06GRC power costs.xls Chart 1_NIM Summary 20" xfId="27153"/>
    <cellStyle name="_VC 6.15.06 update on 06GRC power costs.xls Chart 1_NIM Summary 20 2" xfId="27154"/>
    <cellStyle name="_VC 6.15.06 update on 06GRC power costs.xls Chart 1_NIM Summary 20 3" xfId="27155"/>
    <cellStyle name="_VC 6.15.06 update on 06GRC power costs.xls Chart 1_NIM Summary 21" xfId="27156"/>
    <cellStyle name="_VC 6.15.06 update on 06GRC power costs.xls Chart 1_NIM Summary 21 2" xfId="27157"/>
    <cellStyle name="_VC 6.15.06 update on 06GRC power costs.xls Chart 1_NIM Summary 21 3" xfId="27158"/>
    <cellStyle name="_VC 6.15.06 update on 06GRC power costs.xls Chart 1_NIM Summary 22" xfId="27159"/>
    <cellStyle name="_VC 6.15.06 update on 06GRC power costs.xls Chart 1_NIM Summary 22 2" xfId="27160"/>
    <cellStyle name="_VC 6.15.06 update on 06GRC power costs.xls Chart 1_NIM Summary 22 3" xfId="27161"/>
    <cellStyle name="_VC 6.15.06 update on 06GRC power costs.xls Chart 1_NIM Summary 23" xfId="27162"/>
    <cellStyle name="_VC 6.15.06 update on 06GRC power costs.xls Chart 1_NIM Summary 23 2" xfId="27163"/>
    <cellStyle name="_VC 6.15.06 update on 06GRC power costs.xls Chart 1_NIM Summary 23 3" xfId="27164"/>
    <cellStyle name="_VC 6.15.06 update on 06GRC power costs.xls Chart 1_NIM Summary 24" xfId="27165"/>
    <cellStyle name="_VC 6.15.06 update on 06GRC power costs.xls Chart 1_NIM Summary 24 2" xfId="27166"/>
    <cellStyle name="_VC 6.15.06 update on 06GRC power costs.xls Chart 1_NIM Summary 24 3" xfId="27167"/>
    <cellStyle name="_VC 6.15.06 update on 06GRC power costs.xls Chart 1_NIM Summary 25" xfId="27168"/>
    <cellStyle name="_VC 6.15.06 update on 06GRC power costs.xls Chart 1_NIM Summary 25 2" xfId="27169"/>
    <cellStyle name="_VC 6.15.06 update on 06GRC power costs.xls Chart 1_NIM Summary 25 3" xfId="27170"/>
    <cellStyle name="_VC 6.15.06 update on 06GRC power costs.xls Chart 1_NIM Summary 26" xfId="27171"/>
    <cellStyle name="_VC 6.15.06 update on 06GRC power costs.xls Chart 1_NIM Summary 26 2" xfId="27172"/>
    <cellStyle name="_VC 6.15.06 update on 06GRC power costs.xls Chart 1_NIM Summary 26 3" xfId="27173"/>
    <cellStyle name="_VC 6.15.06 update on 06GRC power costs.xls Chart 1_NIM Summary 27" xfId="27174"/>
    <cellStyle name="_VC 6.15.06 update on 06GRC power costs.xls Chart 1_NIM Summary 27 2" xfId="27175"/>
    <cellStyle name="_VC 6.15.06 update on 06GRC power costs.xls Chart 1_NIM Summary 27 3" xfId="27176"/>
    <cellStyle name="_VC 6.15.06 update on 06GRC power costs.xls Chart 1_NIM Summary 28" xfId="27177"/>
    <cellStyle name="_VC 6.15.06 update on 06GRC power costs.xls Chart 1_NIM Summary 28 2" xfId="27178"/>
    <cellStyle name="_VC 6.15.06 update on 06GRC power costs.xls Chart 1_NIM Summary 28 3" xfId="27179"/>
    <cellStyle name="_VC 6.15.06 update on 06GRC power costs.xls Chart 1_NIM Summary 29" xfId="27180"/>
    <cellStyle name="_VC 6.15.06 update on 06GRC power costs.xls Chart 1_NIM Summary 29 2" xfId="27181"/>
    <cellStyle name="_VC 6.15.06 update on 06GRC power costs.xls Chart 1_NIM Summary 29 3" xfId="27182"/>
    <cellStyle name="_VC 6.15.06 update on 06GRC power costs.xls Chart 1_NIM Summary 3" xfId="6656"/>
    <cellStyle name="_VC 6.15.06 update on 06GRC power costs.xls Chart 1_NIM Summary 3 2" xfId="27183"/>
    <cellStyle name="_VC 6.15.06 update on 06GRC power costs.xls Chart 1_NIM Summary 3 2 2" xfId="27184"/>
    <cellStyle name="_VC 6.15.06 update on 06GRC power costs.xls Chart 1_NIM Summary 3 3" xfId="27185"/>
    <cellStyle name="_VC 6.15.06 update on 06GRC power costs.xls Chart 1_NIM Summary 30" xfId="27186"/>
    <cellStyle name="_VC 6.15.06 update on 06GRC power costs.xls Chart 1_NIM Summary 30 2" xfId="27187"/>
    <cellStyle name="_VC 6.15.06 update on 06GRC power costs.xls Chart 1_NIM Summary 30 3" xfId="27188"/>
    <cellStyle name="_VC 6.15.06 update on 06GRC power costs.xls Chart 1_NIM Summary 31" xfId="27189"/>
    <cellStyle name="_VC 6.15.06 update on 06GRC power costs.xls Chart 1_NIM Summary 31 2" xfId="27190"/>
    <cellStyle name="_VC 6.15.06 update on 06GRC power costs.xls Chart 1_NIM Summary 31 3" xfId="27191"/>
    <cellStyle name="_VC 6.15.06 update on 06GRC power costs.xls Chart 1_NIM Summary 32" xfId="27192"/>
    <cellStyle name="_VC 6.15.06 update on 06GRC power costs.xls Chart 1_NIM Summary 32 2" xfId="27193"/>
    <cellStyle name="_VC 6.15.06 update on 06GRC power costs.xls Chart 1_NIM Summary 33" xfId="27194"/>
    <cellStyle name="_VC 6.15.06 update on 06GRC power costs.xls Chart 1_NIM Summary 33 2" xfId="27195"/>
    <cellStyle name="_VC 6.15.06 update on 06GRC power costs.xls Chart 1_NIM Summary 34" xfId="27196"/>
    <cellStyle name="_VC 6.15.06 update on 06GRC power costs.xls Chart 1_NIM Summary 34 2" xfId="27197"/>
    <cellStyle name="_VC 6.15.06 update on 06GRC power costs.xls Chart 1_NIM Summary 35" xfId="27198"/>
    <cellStyle name="_VC 6.15.06 update on 06GRC power costs.xls Chart 1_NIM Summary 35 2" xfId="27199"/>
    <cellStyle name="_VC 6.15.06 update on 06GRC power costs.xls Chart 1_NIM Summary 36" xfId="27200"/>
    <cellStyle name="_VC 6.15.06 update on 06GRC power costs.xls Chart 1_NIM Summary 36 2" xfId="27201"/>
    <cellStyle name="_VC 6.15.06 update on 06GRC power costs.xls Chart 1_NIM Summary 37" xfId="27202"/>
    <cellStyle name="_VC 6.15.06 update on 06GRC power costs.xls Chart 1_NIM Summary 37 2" xfId="27203"/>
    <cellStyle name="_VC 6.15.06 update on 06GRC power costs.xls Chart 1_NIM Summary 38" xfId="27204"/>
    <cellStyle name="_VC 6.15.06 update on 06GRC power costs.xls Chart 1_NIM Summary 38 2" xfId="27205"/>
    <cellStyle name="_VC 6.15.06 update on 06GRC power costs.xls Chart 1_NIM Summary 39" xfId="27206"/>
    <cellStyle name="_VC 6.15.06 update on 06GRC power costs.xls Chart 1_NIM Summary 39 2" xfId="27207"/>
    <cellStyle name="_VC 6.15.06 update on 06GRC power costs.xls Chart 1_NIM Summary 4" xfId="6657"/>
    <cellStyle name="_VC 6.15.06 update on 06GRC power costs.xls Chart 1_NIM Summary 4 2" xfId="27208"/>
    <cellStyle name="_VC 6.15.06 update on 06GRC power costs.xls Chart 1_NIM Summary 4 2 2" xfId="27209"/>
    <cellStyle name="_VC 6.15.06 update on 06GRC power costs.xls Chart 1_NIM Summary 4 3" xfId="27210"/>
    <cellStyle name="_VC 6.15.06 update on 06GRC power costs.xls Chart 1_NIM Summary 40" xfId="27211"/>
    <cellStyle name="_VC 6.15.06 update on 06GRC power costs.xls Chart 1_NIM Summary 40 2" xfId="27212"/>
    <cellStyle name="_VC 6.15.06 update on 06GRC power costs.xls Chart 1_NIM Summary 41" xfId="27213"/>
    <cellStyle name="_VC 6.15.06 update on 06GRC power costs.xls Chart 1_NIM Summary 41 2" xfId="27214"/>
    <cellStyle name="_VC 6.15.06 update on 06GRC power costs.xls Chart 1_NIM Summary 42" xfId="27215"/>
    <cellStyle name="_VC 6.15.06 update on 06GRC power costs.xls Chart 1_NIM Summary 42 2" xfId="27216"/>
    <cellStyle name="_VC 6.15.06 update on 06GRC power costs.xls Chart 1_NIM Summary 43" xfId="27217"/>
    <cellStyle name="_VC 6.15.06 update on 06GRC power costs.xls Chart 1_NIM Summary 43 2" xfId="27218"/>
    <cellStyle name="_VC 6.15.06 update on 06GRC power costs.xls Chart 1_NIM Summary 44" xfId="27219"/>
    <cellStyle name="_VC 6.15.06 update on 06GRC power costs.xls Chart 1_NIM Summary 44 2" xfId="27220"/>
    <cellStyle name="_VC 6.15.06 update on 06GRC power costs.xls Chart 1_NIM Summary 45" xfId="27221"/>
    <cellStyle name="_VC 6.15.06 update on 06GRC power costs.xls Chart 1_NIM Summary 45 2" xfId="27222"/>
    <cellStyle name="_VC 6.15.06 update on 06GRC power costs.xls Chart 1_NIM Summary 46" xfId="27223"/>
    <cellStyle name="_VC 6.15.06 update on 06GRC power costs.xls Chart 1_NIM Summary 46 2" xfId="27224"/>
    <cellStyle name="_VC 6.15.06 update on 06GRC power costs.xls Chart 1_NIM Summary 47" xfId="27225"/>
    <cellStyle name="_VC 6.15.06 update on 06GRC power costs.xls Chart 1_NIM Summary 47 2" xfId="27226"/>
    <cellStyle name="_VC 6.15.06 update on 06GRC power costs.xls Chart 1_NIM Summary 48" xfId="27227"/>
    <cellStyle name="_VC 6.15.06 update on 06GRC power costs.xls Chart 1_NIM Summary 49" xfId="27228"/>
    <cellStyle name="_VC 6.15.06 update on 06GRC power costs.xls Chart 1_NIM Summary 5" xfId="6658"/>
    <cellStyle name="_VC 6.15.06 update on 06GRC power costs.xls Chart 1_NIM Summary 5 2" xfId="27229"/>
    <cellStyle name="_VC 6.15.06 update on 06GRC power costs.xls Chart 1_NIM Summary 5 2 2" xfId="27230"/>
    <cellStyle name="_VC 6.15.06 update on 06GRC power costs.xls Chart 1_NIM Summary 5 3" xfId="27231"/>
    <cellStyle name="_VC 6.15.06 update on 06GRC power costs.xls Chart 1_NIM Summary 50" xfId="27232"/>
    <cellStyle name="_VC 6.15.06 update on 06GRC power costs.xls Chart 1_NIM Summary 51" xfId="27233"/>
    <cellStyle name="_VC 6.15.06 update on 06GRC power costs.xls Chart 1_NIM Summary 6" xfId="6659"/>
    <cellStyle name="_VC 6.15.06 update on 06GRC power costs.xls Chart 1_NIM Summary 6 2" xfId="27234"/>
    <cellStyle name="_VC 6.15.06 update on 06GRC power costs.xls Chart 1_NIM Summary 6 2 2" xfId="27235"/>
    <cellStyle name="_VC 6.15.06 update on 06GRC power costs.xls Chart 1_NIM Summary 6 3" xfId="27236"/>
    <cellStyle name="_VC 6.15.06 update on 06GRC power costs.xls Chart 1_NIM Summary 7" xfId="6660"/>
    <cellStyle name="_VC 6.15.06 update on 06GRC power costs.xls Chart 1_NIM Summary 7 2" xfId="27237"/>
    <cellStyle name="_VC 6.15.06 update on 06GRC power costs.xls Chart 1_NIM Summary 7 2 2" xfId="27238"/>
    <cellStyle name="_VC 6.15.06 update on 06GRC power costs.xls Chart 1_NIM Summary 7 3" xfId="27239"/>
    <cellStyle name="_VC 6.15.06 update on 06GRC power costs.xls Chart 1_NIM Summary 7 4" xfId="27240"/>
    <cellStyle name="_VC 6.15.06 update on 06GRC power costs.xls Chart 1_NIM Summary 8" xfId="6661"/>
    <cellStyle name="_VC 6.15.06 update on 06GRC power costs.xls Chart 1_NIM Summary 8 2" xfId="27241"/>
    <cellStyle name="_VC 6.15.06 update on 06GRC power costs.xls Chart 1_NIM Summary 8 2 2" xfId="27242"/>
    <cellStyle name="_VC 6.15.06 update on 06GRC power costs.xls Chart 1_NIM Summary 8 3" xfId="27243"/>
    <cellStyle name="_VC 6.15.06 update on 06GRC power costs.xls Chart 1_NIM Summary 8 4" xfId="27244"/>
    <cellStyle name="_VC 6.15.06 update on 06GRC power costs.xls Chart 1_NIM Summary 9" xfId="6662"/>
    <cellStyle name="_VC 6.15.06 update on 06GRC power costs.xls Chart 1_NIM Summary 9 2" xfId="27245"/>
    <cellStyle name="_VC 6.15.06 update on 06GRC power costs.xls Chart 1_NIM Summary 9 2 2" xfId="27246"/>
    <cellStyle name="_VC 6.15.06 update on 06GRC power costs.xls Chart 1_NIM Summary 9 3" xfId="27247"/>
    <cellStyle name="_VC 6.15.06 update on 06GRC power costs.xls Chart 1_NIM Summary 9 4" xfId="27248"/>
    <cellStyle name="_VC 6.15.06 update on 06GRC power costs.xls Chart 1_NIM Summary_DEM-WP(C) ENERG10C--ctn Mid-C_042010 2010GRC" xfId="12244"/>
    <cellStyle name="_VC 6.15.06 update on 06GRC power costs.xls Chart 1_NIM Summary_DEM-WP(C) ENERG10C--ctn Mid-C_042010 2010GRC 2" xfId="27249"/>
    <cellStyle name="_VC 6.15.06 update on 06GRC power costs.xls Chart 1_Oct2010toSep2011LwIncLead" xfId="6663"/>
    <cellStyle name="_VC 6.15.06 update on 06GRC power costs.xls Chart 1_PCA 10 -  Exhibit D Dec 2011" xfId="27250"/>
    <cellStyle name="_VC 6.15.06 update on 06GRC power costs.xls Chart 1_PCA 10 -  Exhibit D Dec 2011 2" xfId="27251"/>
    <cellStyle name="_VC 6.15.06 update on 06GRC power costs.xls Chart 1_PCA 10 -  Exhibit D from A Kellogg Jan 2011" xfId="6664"/>
    <cellStyle name="_VC 6.15.06 update on 06GRC power costs.xls Chart 1_PCA 10 -  Exhibit D from A Kellogg Jan 2011 2" xfId="27252"/>
    <cellStyle name="_VC 6.15.06 update on 06GRC power costs.xls Chart 1_PCA 10 -  Exhibit D from A Kellogg July 2011" xfId="6665"/>
    <cellStyle name="_VC 6.15.06 update on 06GRC power costs.xls Chart 1_PCA 10 -  Exhibit D from A Kellogg July 2011 2" xfId="27253"/>
    <cellStyle name="_VC 6.15.06 update on 06GRC power costs.xls Chart 1_PCA 10 -  Exhibit D from S Free Rcv'd 12-11" xfId="6666"/>
    <cellStyle name="_VC 6.15.06 update on 06GRC power costs.xls Chart 1_PCA 10 -  Exhibit D from S Free Rcv'd 12-11 2" xfId="27254"/>
    <cellStyle name="_VC 6.15.06 update on 06GRC power costs.xls Chart 1_PCA 11 -  Exhibit D Jan 2012 fr A Kellogg" xfId="27255"/>
    <cellStyle name="_VC 6.15.06 update on 06GRC power costs.xls Chart 1_PCA 11 -  Exhibit D Jan 2012 fr A Kellogg 2" xfId="27256"/>
    <cellStyle name="_VC 6.15.06 update on 06GRC power costs.xls Chart 1_PCA 11 -  Exhibit D Jan 2012 WF" xfId="27257"/>
    <cellStyle name="_VC 6.15.06 update on 06GRC power costs.xls Chart 1_PCA 11 -  Exhibit D Jan 2012 WF 2" xfId="27258"/>
    <cellStyle name="_VC 6.15.06 update on 06GRC power costs.xls Chart 1_PCA 9 -  Exhibit D April 2010" xfId="6667"/>
    <cellStyle name="_VC 6.15.06 update on 06GRC power costs.xls Chart 1_PCA 9 -  Exhibit D April 2010 (3)" xfId="6668"/>
    <cellStyle name="_VC 6.15.06 update on 06GRC power costs.xls Chart 1_PCA 9 -  Exhibit D April 2010 (3) 2" xfId="6669"/>
    <cellStyle name="_VC 6.15.06 update on 06GRC power costs.xls Chart 1_PCA 9 -  Exhibit D April 2010 (3) 2 2" xfId="27259"/>
    <cellStyle name="_VC 6.15.06 update on 06GRC power costs.xls Chart 1_PCA 9 -  Exhibit D April 2010 (3) 2 2 2" xfId="27260"/>
    <cellStyle name="_VC 6.15.06 update on 06GRC power costs.xls Chart 1_PCA 9 -  Exhibit D April 2010 (3) 2 2 2 2" xfId="27261"/>
    <cellStyle name="_VC 6.15.06 update on 06GRC power costs.xls Chart 1_PCA 9 -  Exhibit D April 2010 (3) 2 3" xfId="27262"/>
    <cellStyle name="_VC 6.15.06 update on 06GRC power costs.xls Chart 1_PCA 9 -  Exhibit D April 2010 (3) 2 3 2" xfId="27263"/>
    <cellStyle name="_VC 6.15.06 update on 06GRC power costs.xls Chart 1_PCA 9 -  Exhibit D April 2010 (3) 2 4" xfId="27264"/>
    <cellStyle name="_VC 6.15.06 update on 06GRC power costs.xls Chart 1_PCA 9 -  Exhibit D April 2010 (3) 2 4 2" xfId="27265"/>
    <cellStyle name="_VC 6.15.06 update on 06GRC power costs.xls Chart 1_PCA 9 -  Exhibit D April 2010 (3) 3" xfId="27266"/>
    <cellStyle name="_VC 6.15.06 update on 06GRC power costs.xls Chart 1_PCA 9 -  Exhibit D April 2010 (3) 3 2" xfId="27267"/>
    <cellStyle name="_VC 6.15.06 update on 06GRC power costs.xls Chart 1_PCA 9 -  Exhibit D April 2010 (3) 3 2 2" xfId="27268"/>
    <cellStyle name="_VC 6.15.06 update on 06GRC power costs.xls Chart 1_PCA 9 -  Exhibit D April 2010 (3) 3 3" xfId="27269"/>
    <cellStyle name="_VC 6.15.06 update on 06GRC power costs.xls Chart 1_PCA 9 -  Exhibit D April 2010 (3) 4" xfId="27270"/>
    <cellStyle name="_VC 6.15.06 update on 06GRC power costs.xls Chart 1_PCA 9 -  Exhibit D April 2010 (3) 4 2" xfId="27271"/>
    <cellStyle name="_VC 6.15.06 update on 06GRC power costs.xls Chart 1_PCA 9 -  Exhibit D April 2010 (3) 4 2 2" xfId="27272"/>
    <cellStyle name="_VC 6.15.06 update on 06GRC power costs.xls Chart 1_PCA 9 -  Exhibit D April 2010 (3) 4 3" xfId="27273"/>
    <cellStyle name="_VC 6.15.06 update on 06GRC power costs.xls Chart 1_PCA 9 -  Exhibit D April 2010 (3) 5" xfId="27274"/>
    <cellStyle name="_VC 6.15.06 update on 06GRC power costs.xls Chart 1_PCA 9 -  Exhibit D April 2010 (3) 5 2" xfId="27275"/>
    <cellStyle name="_VC 6.15.06 update on 06GRC power costs.xls Chart 1_PCA 9 -  Exhibit D April 2010 (3) 6" xfId="27276"/>
    <cellStyle name="_VC 6.15.06 update on 06GRC power costs.xls Chart 1_PCA 9 -  Exhibit D April 2010 (3) 6 2" xfId="27277"/>
    <cellStyle name="_VC 6.15.06 update on 06GRC power costs.xls Chart 1_PCA 9 -  Exhibit D April 2010 (3)_DEM-WP(C) ENERG10C--ctn Mid-C_042010 2010GRC" xfId="12245"/>
    <cellStyle name="_VC 6.15.06 update on 06GRC power costs.xls Chart 1_PCA 9 -  Exhibit D April 2010 (3)_DEM-WP(C) ENERG10C--ctn Mid-C_042010 2010GRC 2" xfId="27278"/>
    <cellStyle name="_VC 6.15.06 update on 06GRC power costs.xls Chart 1_PCA 9 -  Exhibit D April 2010 2" xfId="6670"/>
    <cellStyle name="_VC 6.15.06 update on 06GRC power costs.xls Chart 1_PCA 9 -  Exhibit D April 2010 2 2" xfId="27279"/>
    <cellStyle name="_VC 6.15.06 update on 06GRC power costs.xls Chart 1_PCA 9 -  Exhibit D April 2010 3" xfId="6671"/>
    <cellStyle name="_VC 6.15.06 update on 06GRC power costs.xls Chart 1_PCA 9 -  Exhibit D April 2010 3 2" xfId="27280"/>
    <cellStyle name="_VC 6.15.06 update on 06GRC power costs.xls Chart 1_PCA 9 -  Exhibit D April 2010 4" xfId="27281"/>
    <cellStyle name="_VC 6.15.06 update on 06GRC power costs.xls Chart 1_PCA 9 -  Exhibit D April 2010 4 2" xfId="27282"/>
    <cellStyle name="_VC 6.15.06 update on 06GRC power costs.xls Chart 1_PCA 9 -  Exhibit D April 2010 5" xfId="27283"/>
    <cellStyle name="_VC 6.15.06 update on 06GRC power costs.xls Chart 1_PCA 9 -  Exhibit D April 2010 5 2" xfId="27284"/>
    <cellStyle name="_VC 6.15.06 update on 06GRC power costs.xls Chart 1_PCA 9 -  Exhibit D April 2010 6" xfId="27285"/>
    <cellStyle name="_VC 6.15.06 update on 06GRC power costs.xls Chart 1_PCA 9 -  Exhibit D April 2010 6 2" xfId="27286"/>
    <cellStyle name="_VC 6.15.06 update on 06GRC power costs.xls Chart 1_PCA 9 -  Exhibit D April 2010 7" xfId="27287"/>
    <cellStyle name="_VC 6.15.06 update on 06GRC power costs.xls Chart 1_PCA 9 -  Exhibit D Nov 2010" xfId="6672"/>
    <cellStyle name="_VC 6.15.06 update on 06GRC power costs.xls Chart 1_PCA 9 -  Exhibit D Nov 2010 2" xfId="6673"/>
    <cellStyle name="_VC 6.15.06 update on 06GRC power costs.xls Chart 1_PCA 9 -  Exhibit D Nov 2010 2 2" xfId="27288"/>
    <cellStyle name="_VC 6.15.06 update on 06GRC power costs.xls Chart 1_PCA 9 -  Exhibit D Nov 2010 3" xfId="27289"/>
    <cellStyle name="_VC 6.15.06 update on 06GRC power costs.xls Chart 1_PCA 9 - Exhibit D at August 2010" xfId="6674"/>
    <cellStyle name="_VC 6.15.06 update on 06GRC power costs.xls Chart 1_PCA 9 - Exhibit D at August 2010 2" xfId="6675"/>
    <cellStyle name="_VC 6.15.06 update on 06GRC power costs.xls Chart 1_PCA 9 - Exhibit D at August 2010 2 2" xfId="27290"/>
    <cellStyle name="_VC 6.15.06 update on 06GRC power costs.xls Chart 1_PCA 9 - Exhibit D at August 2010 3" xfId="27291"/>
    <cellStyle name="_VC 6.15.06 update on 06GRC power costs.xls Chart 1_PCA 9 - Exhibit D June 2010 GRC" xfId="6676"/>
    <cellStyle name="_VC 6.15.06 update on 06GRC power costs.xls Chart 1_PCA 9 - Exhibit D June 2010 GRC 2" xfId="6677"/>
    <cellStyle name="_VC 6.15.06 update on 06GRC power costs.xls Chart 1_PCA 9 - Exhibit D June 2010 GRC 2 2" xfId="27292"/>
    <cellStyle name="_VC 6.15.06 update on 06GRC power costs.xls Chart 1_PCA 9 - Exhibit D June 2010 GRC 3" xfId="27293"/>
    <cellStyle name="_VC 6.15.06 update on 06GRC power costs.xls Chart 1_Power Costs - Comparison bx Rbtl-Staff-Jt-PC" xfId="6678"/>
    <cellStyle name="_VC 6.15.06 update on 06GRC power costs.xls Chart 1_Power Costs - Comparison bx Rbtl-Staff-Jt-PC 2" xfId="6679"/>
    <cellStyle name="_VC 6.15.06 update on 06GRC power costs.xls Chart 1_Power Costs - Comparison bx Rbtl-Staff-Jt-PC 2 2" xfId="6680"/>
    <cellStyle name="_VC 6.15.06 update on 06GRC power costs.xls Chart 1_Power Costs - Comparison bx Rbtl-Staff-Jt-PC 2 2 2" xfId="27294"/>
    <cellStyle name="_VC 6.15.06 update on 06GRC power costs.xls Chart 1_Power Costs - Comparison bx Rbtl-Staff-Jt-PC 2 2 2 2" xfId="27295"/>
    <cellStyle name="_VC 6.15.06 update on 06GRC power costs.xls Chart 1_Power Costs - Comparison bx Rbtl-Staff-Jt-PC 2 3" xfId="6681"/>
    <cellStyle name="_VC 6.15.06 update on 06GRC power costs.xls Chart 1_Power Costs - Comparison bx Rbtl-Staff-Jt-PC 2 3 2" xfId="27296"/>
    <cellStyle name="_VC 6.15.06 update on 06GRC power costs.xls Chart 1_Power Costs - Comparison bx Rbtl-Staff-Jt-PC 2 4" xfId="27297"/>
    <cellStyle name="_VC 6.15.06 update on 06GRC power costs.xls Chart 1_Power Costs - Comparison bx Rbtl-Staff-Jt-PC 2 4 2" xfId="27298"/>
    <cellStyle name="_VC 6.15.06 update on 06GRC power costs.xls Chart 1_Power Costs - Comparison bx Rbtl-Staff-Jt-PC 3" xfId="6682"/>
    <cellStyle name="_VC 6.15.06 update on 06GRC power costs.xls Chart 1_Power Costs - Comparison bx Rbtl-Staff-Jt-PC 3 2" xfId="27299"/>
    <cellStyle name="_VC 6.15.06 update on 06GRC power costs.xls Chart 1_Power Costs - Comparison bx Rbtl-Staff-Jt-PC 3 2 2" xfId="27300"/>
    <cellStyle name="_VC 6.15.06 update on 06GRC power costs.xls Chart 1_Power Costs - Comparison bx Rbtl-Staff-Jt-PC 3 3" xfId="27301"/>
    <cellStyle name="_VC 6.15.06 update on 06GRC power costs.xls Chart 1_Power Costs - Comparison bx Rbtl-Staff-Jt-PC 4" xfId="6683"/>
    <cellStyle name="_VC 6.15.06 update on 06GRC power costs.xls Chart 1_Power Costs - Comparison bx Rbtl-Staff-Jt-PC 4 2" xfId="27302"/>
    <cellStyle name="_VC 6.15.06 update on 06GRC power costs.xls Chart 1_Power Costs - Comparison bx Rbtl-Staff-Jt-PC 4 2 2" xfId="27303"/>
    <cellStyle name="_VC 6.15.06 update on 06GRC power costs.xls Chart 1_Power Costs - Comparison bx Rbtl-Staff-Jt-PC 4 3" xfId="27304"/>
    <cellStyle name="_VC 6.15.06 update on 06GRC power costs.xls Chart 1_Power Costs - Comparison bx Rbtl-Staff-Jt-PC 5" xfId="27305"/>
    <cellStyle name="_VC 6.15.06 update on 06GRC power costs.xls Chart 1_Power Costs - Comparison bx Rbtl-Staff-Jt-PC 5 2" xfId="27306"/>
    <cellStyle name="_VC 6.15.06 update on 06GRC power costs.xls Chart 1_Power Costs - Comparison bx Rbtl-Staff-Jt-PC 6" xfId="27307"/>
    <cellStyle name="_VC 6.15.06 update on 06GRC power costs.xls Chart 1_Power Costs - Comparison bx Rbtl-Staff-Jt-PC 6 2" xfId="27308"/>
    <cellStyle name="_VC 6.15.06 update on 06GRC power costs.xls Chart 1_Power Costs - Comparison bx Rbtl-Staff-Jt-PC_Adj Bench DR 3 for Initial Briefs (Electric)" xfId="6684"/>
    <cellStyle name="_VC 6.15.06 update on 06GRC power costs.xls Chart 1_Power Costs - Comparison bx Rbtl-Staff-Jt-PC_Adj Bench DR 3 for Initial Briefs (Electric) 2" xfId="6685"/>
    <cellStyle name="_VC 6.15.06 update on 06GRC power costs.xls Chart 1_Power Costs - Comparison bx Rbtl-Staff-Jt-PC_Adj Bench DR 3 for Initial Briefs (Electric) 2 2" xfId="6686"/>
    <cellStyle name="_VC 6.15.06 update on 06GRC power costs.xls Chart 1_Power Costs - Comparison bx Rbtl-Staff-Jt-PC_Adj Bench DR 3 for Initial Briefs (Electric) 2 2 2" xfId="27309"/>
    <cellStyle name="_VC 6.15.06 update on 06GRC power costs.xls Chart 1_Power Costs - Comparison bx Rbtl-Staff-Jt-PC_Adj Bench DR 3 for Initial Briefs (Electric) 2 2 2 2" xfId="27310"/>
    <cellStyle name="_VC 6.15.06 update on 06GRC power costs.xls Chart 1_Power Costs - Comparison bx Rbtl-Staff-Jt-PC_Adj Bench DR 3 for Initial Briefs (Electric) 2 3" xfId="6687"/>
    <cellStyle name="_VC 6.15.06 update on 06GRC power costs.xls Chart 1_Power Costs - Comparison bx Rbtl-Staff-Jt-PC_Adj Bench DR 3 for Initial Briefs (Electric) 2 3 2" xfId="27311"/>
    <cellStyle name="_VC 6.15.06 update on 06GRC power costs.xls Chart 1_Power Costs - Comparison bx Rbtl-Staff-Jt-PC_Adj Bench DR 3 for Initial Briefs (Electric) 2 4" xfId="27312"/>
    <cellStyle name="_VC 6.15.06 update on 06GRC power costs.xls Chart 1_Power Costs - Comparison bx Rbtl-Staff-Jt-PC_Adj Bench DR 3 for Initial Briefs (Electric) 2 4 2" xfId="27313"/>
    <cellStyle name="_VC 6.15.06 update on 06GRC power costs.xls Chart 1_Power Costs - Comparison bx Rbtl-Staff-Jt-PC_Adj Bench DR 3 for Initial Briefs (Electric) 3" xfId="6688"/>
    <cellStyle name="_VC 6.15.06 update on 06GRC power costs.xls Chart 1_Power Costs - Comparison bx Rbtl-Staff-Jt-PC_Adj Bench DR 3 for Initial Briefs (Electric) 3 2" xfId="27314"/>
    <cellStyle name="_VC 6.15.06 update on 06GRC power costs.xls Chart 1_Power Costs - Comparison bx Rbtl-Staff-Jt-PC_Adj Bench DR 3 for Initial Briefs (Electric) 3 2 2" xfId="27315"/>
    <cellStyle name="_VC 6.15.06 update on 06GRC power costs.xls Chart 1_Power Costs - Comparison bx Rbtl-Staff-Jt-PC_Adj Bench DR 3 for Initial Briefs (Electric) 3 3" xfId="27316"/>
    <cellStyle name="_VC 6.15.06 update on 06GRC power costs.xls Chart 1_Power Costs - Comparison bx Rbtl-Staff-Jt-PC_Adj Bench DR 3 for Initial Briefs (Electric) 4" xfId="6689"/>
    <cellStyle name="_VC 6.15.06 update on 06GRC power costs.xls Chart 1_Power Costs - Comparison bx Rbtl-Staff-Jt-PC_Adj Bench DR 3 for Initial Briefs (Electric) 4 2" xfId="27317"/>
    <cellStyle name="_VC 6.15.06 update on 06GRC power costs.xls Chart 1_Power Costs - Comparison bx Rbtl-Staff-Jt-PC_Adj Bench DR 3 for Initial Briefs (Electric) 4 2 2" xfId="27318"/>
    <cellStyle name="_VC 6.15.06 update on 06GRC power costs.xls Chart 1_Power Costs - Comparison bx Rbtl-Staff-Jt-PC_Adj Bench DR 3 for Initial Briefs (Electric) 4 3" xfId="27319"/>
    <cellStyle name="_VC 6.15.06 update on 06GRC power costs.xls Chart 1_Power Costs - Comparison bx Rbtl-Staff-Jt-PC_Adj Bench DR 3 for Initial Briefs (Electric) 5" xfId="27320"/>
    <cellStyle name="_VC 6.15.06 update on 06GRC power costs.xls Chart 1_Power Costs - Comparison bx Rbtl-Staff-Jt-PC_Adj Bench DR 3 for Initial Briefs (Electric) 5 2" xfId="27321"/>
    <cellStyle name="_VC 6.15.06 update on 06GRC power costs.xls Chart 1_Power Costs - Comparison bx Rbtl-Staff-Jt-PC_Adj Bench DR 3 for Initial Briefs (Electric) 6" xfId="27322"/>
    <cellStyle name="_VC 6.15.06 update on 06GRC power costs.xls Chart 1_Power Costs - Comparison bx Rbtl-Staff-Jt-PC_Adj Bench DR 3 for Initial Briefs (Electric) 6 2" xfId="27323"/>
    <cellStyle name="_VC 6.15.06 update on 06GRC power costs.xls Chart 1_Power Costs - Comparison bx Rbtl-Staff-Jt-PC_Adj Bench DR 3 for Initial Briefs (Electric)_DEM-WP(C) ENERG10C--ctn Mid-C_042010 2010GRC" xfId="12246"/>
    <cellStyle name="_VC 6.15.06 update on 06GRC power costs.xls Chart 1_Power Costs - Comparison bx Rbtl-Staff-Jt-PC_Adj Bench DR 3 for Initial Briefs (Electric)_DEM-WP(C) ENERG10C--ctn Mid-C_042010 2010GRC 2" xfId="27324"/>
    <cellStyle name="_VC 6.15.06 update on 06GRC power costs.xls Chart 1_Power Costs - Comparison bx Rbtl-Staff-Jt-PC_DEM-WP(C) ENERG10C--ctn Mid-C_042010 2010GRC" xfId="12247"/>
    <cellStyle name="_VC 6.15.06 update on 06GRC power costs.xls Chart 1_Power Costs - Comparison bx Rbtl-Staff-Jt-PC_DEM-WP(C) ENERG10C--ctn Mid-C_042010 2010GRC 2" xfId="27325"/>
    <cellStyle name="_VC 6.15.06 update on 06GRC power costs.xls Chart 1_Power Costs - Comparison bx Rbtl-Staff-Jt-PC_Electric Rev Req Model (2009 GRC) Rebuttal" xfId="6690"/>
    <cellStyle name="_VC 6.15.06 update on 06GRC power costs.xls Chart 1_Power Costs - Comparison bx Rbtl-Staff-Jt-PC_Electric Rev Req Model (2009 GRC) Rebuttal 2" xfId="6691"/>
    <cellStyle name="_VC 6.15.06 update on 06GRC power costs.xls Chart 1_Power Costs - Comparison bx Rbtl-Staff-Jt-PC_Electric Rev Req Model (2009 GRC) Rebuttal 2 2" xfId="6692"/>
    <cellStyle name="_VC 6.15.06 update on 06GRC power costs.xls Chart 1_Power Costs - Comparison bx Rbtl-Staff-Jt-PC_Electric Rev Req Model (2009 GRC) Rebuttal 2 2 2" xfId="27326"/>
    <cellStyle name="_VC 6.15.06 update on 06GRC power costs.xls Chart 1_Power Costs - Comparison bx Rbtl-Staff-Jt-PC_Electric Rev Req Model (2009 GRC) Rebuttal 2 3" xfId="6693"/>
    <cellStyle name="_VC 6.15.06 update on 06GRC power costs.xls Chart 1_Power Costs - Comparison bx Rbtl-Staff-Jt-PC_Electric Rev Req Model (2009 GRC) Rebuttal 3" xfId="6694"/>
    <cellStyle name="_VC 6.15.06 update on 06GRC power costs.xls Chart 1_Power Costs - Comparison bx Rbtl-Staff-Jt-PC_Electric Rev Req Model (2009 GRC) Rebuttal 3 2" xfId="27327"/>
    <cellStyle name="_VC 6.15.06 update on 06GRC power costs.xls Chart 1_Power Costs - Comparison bx Rbtl-Staff-Jt-PC_Electric Rev Req Model (2009 GRC) Rebuttal 4" xfId="6695"/>
    <cellStyle name="_VC 6.15.06 update on 06GRC power costs.xls Chart 1_Power Costs - Comparison bx Rbtl-Staff-Jt-PC_Electric Rev Req Model (2009 GRC) Rebuttal REmoval of New  WH Solar AdjustMI" xfId="6696"/>
    <cellStyle name="_VC 6.15.06 update on 06GRC power costs.xls Chart 1_Power Costs - Comparison bx Rbtl-Staff-Jt-PC_Electric Rev Req Model (2009 GRC) Rebuttal REmoval of New  WH Solar AdjustMI 2" xfId="6697"/>
    <cellStyle name="_VC 6.15.06 update on 06GRC power costs.xls Chart 1_Power Costs - Comparison bx Rbtl-Staff-Jt-PC_Electric Rev Req Model (2009 GRC) Rebuttal REmoval of New  WH Solar AdjustMI 2 2" xfId="6698"/>
    <cellStyle name="_VC 6.15.06 update on 06GRC power costs.xls Chart 1_Power Costs - Comparison bx Rbtl-Staff-Jt-PC_Electric Rev Req Model (2009 GRC) Rebuttal REmoval of New  WH Solar AdjustMI 2 2 2" xfId="27328"/>
    <cellStyle name="_VC 6.15.06 update on 06GRC power costs.xls Chart 1_Power Costs - Comparison bx Rbtl-Staff-Jt-PC_Electric Rev Req Model (2009 GRC) Rebuttal REmoval of New  WH Solar AdjustMI 2 2 2 2" xfId="27329"/>
    <cellStyle name="_VC 6.15.06 update on 06GRC power costs.xls Chart 1_Power Costs - Comparison bx Rbtl-Staff-Jt-PC_Electric Rev Req Model (2009 GRC) Rebuttal REmoval of New  WH Solar AdjustMI 2 3" xfId="6699"/>
    <cellStyle name="_VC 6.15.06 update on 06GRC power costs.xls Chart 1_Power Costs - Comparison bx Rbtl-Staff-Jt-PC_Electric Rev Req Model (2009 GRC) Rebuttal REmoval of New  WH Solar AdjustMI 2 3 2" xfId="27330"/>
    <cellStyle name="_VC 6.15.06 update on 06GRC power costs.xls Chart 1_Power Costs - Comparison bx Rbtl-Staff-Jt-PC_Electric Rev Req Model (2009 GRC) Rebuttal REmoval of New  WH Solar AdjustMI 2 4" xfId="27331"/>
    <cellStyle name="_VC 6.15.06 update on 06GRC power costs.xls Chart 1_Power Costs - Comparison bx Rbtl-Staff-Jt-PC_Electric Rev Req Model (2009 GRC) Rebuttal REmoval of New  WH Solar AdjustMI 2 4 2" xfId="27332"/>
    <cellStyle name="_VC 6.15.06 update on 06GRC power costs.xls Chart 1_Power Costs - Comparison bx Rbtl-Staff-Jt-PC_Electric Rev Req Model (2009 GRC) Rebuttal REmoval of New  WH Solar AdjustMI 3" xfId="6700"/>
    <cellStyle name="_VC 6.15.06 update on 06GRC power costs.xls Chart 1_Power Costs - Comparison bx Rbtl-Staff-Jt-PC_Electric Rev Req Model (2009 GRC) Rebuttal REmoval of New  WH Solar AdjustMI 3 2" xfId="27333"/>
    <cellStyle name="_VC 6.15.06 update on 06GRC power costs.xls Chart 1_Power Costs - Comparison bx Rbtl-Staff-Jt-PC_Electric Rev Req Model (2009 GRC) Rebuttal REmoval of New  WH Solar AdjustMI 3 2 2" xfId="27334"/>
    <cellStyle name="_VC 6.15.06 update on 06GRC power costs.xls Chart 1_Power Costs - Comparison bx Rbtl-Staff-Jt-PC_Electric Rev Req Model (2009 GRC) Rebuttal REmoval of New  WH Solar AdjustMI 3 3" xfId="27335"/>
    <cellStyle name="_VC 6.15.06 update on 06GRC power costs.xls Chart 1_Power Costs - Comparison bx Rbtl-Staff-Jt-PC_Electric Rev Req Model (2009 GRC) Rebuttal REmoval of New  WH Solar AdjustMI 4" xfId="6701"/>
    <cellStyle name="_VC 6.15.06 update on 06GRC power costs.xls Chart 1_Power Costs - Comparison bx Rbtl-Staff-Jt-PC_Electric Rev Req Model (2009 GRC) Rebuttal REmoval of New  WH Solar AdjustMI 4 2" xfId="27336"/>
    <cellStyle name="_VC 6.15.06 update on 06GRC power costs.xls Chart 1_Power Costs - Comparison bx Rbtl-Staff-Jt-PC_Electric Rev Req Model (2009 GRC) Rebuttal REmoval of New  WH Solar AdjustMI 4 2 2" xfId="27337"/>
    <cellStyle name="_VC 6.15.06 update on 06GRC power costs.xls Chart 1_Power Costs - Comparison bx Rbtl-Staff-Jt-PC_Electric Rev Req Model (2009 GRC) Rebuttal REmoval of New  WH Solar AdjustMI 4 3" xfId="27338"/>
    <cellStyle name="_VC 6.15.06 update on 06GRC power costs.xls Chart 1_Power Costs - Comparison bx Rbtl-Staff-Jt-PC_Electric Rev Req Model (2009 GRC) Rebuttal REmoval of New  WH Solar AdjustMI 5" xfId="27339"/>
    <cellStyle name="_VC 6.15.06 update on 06GRC power costs.xls Chart 1_Power Costs - Comparison bx Rbtl-Staff-Jt-PC_Electric Rev Req Model (2009 GRC) Rebuttal REmoval of New  WH Solar AdjustMI 5 2" xfId="27340"/>
    <cellStyle name="_VC 6.15.06 update on 06GRC power costs.xls Chart 1_Power Costs - Comparison bx Rbtl-Staff-Jt-PC_Electric Rev Req Model (2009 GRC) Rebuttal REmoval of New  WH Solar AdjustMI 6" xfId="27341"/>
    <cellStyle name="_VC 6.15.06 update on 06GRC power costs.xls Chart 1_Power Costs - Comparison bx Rbtl-Staff-Jt-PC_Electric Rev Req Model (2009 GRC) Rebuttal REmoval of New  WH Solar AdjustMI 6 2" xfId="27342"/>
    <cellStyle name="_VC 6.15.06 update on 06GRC power costs.xls Chart 1_Power Costs - Comparison bx Rbtl-Staff-Jt-PC_Electric Rev Req Model (2009 GRC) Rebuttal REmoval of New  WH Solar AdjustMI_DEM-WP(C) ENERG10C--ctn Mid-C_042010 2010GRC" xfId="12248"/>
    <cellStyle name="_VC 6.15.06 update on 06GRC power costs.xls Chart 1_Power Costs - Comparison bx Rbtl-Staff-Jt-PC_Electric Rev Req Model (2009 GRC) Rebuttal REmoval of New  WH Solar AdjustMI_DEM-WP(C) ENERG10C--ctn Mid-C_042010 2010GRC 2" xfId="27343"/>
    <cellStyle name="_VC 6.15.06 update on 06GRC power costs.xls Chart 1_Power Costs - Comparison bx Rbtl-Staff-Jt-PC_Electric Rev Req Model (2009 GRC) Revised 01-18-2010" xfId="6702"/>
    <cellStyle name="_VC 6.15.06 update on 06GRC power costs.xls Chart 1_Power Costs - Comparison bx Rbtl-Staff-Jt-PC_Electric Rev Req Model (2009 GRC) Revised 01-18-2010 2" xfId="6703"/>
    <cellStyle name="_VC 6.15.06 update on 06GRC power costs.xls Chart 1_Power Costs - Comparison bx Rbtl-Staff-Jt-PC_Electric Rev Req Model (2009 GRC) Revised 01-18-2010 2 2" xfId="6704"/>
    <cellStyle name="_VC 6.15.06 update on 06GRC power costs.xls Chart 1_Power Costs - Comparison bx Rbtl-Staff-Jt-PC_Electric Rev Req Model (2009 GRC) Revised 01-18-2010 2 2 2" xfId="27344"/>
    <cellStyle name="_VC 6.15.06 update on 06GRC power costs.xls Chart 1_Power Costs - Comparison bx Rbtl-Staff-Jt-PC_Electric Rev Req Model (2009 GRC) Revised 01-18-2010 2 2 2 2" xfId="27345"/>
    <cellStyle name="_VC 6.15.06 update on 06GRC power costs.xls Chart 1_Power Costs - Comparison bx Rbtl-Staff-Jt-PC_Electric Rev Req Model (2009 GRC) Revised 01-18-2010 2 3" xfId="6705"/>
    <cellStyle name="_VC 6.15.06 update on 06GRC power costs.xls Chart 1_Power Costs - Comparison bx Rbtl-Staff-Jt-PC_Electric Rev Req Model (2009 GRC) Revised 01-18-2010 2 3 2" xfId="27346"/>
    <cellStyle name="_VC 6.15.06 update on 06GRC power costs.xls Chart 1_Power Costs - Comparison bx Rbtl-Staff-Jt-PC_Electric Rev Req Model (2009 GRC) Revised 01-18-2010 2 4" xfId="27347"/>
    <cellStyle name="_VC 6.15.06 update on 06GRC power costs.xls Chart 1_Power Costs - Comparison bx Rbtl-Staff-Jt-PC_Electric Rev Req Model (2009 GRC) Revised 01-18-2010 2 4 2" xfId="27348"/>
    <cellStyle name="_VC 6.15.06 update on 06GRC power costs.xls Chart 1_Power Costs - Comparison bx Rbtl-Staff-Jt-PC_Electric Rev Req Model (2009 GRC) Revised 01-18-2010 3" xfId="6706"/>
    <cellStyle name="_VC 6.15.06 update on 06GRC power costs.xls Chart 1_Power Costs - Comparison bx Rbtl-Staff-Jt-PC_Electric Rev Req Model (2009 GRC) Revised 01-18-2010 3 2" xfId="27349"/>
    <cellStyle name="_VC 6.15.06 update on 06GRC power costs.xls Chart 1_Power Costs - Comparison bx Rbtl-Staff-Jt-PC_Electric Rev Req Model (2009 GRC) Revised 01-18-2010 3 2 2" xfId="27350"/>
    <cellStyle name="_VC 6.15.06 update on 06GRC power costs.xls Chart 1_Power Costs - Comparison bx Rbtl-Staff-Jt-PC_Electric Rev Req Model (2009 GRC) Revised 01-18-2010 3 3" xfId="27351"/>
    <cellStyle name="_VC 6.15.06 update on 06GRC power costs.xls Chart 1_Power Costs - Comparison bx Rbtl-Staff-Jt-PC_Electric Rev Req Model (2009 GRC) Revised 01-18-2010 4" xfId="6707"/>
    <cellStyle name="_VC 6.15.06 update on 06GRC power costs.xls Chart 1_Power Costs - Comparison bx Rbtl-Staff-Jt-PC_Electric Rev Req Model (2009 GRC) Revised 01-18-2010 4 2" xfId="27352"/>
    <cellStyle name="_VC 6.15.06 update on 06GRC power costs.xls Chart 1_Power Costs - Comparison bx Rbtl-Staff-Jt-PC_Electric Rev Req Model (2009 GRC) Revised 01-18-2010 4 2 2" xfId="27353"/>
    <cellStyle name="_VC 6.15.06 update on 06GRC power costs.xls Chart 1_Power Costs - Comparison bx Rbtl-Staff-Jt-PC_Electric Rev Req Model (2009 GRC) Revised 01-18-2010 4 3" xfId="27354"/>
    <cellStyle name="_VC 6.15.06 update on 06GRC power costs.xls Chart 1_Power Costs - Comparison bx Rbtl-Staff-Jt-PC_Electric Rev Req Model (2009 GRC) Revised 01-18-2010 5" xfId="27355"/>
    <cellStyle name="_VC 6.15.06 update on 06GRC power costs.xls Chart 1_Power Costs - Comparison bx Rbtl-Staff-Jt-PC_Electric Rev Req Model (2009 GRC) Revised 01-18-2010 5 2" xfId="27356"/>
    <cellStyle name="_VC 6.15.06 update on 06GRC power costs.xls Chart 1_Power Costs - Comparison bx Rbtl-Staff-Jt-PC_Electric Rev Req Model (2009 GRC) Revised 01-18-2010 6" xfId="27357"/>
    <cellStyle name="_VC 6.15.06 update on 06GRC power costs.xls Chart 1_Power Costs - Comparison bx Rbtl-Staff-Jt-PC_Electric Rev Req Model (2009 GRC) Revised 01-18-2010 6 2" xfId="27358"/>
    <cellStyle name="_VC 6.15.06 update on 06GRC power costs.xls Chart 1_Power Costs - Comparison bx Rbtl-Staff-Jt-PC_Electric Rev Req Model (2009 GRC) Revised 01-18-2010_DEM-WP(C) ENERG10C--ctn Mid-C_042010 2010GRC" xfId="12249"/>
    <cellStyle name="_VC 6.15.06 update on 06GRC power costs.xls Chart 1_Power Costs - Comparison bx Rbtl-Staff-Jt-PC_Electric Rev Req Model (2009 GRC) Revised 01-18-2010_DEM-WP(C) ENERG10C--ctn Mid-C_042010 2010GRC 2" xfId="27359"/>
    <cellStyle name="_VC 6.15.06 update on 06GRC power costs.xls Chart 1_Power Costs - Comparison bx Rbtl-Staff-Jt-PC_Final Order Electric EXHIBIT A-1" xfId="6708"/>
    <cellStyle name="_VC 6.15.06 update on 06GRC power costs.xls Chart 1_Power Costs - Comparison bx Rbtl-Staff-Jt-PC_Final Order Electric EXHIBIT A-1 2" xfId="6709"/>
    <cellStyle name="_VC 6.15.06 update on 06GRC power costs.xls Chart 1_Power Costs - Comparison bx Rbtl-Staff-Jt-PC_Final Order Electric EXHIBIT A-1 2 2" xfId="6710"/>
    <cellStyle name="_VC 6.15.06 update on 06GRC power costs.xls Chart 1_Power Costs - Comparison bx Rbtl-Staff-Jt-PC_Final Order Electric EXHIBIT A-1 2 2 2" xfId="27360"/>
    <cellStyle name="_VC 6.15.06 update on 06GRC power costs.xls Chart 1_Power Costs - Comparison bx Rbtl-Staff-Jt-PC_Final Order Electric EXHIBIT A-1 2 3" xfId="6711"/>
    <cellStyle name="_VC 6.15.06 update on 06GRC power costs.xls Chart 1_Power Costs - Comparison bx Rbtl-Staff-Jt-PC_Final Order Electric EXHIBIT A-1 3" xfId="6712"/>
    <cellStyle name="_VC 6.15.06 update on 06GRC power costs.xls Chart 1_Power Costs - Comparison bx Rbtl-Staff-Jt-PC_Final Order Electric EXHIBIT A-1 3 2" xfId="27361"/>
    <cellStyle name="_VC 6.15.06 update on 06GRC power costs.xls Chart 1_Power Costs - Comparison bx Rbtl-Staff-Jt-PC_Final Order Electric EXHIBIT A-1 3 2 2" xfId="27362"/>
    <cellStyle name="_VC 6.15.06 update on 06GRC power costs.xls Chart 1_Power Costs - Comparison bx Rbtl-Staff-Jt-PC_Final Order Electric EXHIBIT A-1 3 3" xfId="27363"/>
    <cellStyle name="_VC 6.15.06 update on 06GRC power costs.xls Chart 1_Power Costs - Comparison bx Rbtl-Staff-Jt-PC_Final Order Electric EXHIBIT A-1 4" xfId="6713"/>
    <cellStyle name="_VC 6.15.06 update on 06GRC power costs.xls Chart 1_Power Costs - Comparison bx Rbtl-Staff-Jt-PC_Final Order Electric EXHIBIT A-1 4 2" xfId="27364"/>
    <cellStyle name="_VC 6.15.06 update on 06GRC power costs.xls Chart 1_Power Costs - Comparison bx Rbtl-Staff-Jt-PC_Final Order Electric EXHIBIT A-1 5" xfId="27365"/>
    <cellStyle name="_VC 6.15.06 update on 06GRC power costs.xls Chart 1_Power Costs - Comparison bx Rbtl-Staff-Jt-PC_Final Order Electric EXHIBIT A-1 6" xfId="27366"/>
    <cellStyle name="_VC 6.15.06 update on 06GRC power costs.xls Chart 1_Production Adj 4.37" xfId="258"/>
    <cellStyle name="_VC 6.15.06 update on 06GRC power costs.xls Chart 1_Production Adj 4.37 2" xfId="6714"/>
    <cellStyle name="_VC 6.15.06 update on 06GRC power costs.xls Chart 1_Production Adj 4.37 2 2" xfId="6715"/>
    <cellStyle name="_VC 6.15.06 update on 06GRC power costs.xls Chart 1_Production Adj 4.37 2 2 2" xfId="27367"/>
    <cellStyle name="_VC 6.15.06 update on 06GRC power costs.xls Chart 1_Production Adj 4.37 2 3" xfId="6716"/>
    <cellStyle name="_VC 6.15.06 update on 06GRC power costs.xls Chart 1_Production Adj 4.37 3" xfId="6717"/>
    <cellStyle name="_VC 6.15.06 update on 06GRC power costs.xls Chart 1_Production Adj 4.37 3 2" xfId="27368"/>
    <cellStyle name="_VC 6.15.06 update on 06GRC power costs.xls Chart 1_Production Adj 4.37 4" xfId="27369"/>
    <cellStyle name="_VC 6.15.06 update on 06GRC power costs.xls Chart 1_Purchased Power Adj 4.03" xfId="259"/>
    <cellStyle name="_VC 6.15.06 update on 06GRC power costs.xls Chart 1_Purchased Power Adj 4.03 2" xfId="6718"/>
    <cellStyle name="_VC 6.15.06 update on 06GRC power costs.xls Chart 1_Purchased Power Adj 4.03 2 2" xfId="6719"/>
    <cellStyle name="_VC 6.15.06 update on 06GRC power costs.xls Chart 1_Purchased Power Adj 4.03 2 2 2" xfId="27370"/>
    <cellStyle name="_VC 6.15.06 update on 06GRC power costs.xls Chart 1_Purchased Power Adj 4.03 2 3" xfId="6720"/>
    <cellStyle name="_VC 6.15.06 update on 06GRC power costs.xls Chart 1_Purchased Power Adj 4.03 3" xfId="6721"/>
    <cellStyle name="_VC 6.15.06 update on 06GRC power costs.xls Chart 1_Purchased Power Adj 4.03 3 2" xfId="27371"/>
    <cellStyle name="_VC 6.15.06 update on 06GRC power costs.xls Chart 1_Purchased Power Adj 4.03 4" xfId="27372"/>
    <cellStyle name="_VC 6.15.06 update on 06GRC power costs.xls Chart 1_Rebuttal Power Costs" xfId="6722"/>
    <cellStyle name="_VC 6.15.06 update on 06GRC power costs.xls Chart 1_Rebuttal Power Costs 2" xfId="6723"/>
    <cellStyle name="_VC 6.15.06 update on 06GRC power costs.xls Chart 1_Rebuttal Power Costs 2 2" xfId="6724"/>
    <cellStyle name="_VC 6.15.06 update on 06GRC power costs.xls Chart 1_Rebuttal Power Costs 2 2 2" xfId="27373"/>
    <cellStyle name="_VC 6.15.06 update on 06GRC power costs.xls Chart 1_Rebuttal Power Costs 2 2 2 2" xfId="27374"/>
    <cellStyle name="_VC 6.15.06 update on 06GRC power costs.xls Chart 1_Rebuttal Power Costs 2 3" xfId="6725"/>
    <cellStyle name="_VC 6.15.06 update on 06GRC power costs.xls Chart 1_Rebuttal Power Costs 2 3 2" xfId="27375"/>
    <cellStyle name="_VC 6.15.06 update on 06GRC power costs.xls Chart 1_Rebuttal Power Costs 2 4" xfId="27376"/>
    <cellStyle name="_VC 6.15.06 update on 06GRC power costs.xls Chart 1_Rebuttal Power Costs 2 4 2" xfId="27377"/>
    <cellStyle name="_VC 6.15.06 update on 06GRC power costs.xls Chart 1_Rebuttal Power Costs 3" xfId="6726"/>
    <cellStyle name="_VC 6.15.06 update on 06GRC power costs.xls Chart 1_Rebuttal Power Costs 3 2" xfId="27378"/>
    <cellStyle name="_VC 6.15.06 update on 06GRC power costs.xls Chart 1_Rebuttal Power Costs 3 2 2" xfId="27379"/>
    <cellStyle name="_VC 6.15.06 update on 06GRC power costs.xls Chart 1_Rebuttal Power Costs 3 3" xfId="27380"/>
    <cellStyle name="_VC 6.15.06 update on 06GRC power costs.xls Chart 1_Rebuttal Power Costs 4" xfId="6727"/>
    <cellStyle name="_VC 6.15.06 update on 06GRC power costs.xls Chart 1_Rebuttal Power Costs 4 2" xfId="27381"/>
    <cellStyle name="_VC 6.15.06 update on 06GRC power costs.xls Chart 1_Rebuttal Power Costs 4 2 2" xfId="27382"/>
    <cellStyle name="_VC 6.15.06 update on 06GRC power costs.xls Chart 1_Rebuttal Power Costs 4 3" xfId="27383"/>
    <cellStyle name="_VC 6.15.06 update on 06GRC power costs.xls Chart 1_Rebuttal Power Costs 5" xfId="27384"/>
    <cellStyle name="_VC 6.15.06 update on 06GRC power costs.xls Chart 1_Rebuttal Power Costs 5 2" xfId="27385"/>
    <cellStyle name="_VC 6.15.06 update on 06GRC power costs.xls Chart 1_Rebuttal Power Costs 6" xfId="27386"/>
    <cellStyle name="_VC 6.15.06 update on 06GRC power costs.xls Chart 1_Rebuttal Power Costs 6 2" xfId="27387"/>
    <cellStyle name="_VC 6.15.06 update on 06GRC power costs.xls Chart 1_Rebuttal Power Costs_Adj Bench DR 3 for Initial Briefs (Electric)" xfId="6728"/>
    <cellStyle name="_VC 6.15.06 update on 06GRC power costs.xls Chart 1_Rebuttal Power Costs_Adj Bench DR 3 for Initial Briefs (Electric) 2" xfId="6729"/>
    <cellStyle name="_VC 6.15.06 update on 06GRC power costs.xls Chart 1_Rebuttal Power Costs_Adj Bench DR 3 for Initial Briefs (Electric) 2 2" xfId="6730"/>
    <cellStyle name="_VC 6.15.06 update on 06GRC power costs.xls Chart 1_Rebuttal Power Costs_Adj Bench DR 3 for Initial Briefs (Electric) 2 2 2" xfId="27388"/>
    <cellStyle name="_VC 6.15.06 update on 06GRC power costs.xls Chart 1_Rebuttal Power Costs_Adj Bench DR 3 for Initial Briefs (Electric) 2 2 2 2" xfId="27389"/>
    <cellStyle name="_VC 6.15.06 update on 06GRC power costs.xls Chart 1_Rebuttal Power Costs_Adj Bench DR 3 for Initial Briefs (Electric) 2 3" xfId="6731"/>
    <cellStyle name="_VC 6.15.06 update on 06GRC power costs.xls Chart 1_Rebuttal Power Costs_Adj Bench DR 3 for Initial Briefs (Electric) 2 3 2" xfId="27390"/>
    <cellStyle name="_VC 6.15.06 update on 06GRC power costs.xls Chart 1_Rebuttal Power Costs_Adj Bench DR 3 for Initial Briefs (Electric) 2 4" xfId="27391"/>
    <cellStyle name="_VC 6.15.06 update on 06GRC power costs.xls Chart 1_Rebuttal Power Costs_Adj Bench DR 3 for Initial Briefs (Electric) 2 4 2" xfId="27392"/>
    <cellStyle name="_VC 6.15.06 update on 06GRC power costs.xls Chart 1_Rebuttal Power Costs_Adj Bench DR 3 for Initial Briefs (Electric) 3" xfId="6732"/>
    <cellStyle name="_VC 6.15.06 update on 06GRC power costs.xls Chart 1_Rebuttal Power Costs_Adj Bench DR 3 for Initial Briefs (Electric) 3 2" xfId="27393"/>
    <cellStyle name="_VC 6.15.06 update on 06GRC power costs.xls Chart 1_Rebuttal Power Costs_Adj Bench DR 3 for Initial Briefs (Electric) 3 2 2" xfId="27394"/>
    <cellStyle name="_VC 6.15.06 update on 06GRC power costs.xls Chart 1_Rebuttal Power Costs_Adj Bench DR 3 for Initial Briefs (Electric) 3 3" xfId="27395"/>
    <cellStyle name="_VC 6.15.06 update on 06GRC power costs.xls Chart 1_Rebuttal Power Costs_Adj Bench DR 3 for Initial Briefs (Electric) 4" xfId="6733"/>
    <cellStyle name="_VC 6.15.06 update on 06GRC power costs.xls Chart 1_Rebuttal Power Costs_Adj Bench DR 3 for Initial Briefs (Electric) 4 2" xfId="27396"/>
    <cellStyle name="_VC 6.15.06 update on 06GRC power costs.xls Chart 1_Rebuttal Power Costs_Adj Bench DR 3 for Initial Briefs (Electric) 4 2 2" xfId="27397"/>
    <cellStyle name="_VC 6.15.06 update on 06GRC power costs.xls Chart 1_Rebuttal Power Costs_Adj Bench DR 3 for Initial Briefs (Electric) 4 3" xfId="27398"/>
    <cellStyle name="_VC 6.15.06 update on 06GRC power costs.xls Chart 1_Rebuttal Power Costs_Adj Bench DR 3 for Initial Briefs (Electric) 5" xfId="27399"/>
    <cellStyle name="_VC 6.15.06 update on 06GRC power costs.xls Chart 1_Rebuttal Power Costs_Adj Bench DR 3 for Initial Briefs (Electric) 5 2" xfId="27400"/>
    <cellStyle name="_VC 6.15.06 update on 06GRC power costs.xls Chart 1_Rebuttal Power Costs_Adj Bench DR 3 for Initial Briefs (Electric) 6" xfId="27401"/>
    <cellStyle name="_VC 6.15.06 update on 06GRC power costs.xls Chart 1_Rebuttal Power Costs_Adj Bench DR 3 for Initial Briefs (Electric) 6 2" xfId="27402"/>
    <cellStyle name="_VC 6.15.06 update on 06GRC power costs.xls Chart 1_Rebuttal Power Costs_Adj Bench DR 3 for Initial Briefs (Electric)_DEM-WP(C) ENERG10C--ctn Mid-C_042010 2010GRC" xfId="12250"/>
    <cellStyle name="_VC 6.15.06 update on 06GRC power costs.xls Chart 1_Rebuttal Power Costs_Adj Bench DR 3 for Initial Briefs (Electric)_DEM-WP(C) ENERG10C--ctn Mid-C_042010 2010GRC 2" xfId="27403"/>
    <cellStyle name="_VC 6.15.06 update on 06GRC power costs.xls Chart 1_Rebuttal Power Costs_DEM-WP(C) ENERG10C--ctn Mid-C_042010 2010GRC" xfId="12251"/>
    <cellStyle name="_VC 6.15.06 update on 06GRC power costs.xls Chart 1_Rebuttal Power Costs_DEM-WP(C) ENERG10C--ctn Mid-C_042010 2010GRC 2" xfId="27404"/>
    <cellStyle name="_VC 6.15.06 update on 06GRC power costs.xls Chart 1_Rebuttal Power Costs_Electric Rev Req Model (2009 GRC) Rebuttal" xfId="6734"/>
    <cellStyle name="_VC 6.15.06 update on 06GRC power costs.xls Chart 1_Rebuttal Power Costs_Electric Rev Req Model (2009 GRC) Rebuttal 2" xfId="6735"/>
    <cellStyle name="_VC 6.15.06 update on 06GRC power costs.xls Chart 1_Rebuttal Power Costs_Electric Rev Req Model (2009 GRC) Rebuttal 2 2" xfId="6736"/>
    <cellStyle name="_VC 6.15.06 update on 06GRC power costs.xls Chart 1_Rebuttal Power Costs_Electric Rev Req Model (2009 GRC) Rebuttal 2 2 2" xfId="27405"/>
    <cellStyle name="_VC 6.15.06 update on 06GRC power costs.xls Chart 1_Rebuttal Power Costs_Electric Rev Req Model (2009 GRC) Rebuttal 2 3" xfId="6737"/>
    <cellStyle name="_VC 6.15.06 update on 06GRC power costs.xls Chart 1_Rebuttal Power Costs_Electric Rev Req Model (2009 GRC) Rebuttal 3" xfId="6738"/>
    <cellStyle name="_VC 6.15.06 update on 06GRC power costs.xls Chart 1_Rebuttal Power Costs_Electric Rev Req Model (2009 GRC) Rebuttal 3 2" xfId="27406"/>
    <cellStyle name="_VC 6.15.06 update on 06GRC power costs.xls Chart 1_Rebuttal Power Costs_Electric Rev Req Model (2009 GRC) Rebuttal 4" xfId="6739"/>
    <cellStyle name="_VC 6.15.06 update on 06GRC power costs.xls Chart 1_Rebuttal Power Costs_Electric Rev Req Model (2009 GRC) Rebuttal REmoval of New  WH Solar AdjustMI" xfId="6740"/>
    <cellStyle name="_VC 6.15.06 update on 06GRC power costs.xls Chart 1_Rebuttal Power Costs_Electric Rev Req Model (2009 GRC) Rebuttal REmoval of New  WH Solar AdjustMI 2" xfId="6741"/>
    <cellStyle name="_VC 6.15.06 update on 06GRC power costs.xls Chart 1_Rebuttal Power Costs_Electric Rev Req Model (2009 GRC) Rebuttal REmoval of New  WH Solar AdjustMI 2 2" xfId="6742"/>
    <cellStyle name="_VC 6.15.06 update on 06GRC power costs.xls Chart 1_Rebuttal Power Costs_Electric Rev Req Model (2009 GRC) Rebuttal REmoval of New  WH Solar AdjustMI 2 2 2" xfId="27407"/>
    <cellStyle name="_VC 6.15.06 update on 06GRC power costs.xls Chart 1_Rebuttal Power Costs_Electric Rev Req Model (2009 GRC) Rebuttal REmoval of New  WH Solar AdjustMI 2 2 2 2" xfId="27408"/>
    <cellStyle name="_VC 6.15.06 update on 06GRC power costs.xls Chart 1_Rebuttal Power Costs_Electric Rev Req Model (2009 GRC) Rebuttal REmoval of New  WH Solar AdjustMI 2 3" xfId="6743"/>
    <cellStyle name="_VC 6.15.06 update on 06GRC power costs.xls Chart 1_Rebuttal Power Costs_Electric Rev Req Model (2009 GRC) Rebuttal REmoval of New  WH Solar AdjustMI 2 3 2" xfId="27409"/>
    <cellStyle name="_VC 6.15.06 update on 06GRC power costs.xls Chart 1_Rebuttal Power Costs_Electric Rev Req Model (2009 GRC) Rebuttal REmoval of New  WH Solar AdjustMI 2 4" xfId="27410"/>
    <cellStyle name="_VC 6.15.06 update on 06GRC power costs.xls Chart 1_Rebuttal Power Costs_Electric Rev Req Model (2009 GRC) Rebuttal REmoval of New  WH Solar AdjustMI 2 4 2" xfId="27411"/>
    <cellStyle name="_VC 6.15.06 update on 06GRC power costs.xls Chart 1_Rebuttal Power Costs_Electric Rev Req Model (2009 GRC) Rebuttal REmoval of New  WH Solar AdjustMI 3" xfId="6744"/>
    <cellStyle name="_VC 6.15.06 update on 06GRC power costs.xls Chart 1_Rebuttal Power Costs_Electric Rev Req Model (2009 GRC) Rebuttal REmoval of New  WH Solar AdjustMI 3 2" xfId="27412"/>
    <cellStyle name="_VC 6.15.06 update on 06GRC power costs.xls Chart 1_Rebuttal Power Costs_Electric Rev Req Model (2009 GRC) Rebuttal REmoval of New  WH Solar AdjustMI 3 2 2" xfId="27413"/>
    <cellStyle name="_VC 6.15.06 update on 06GRC power costs.xls Chart 1_Rebuttal Power Costs_Electric Rev Req Model (2009 GRC) Rebuttal REmoval of New  WH Solar AdjustMI 3 3" xfId="27414"/>
    <cellStyle name="_VC 6.15.06 update on 06GRC power costs.xls Chart 1_Rebuttal Power Costs_Electric Rev Req Model (2009 GRC) Rebuttal REmoval of New  WH Solar AdjustMI 4" xfId="6745"/>
    <cellStyle name="_VC 6.15.06 update on 06GRC power costs.xls Chart 1_Rebuttal Power Costs_Electric Rev Req Model (2009 GRC) Rebuttal REmoval of New  WH Solar AdjustMI 4 2" xfId="27415"/>
    <cellStyle name="_VC 6.15.06 update on 06GRC power costs.xls Chart 1_Rebuttal Power Costs_Electric Rev Req Model (2009 GRC) Rebuttal REmoval of New  WH Solar AdjustMI 4 2 2" xfId="27416"/>
    <cellStyle name="_VC 6.15.06 update on 06GRC power costs.xls Chart 1_Rebuttal Power Costs_Electric Rev Req Model (2009 GRC) Rebuttal REmoval of New  WH Solar AdjustMI 4 3" xfId="27417"/>
    <cellStyle name="_VC 6.15.06 update on 06GRC power costs.xls Chart 1_Rebuttal Power Costs_Electric Rev Req Model (2009 GRC) Rebuttal REmoval of New  WH Solar AdjustMI 5" xfId="27418"/>
    <cellStyle name="_VC 6.15.06 update on 06GRC power costs.xls Chart 1_Rebuttal Power Costs_Electric Rev Req Model (2009 GRC) Rebuttal REmoval of New  WH Solar AdjustMI 5 2" xfId="27419"/>
    <cellStyle name="_VC 6.15.06 update on 06GRC power costs.xls Chart 1_Rebuttal Power Costs_Electric Rev Req Model (2009 GRC) Rebuttal REmoval of New  WH Solar AdjustMI 6" xfId="27420"/>
    <cellStyle name="_VC 6.15.06 update on 06GRC power costs.xls Chart 1_Rebuttal Power Costs_Electric Rev Req Model (2009 GRC) Rebuttal REmoval of New  WH Solar AdjustMI 6 2" xfId="27421"/>
    <cellStyle name="_VC 6.15.06 update on 06GRC power costs.xls Chart 1_Rebuttal Power Costs_Electric Rev Req Model (2009 GRC) Rebuttal REmoval of New  WH Solar AdjustMI_DEM-WP(C) ENERG10C--ctn Mid-C_042010 2010GRC" xfId="12252"/>
    <cellStyle name="_VC 6.15.06 update on 06GRC power costs.xls Chart 1_Rebuttal Power Costs_Electric Rev Req Model (2009 GRC) Rebuttal REmoval of New  WH Solar AdjustMI_DEM-WP(C) ENERG10C--ctn Mid-C_042010 2010GRC 2" xfId="27422"/>
    <cellStyle name="_VC 6.15.06 update on 06GRC power costs.xls Chart 1_Rebuttal Power Costs_Electric Rev Req Model (2009 GRC) Revised 01-18-2010" xfId="6746"/>
    <cellStyle name="_VC 6.15.06 update on 06GRC power costs.xls Chart 1_Rebuttal Power Costs_Electric Rev Req Model (2009 GRC) Revised 01-18-2010 2" xfId="6747"/>
    <cellStyle name="_VC 6.15.06 update on 06GRC power costs.xls Chart 1_Rebuttal Power Costs_Electric Rev Req Model (2009 GRC) Revised 01-18-2010 2 2" xfId="6748"/>
    <cellStyle name="_VC 6.15.06 update on 06GRC power costs.xls Chart 1_Rebuttal Power Costs_Electric Rev Req Model (2009 GRC) Revised 01-18-2010 2 2 2" xfId="27423"/>
    <cellStyle name="_VC 6.15.06 update on 06GRC power costs.xls Chart 1_Rebuttal Power Costs_Electric Rev Req Model (2009 GRC) Revised 01-18-2010 2 2 2 2" xfId="27424"/>
    <cellStyle name="_VC 6.15.06 update on 06GRC power costs.xls Chart 1_Rebuttal Power Costs_Electric Rev Req Model (2009 GRC) Revised 01-18-2010 2 3" xfId="6749"/>
    <cellStyle name="_VC 6.15.06 update on 06GRC power costs.xls Chart 1_Rebuttal Power Costs_Electric Rev Req Model (2009 GRC) Revised 01-18-2010 2 3 2" xfId="27425"/>
    <cellStyle name="_VC 6.15.06 update on 06GRC power costs.xls Chart 1_Rebuttal Power Costs_Electric Rev Req Model (2009 GRC) Revised 01-18-2010 2 4" xfId="27426"/>
    <cellStyle name="_VC 6.15.06 update on 06GRC power costs.xls Chart 1_Rebuttal Power Costs_Electric Rev Req Model (2009 GRC) Revised 01-18-2010 2 4 2" xfId="27427"/>
    <cellStyle name="_VC 6.15.06 update on 06GRC power costs.xls Chart 1_Rebuttal Power Costs_Electric Rev Req Model (2009 GRC) Revised 01-18-2010 3" xfId="6750"/>
    <cellStyle name="_VC 6.15.06 update on 06GRC power costs.xls Chart 1_Rebuttal Power Costs_Electric Rev Req Model (2009 GRC) Revised 01-18-2010 3 2" xfId="27428"/>
    <cellStyle name="_VC 6.15.06 update on 06GRC power costs.xls Chart 1_Rebuttal Power Costs_Electric Rev Req Model (2009 GRC) Revised 01-18-2010 3 2 2" xfId="27429"/>
    <cellStyle name="_VC 6.15.06 update on 06GRC power costs.xls Chart 1_Rebuttal Power Costs_Electric Rev Req Model (2009 GRC) Revised 01-18-2010 3 3" xfId="27430"/>
    <cellStyle name="_VC 6.15.06 update on 06GRC power costs.xls Chart 1_Rebuttal Power Costs_Electric Rev Req Model (2009 GRC) Revised 01-18-2010 4" xfId="6751"/>
    <cellStyle name="_VC 6.15.06 update on 06GRC power costs.xls Chart 1_Rebuttal Power Costs_Electric Rev Req Model (2009 GRC) Revised 01-18-2010 4 2" xfId="27431"/>
    <cellStyle name="_VC 6.15.06 update on 06GRC power costs.xls Chart 1_Rebuttal Power Costs_Electric Rev Req Model (2009 GRC) Revised 01-18-2010 4 2 2" xfId="27432"/>
    <cellStyle name="_VC 6.15.06 update on 06GRC power costs.xls Chart 1_Rebuttal Power Costs_Electric Rev Req Model (2009 GRC) Revised 01-18-2010 4 3" xfId="27433"/>
    <cellStyle name="_VC 6.15.06 update on 06GRC power costs.xls Chart 1_Rebuttal Power Costs_Electric Rev Req Model (2009 GRC) Revised 01-18-2010 5" xfId="27434"/>
    <cellStyle name="_VC 6.15.06 update on 06GRC power costs.xls Chart 1_Rebuttal Power Costs_Electric Rev Req Model (2009 GRC) Revised 01-18-2010 5 2" xfId="27435"/>
    <cellStyle name="_VC 6.15.06 update on 06GRC power costs.xls Chart 1_Rebuttal Power Costs_Electric Rev Req Model (2009 GRC) Revised 01-18-2010 6" xfId="27436"/>
    <cellStyle name="_VC 6.15.06 update on 06GRC power costs.xls Chart 1_Rebuttal Power Costs_Electric Rev Req Model (2009 GRC) Revised 01-18-2010 6 2" xfId="27437"/>
    <cellStyle name="_VC 6.15.06 update on 06GRC power costs.xls Chart 1_Rebuttal Power Costs_Electric Rev Req Model (2009 GRC) Revised 01-18-2010_DEM-WP(C) ENERG10C--ctn Mid-C_042010 2010GRC" xfId="12253"/>
    <cellStyle name="_VC 6.15.06 update on 06GRC power costs.xls Chart 1_Rebuttal Power Costs_Electric Rev Req Model (2009 GRC) Revised 01-18-2010_DEM-WP(C) ENERG10C--ctn Mid-C_042010 2010GRC 2" xfId="27438"/>
    <cellStyle name="_VC 6.15.06 update on 06GRC power costs.xls Chart 1_Rebuttal Power Costs_Final Order Electric EXHIBIT A-1" xfId="6752"/>
    <cellStyle name="_VC 6.15.06 update on 06GRC power costs.xls Chart 1_Rebuttal Power Costs_Final Order Electric EXHIBIT A-1 2" xfId="6753"/>
    <cellStyle name="_VC 6.15.06 update on 06GRC power costs.xls Chart 1_Rebuttal Power Costs_Final Order Electric EXHIBIT A-1 2 2" xfId="6754"/>
    <cellStyle name="_VC 6.15.06 update on 06GRC power costs.xls Chart 1_Rebuttal Power Costs_Final Order Electric EXHIBIT A-1 2 2 2" xfId="27439"/>
    <cellStyle name="_VC 6.15.06 update on 06GRC power costs.xls Chart 1_Rebuttal Power Costs_Final Order Electric EXHIBIT A-1 2 3" xfId="6755"/>
    <cellStyle name="_VC 6.15.06 update on 06GRC power costs.xls Chart 1_Rebuttal Power Costs_Final Order Electric EXHIBIT A-1 3" xfId="6756"/>
    <cellStyle name="_VC 6.15.06 update on 06GRC power costs.xls Chart 1_Rebuttal Power Costs_Final Order Electric EXHIBIT A-1 3 2" xfId="27440"/>
    <cellStyle name="_VC 6.15.06 update on 06GRC power costs.xls Chart 1_Rebuttal Power Costs_Final Order Electric EXHIBIT A-1 3 2 2" xfId="27441"/>
    <cellStyle name="_VC 6.15.06 update on 06GRC power costs.xls Chart 1_Rebuttal Power Costs_Final Order Electric EXHIBIT A-1 3 3" xfId="27442"/>
    <cellStyle name="_VC 6.15.06 update on 06GRC power costs.xls Chart 1_Rebuttal Power Costs_Final Order Electric EXHIBIT A-1 4" xfId="6757"/>
    <cellStyle name="_VC 6.15.06 update on 06GRC power costs.xls Chart 1_Rebuttal Power Costs_Final Order Electric EXHIBIT A-1 4 2" xfId="27443"/>
    <cellStyle name="_VC 6.15.06 update on 06GRC power costs.xls Chart 1_Rebuttal Power Costs_Final Order Electric EXHIBIT A-1 5" xfId="27444"/>
    <cellStyle name="_VC 6.15.06 update on 06GRC power costs.xls Chart 1_Rebuttal Power Costs_Final Order Electric EXHIBIT A-1 6" xfId="27445"/>
    <cellStyle name="_VC 6.15.06 update on 06GRC power costs.xls Chart 1_RECS vs PTC's w Interest 6-28-10" xfId="260"/>
    <cellStyle name="_VC 6.15.06 update on 06GRC power costs.xls Chart 1_ROR &amp; CONV FACTOR" xfId="261"/>
    <cellStyle name="_VC 6.15.06 update on 06GRC power costs.xls Chart 1_ROR &amp; CONV FACTOR 2" xfId="6758"/>
    <cellStyle name="_VC 6.15.06 update on 06GRC power costs.xls Chart 1_ROR &amp; CONV FACTOR 2 2" xfId="6759"/>
    <cellStyle name="_VC 6.15.06 update on 06GRC power costs.xls Chart 1_ROR &amp; CONV FACTOR 2 2 2" xfId="27446"/>
    <cellStyle name="_VC 6.15.06 update on 06GRC power costs.xls Chart 1_ROR &amp; CONV FACTOR 2 3" xfId="6760"/>
    <cellStyle name="_VC 6.15.06 update on 06GRC power costs.xls Chart 1_ROR &amp; CONV FACTOR 3" xfId="6761"/>
    <cellStyle name="_VC 6.15.06 update on 06GRC power costs.xls Chart 1_ROR &amp; CONV FACTOR 3 2" xfId="27447"/>
    <cellStyle name="_VC 6.15.06 update on 06GRC power costs.xls Chart 1_ROR &amp; CONV FACTOR 4" xfId="6762"/>
    <cellStyle name="_VC 6.15.06 update on 06GRC power costs.xls Chart 1_ROR 5.02" xfId="262"/>
    <cellStyle name="_VC 6.15.06 update on 06GRC power costs.xls Chart 1_ROR 5.02 2" xfId="6763"/>
    <cellStyle name="_VC 6.15.06 update on 06GRC power costs.xls Chart 1_ROR 5.02 2 2" xfId="6764"/>
    <cellStyle name="_VC 6.15.06 update on 06GRC power costs.xls Chart 1_ROR 5.02 2 2 2" xfId="27448"/>
    <cellStyle name="_VC 6.15.06 update on 06GRC power costs.xls Chart 1_ROR 5.02 2 3" xfId="6765"/>
    <cellStyle name="_VC 6.15.06 update on 06GRC power costs.xls Chart 1_ROR 5.02 3" xfId="6766"/>
    <cellStyle name="_VC 6.15.06 update on 06GRC power costs.xls Chart 1_ROR 5.02 3 2" xfId="27449"/>
    <cellStyle name="_VC 6.15.06 update on 06GRC power costs.xls Chart 1_ROR 5.02 4" xfId="27450"/>
    <cellStyle name="_VC 6.15.06 update on 06GRC power costs.xls Chart 1_Wind Integration 10GRC" xfId="6767"/>
    <cellStyle name="_VC 6.15.06 update on 06GRC power costs.xls Chart 1_Wind Integration 10GRC 2" xfId="6768"/>
    <cellStyle name="_VC 6.15.06 update on 06GRC power costs.xls Chart 1_Wind Integration 10GRC 2 2" xfId="27451"/>
    <cellStyle name="_VC 6.15.06 update on 06GRC power costs.xls Chart 1_Wind Integration 10GRC 2 2 2" xfId="27452"/>
    <cellStyle name="_VC 6.15.06 update on 06GRC power costs.xls Chart 1_Wind Integration 10GRC 2 2 2 2" xfId="27453"/>
    <cellStyle name="_VC 6.15.06 update on 06GRC power costs.xls Chart 1_Wind Integration 10GRC 2 3" xfId="27454"/>
    <cellStyle name="_VC 6.15.06 update on 06GRC power costs.xls Chart 1_Wind Integration 10GRC 2 3 2" xfId="27455"/>
    <cellStyle name="_VC 6.15.06 update on 06GRC power costs.xls Chart 1_Wind Integration 10GRC 2 4" xfId="27456"/>
    <cellStyle name="_VC 6.15.06 update on 06GRC power costs.xls Chart 1_Wind Integration 10GRC 2 4 2" xfId="27457"/>
    <cellStyle name="_VC 6.15.06 update on 06GRC power costs.xls Chart 1_Wind Integration 10GRC 3" xfId="27458"/>
    <cellStyle name="_VC 6.15.06 update on 06GRC power costs.xls Chart 1_Wind Integration 10GRC 3 2" xfId="27459"/>
    <cellStyle name="_VC 6.15.06 update on 06GRC power costs.xls Chart 1_Wind Integration 10GRC 3 2 2" xfId="27460"/>
    <cellStyle name="_VC 6.15.06 update on 06GRC power costs.xls Chart 1_Wind Integration 10GRC 3 3" xfId="27461"/>
    <cellStyle name="_VC 6.15.06 update on 06GRC power costs.xls Chart 1_Wind Integration 10GRC 4" xfId="27462"/>
    <cellStyle name="_VC 6.15.06 update on 06GRC power costs.xls Chart 1_Wind Integration 10GRC 4 2" xfId="27463"/>
    <cellStyle name="_VC 6.15.06 update on 06GRC power costs.xls Chart 1_Wind Integration 10GRC 4 2 2" xfId="27464"/>
    <cellStyle name="_VC 6.15.06 update on 06GRC power costs.xls Chart 1_Wind Integration 10GRC 4 3" xfId="27465"/>
    <cellStyle name="_VC 6.15.06 update on 06GRC power costs.xls Chart 1_Wind Integration 10GRC 5" xfId="27466"/>
    <cellStyle name="_VC 6.15.06 update on 06GRC power costs.xls Chart 1_Wind Integration 10GRC 5 2" xfId="27467"/>
    <cellStyle name="_VC 6.15.06 update on 06GRC power costs.xls Chart 1_Wind Integration 10GRC 6" xfId="27468"/>
    <cellStyle name="_VC 6.15.06 update on 06GRC power costs.xls Chart 1_Wind Integration 10GRC 6 2" xfId="27469"/>
    <cellStyle name="_VC 6.15.06 update on 06GRC power costs.xls Chart 1_Wind Integration 10GRC_DEM-WP(C) ENERG10C--ctn Mid-C_042010 2010GRC" xfId="12254"/>
    <cellStyle name="_VC 6.15.06 update on 06GRC power costs.xls Chart 1_Wind Integration 10GRC_DEM-WP(C) ENERG10C--ctn Mid-C_042010 2010GRC 2" xfId="27470"/>
    <cellStyle name="_VC 6.15.06 update on 06GRC power costs.xls Chart 2" xfId="263"/>
    <cellStyle name="_VC 6.15.06 update on 06GRC power costs.xls Chart 2 10" xfId="27471"/>
    <cellStyle name="_VC 6.15.06 update on 06GRC power costs.xls Chart 2 10 2" xfId="27472"/>
    <cellStyle name="_VC 6.15.06 update on 06GRC power costs.xls Chart 2 11" xfId="27473"/>
    <cellStyle name="_VC 6.15.06 update on 06GRC power costs.xls Chart 2 11 2" xfId="27474"/>
    <cellStyle name="_VC 6.15.06 update on 06GRC power costs.xls Chart 2 11 3" xfId="27475"/>
    <cellStyle name="_VC 6.15.06 update on 06GRC power costs.xls Chart 2 2" xfId="6769"/>
    <cellStyle name="_VC 6.15.06 update on 06GRC power costs.xls Chart 2 2 2" xfId="6770"/>
    <cellStyle name="_VC 6.15.06 update on 06GRC power costs.xls Chart 2 2 2 2" xfId="6771"/>
    <cellStyle name="_VC 6.15.06 update on 06GRC power costs.xls Chart 2 2 2 2 2" xfId="27476"/>
    <cellStyle name="_VC 6.15.06 update on 06GRC power costs.xls Chart 2 2 2 2 2 2" xfId="27477"/>
    <cellStyle name="_VC 6.15.06 update on 06GRC power costs.xls Chart 2 2 2 3" xfId="6772"/>
    <cellStyle name="_VC 6.15.06 update on 06GRC power costs.xls Chart 2 2 2 3 2" xfId="27478"/>
    <cellStyle name="_VC 6.15.06 update on 06GRC power costs.xls Chart 2 2 2 4" xfId="27479"/>
    <cellStyle name="_VC 6.15.06 update on 06GRC power costs.xls Chart 2 2 2 4 2" xfId="27480"/>
    <cellStyle name="_VC 6.15.06 update on 06GRC power costs.xls Chart 2 2 3" xfId="6773"/>
    <cellStyle name="_VC 6.15.06 update on 06GRC power costs.xls Chart 2 2 3 2" xfId="27481"/>
    <cellStyle name="_VC 6.15.06 update on 06GRC power costs.xls Chart 2 2 3 2 2" xfId="27482"/>
    <cellStyle name="_VC 6.15.06 update on 06GRC power costs.xls Chart 2 2 3 3" xfId="27483"/>
    <cellStyle name="_VC 6.15.06 update on 06GRC power costs.xls Chart 2 2 4" xfId="6774"/>
    <cellStyle name="_VC 6.15.06 update on 06GRC power costs.xls Chart 2 2 4 2" xfId="27484"/>
    <cellStyle name="_VC 6.15.06 update on 06GRC power costs.xls Chart 2 2 4 2 2" xfId="27485"/>
    <cellStyle name="_VC 6.15.06 update on 06GRC power costs.xls Chart 2 2 4 3" xfId="27486"/>
    <cellStyle name="_VC 6.15.06 update on 06GRC power costs.xls Chart 2 2 5" xfId="27487"/>
    <cellStyle name="_VC 6.15.06 update on 06GRC power costs.xls Chart 2 2 5 2" xfId="27488"/>
    <cellStyle name="_VC 6.15.06 update on 06GRC power costs.xls Chart 2 2 6" xfId="27489"/>
    <cellStyle name="_VC 6.15.06 update on 06GRC power costs.xls Chart 2 2 6 2" xfId="27490"/>
    <cellStyle name="_VC 6.15.06 update on 06GRC power costs.xls Chart 2 3" xfId="6775"/>
    <cellStyle name="_VC 6.15.06 update on 06GRC power costs.xls Chart 2 3 2" xfId="6776"/>
    <cellStyle name="_VC 6.15.06 update on 06GRC power costs.xls Chart 2 3 2 2" xfId="6777"/>
    <cellStyle name="_VC 6.15.06 update on 06GRC power costs.xls Chart 2 3 2 2 2" xfId="27491"/>
    <cellStyle name="_VC 6.15.06 update on 06GRC power costs.xls Chart 2 3 2 3" xfId="6778"/>
    <cellStyle name="_VC 6.15.06 update on 06GRC power costs.xls Chart 2 3 3" xfId="6779"/>
    <cellStyle name="_VC 6.15.06 update on 06GRC power costs.xls Chart 2 3 3 2" xfId="6780"/>
    <cellStyle name="_VC 6.15.06 update on 06GRC power costs.xls Chart 2 3 3 2 2" xfId="27492"/>
    <cellStyle name="_VC 6.15.06 update on 06GRC power costs.xls Chart 2 3 3 3" xfId="6781"/>
    <cellStyle name="_VC 6.15.06 update on 06GRC power costs.xls Chart 2 3 4" xfId="6782"/>
    <cellStyle name="_VC 6.15.06 update on 06GRC power costs.xls Chart 2 3 4 2" xfId="6783"/>
    <cellStyle name="_VC 6.15.06 update on 06GRC power costs.xls Chart 2 3 4 2 2" xfId="27493"/>
    <cellStyle name="_VC 6.15.06 update on 06GRC power costs.xls Chart 2 3 4 3" xfId="6784"/>
    <cellStyle name="_VC 6.15.06 update on 06GRC power costs.xls Chart 2 3 5" xfId="27494"/>
    <cellStyle name="_VC 6.15.06 update on 06GRC power costs.xls Chart 2 3 5 2" xfId="27495"/>
    <cellStyle name="_VC 6.15.06 update on 06GRC power costs.xls Chart 2 4" xfId="6785"/>
    <cellStyle name="_VC 6.15.06 update on 06GRC power costs.xls Chart 2 4 2" xfId="6786"/>
    <cellStyle name="_VC 6.15.06 update on 06GRC power costs.xls Chart 2 4 2 2" xfId="27496"/>
    <cellStyle name="_VC 6.15.06 update on 06GRC power costs.xls Chart 2 4 2 2 2" xfId="27497"/>
    <cellStyle name="_VC 6.15.06 update on 06GRC power costs.xls Chart 2 4 2 2 2 2" xfId="27498"/>
    <cellStyle name="_VC 6.15.06 update on 06GRC power costs.xls Chart 2 4 2 3" xfId="27499"/>
    <cellStyle name="_VC 6.15.06 update on 06GRC power costs.xls Chart 2 4 2 3 2" xfId="27500"/>
    <cellStyle name="_VC 6.15.06 update on 06GRC power costs.xls Chart 2 4 2 4" xfId="27501"/>
    <cellStyle name="_VC 6.15.06 update on 06GRC power costs.xls Chart 2 4 2 4 2" xfId="27502"/>
    <cellStyle name="_VC 6.15.06 update on 06GRC power costs.xls Chart 2 4 3" xfId="6787"/>
    <cellStyle name="_VC 6.15.06 update on 06GRC power costs.xls Chart 2 4 3 2" xfId="27503"/>
    <cellStyle name="_VC 6.15.06 update on 06GRC power costs.xls Chart 2 4 3 2 2" xfId="27504"/>
    <cellStyle name="_VC 6.15.06 update on 06GRC power costs.xls Chart 2 4 3 3" xfId="27505"/>
    <cellStyle name="_VC 6.15.06 update on 06GRC power costs.xls Chart 2 4 4" xfId="27506"/>
    <cellStyle name="_VC 6.15.06 update on 06GRC power costs.xls Chart 2 4 4 2" xfId="27507"/>
    <cellStyle name="_VC 6.15.06 update on 06GRC power costs.xls Chart 2 4 4 2 2" xfId="27508"/>
    <cellStyle name="_VC 6.15.06 update on 06GRC power costs.xls Chart 2 4 4 3" xfId="27509"/>
    <cellStyle name="_VC 6.15.06 update on 06GRC power costs.xls Chart 2 4 5" xfId="27510"/>
    <cellStyle name="_VC 6.15.06 update on 06GRC power costs.xls Chart 2 4 5 2" xfId="27511"/>
    <cellStyle name="_VC 6.15.06 update on 06GRC power costs.xls Chart 2 4 6" xfId="27512"/>
    <cellStyle name="_VC 6.15.06 update on 06GRC power costs.xls Chart 2 4 6 2" xfId="27513"/>
    <cellStyle name="_VC 6.15.06 update on 06GRC power costs.xls Chart 2 5" xfId="6788"/>
    <cellStyle name="_VC 6.15.06 update on 06GRC power costs.xls Chart 2 5 2" xfId="27514"/>
    <cellStyle name="_VC 6.15.06 update on 06GRC power costs.xls Chart 2 5 2 2" xfId="27515"/>
    <cellStyle name="_VC 6.15.06 update on 06GRC power costs.xls Chart 2 5 2 2 2" xfId="27516"/>
    <cellStyle name="_VC 6.15.06 update on 06GRC power costs.xls Chart 2 5 2 2 2 2" xfId="27517"/>
    <cellStyle name="_VC 6.15.06 update on 06GRC power costs.xls Chart 2 5 2 3" xfId="27518"/>
    <cellStyle name="_VC 6.15.06 update on 06GRC power costs.xls Chart 2 5 2 3 2" xfId="27519"/>
    <cellStyle name="_VC 6.15.06 update on 06GRC power costs.xls Chart 2 5 2 4" xfId="27520"/>
    <cellStyle name="_VC 6.15.06 update on 06GRC power costs.xls Chart 2 5 2 4 2" xfId="27521"/>
    <cellStyle name="_VC 6.15.06 update on 06GRC power costs.xls Chart 2 5 2 5" xfId="27522"/>
    <cellStyle name="_VC 6.15.06 update on 06GRC power costs.xls Chart 2 5 3" xfId="27523"/>
    <cellStyle name="_VC 6.15.06 update on 06GRC power costs.xls Chart 2 5 3 2" xfId="27524"/>
    <cellStyle name="_VC 6.15.06 update on 06GRC power costs.xls Chart 2 5 3 2 2" xfId="27525"/>
    <cellStyle name="_VC 6.15.06 update on 06GRC power costs.xls Chart 2 5 4" xfId="27526"/>
    <cellStyle name="_VC 6.15.06 update on 06GRC power costs.xls Chart 2 5 4 2" xfId="27527"/>
    <cellStyle name="_VC 6.15.06 update on 06GRC power costs.xls Chart 2 5 5" xfId="27528"/>
    <cellStyle name="_VC 6.15.06 update on 06GRC power costs.xls Chart 2 5 5 2" xfId="27529"/>
    <cellStyle name="_VC 6.15.06 update on 06GRC power costs.xls Chart 2 6" xfId="6789"/>
    <cellStyle name="_VC 6.15.06 update on 06GRC power costs.xls Chart 2 6 2" xfId="12255"/>
    <cellStyle name="_VC 6.15.06 update on 06GRC power costs.xls Chart 2 6 2 2" xfId="27530"/>
    <cellStyle name="_VC 6.15.06 update on 06GRC power costs.xls Chart 2 6 2 2 2" xfId="27531"/>
    <cellStyle name="_VC 6.15.06 update on 06GRC power costs.xls Chart 2 6 3" xfId="27532"/>
    <cellStyle name="_VC 6.15.06 update on 06GRC power costs.xls Chart 2 6 3 2" xfId="27533"/>
    <cellStyle name="_VC 6.15.06 update on 06GRC power costs.xls Chart 2 6 4" xfId="27534"/>
    <cellStyle name="_VC 6.15.06 update on 06GRC power costs.xls Chart 2 6 4 2" xfId="27535"/>
    <cellStyle name="_VC 6.15.06 update on 06GRC power costs.xls Chart 2 7" xfId="6790"/>
    <cellStyle name="_VC 6.15.06 update on 06GRC power costs.xls Chart 2 7 2" xfId="12256"/>
    <cellStyle name="_VC 6.15.06 update on 06GRC power costs.xls Chart 2 7 2 2" xfId="27536"/>
    <cellStyle name="_VC 6.15.06 update on 06GRC power costs.xls Chart 2 7 3" xfId="27537"/>
    <cellStyle name="_VC 6.15.06 update on 06GRC power costs.xls Chart 2 8" xfId="27538"/>
    <cellStyle name="_VC 6.15.06 update on 06GRC power costs.xls Chart 2 8 2" xfId="27539"/>
    <cellStyle name="_VC 6.15.06 update on 06GRC power costs.xls Chart 2 8 2 2" xfId="27540"/>
    <cellStyle name="_VC 6.15.06 update on 06GRC power costs.xls Chart 2 8 3" xfId="27541"/>
    <cellStyle name="_VC 6.15.06 update on 06GRC power costs.xls Chart 2 9" xfId="27542"/>
    <cellStyle name="_VC 6.15.06 update on 06GRC power costs.xls Chart 2 9 2" xfId="27543"/>
    <cellStyle name="_VC 6.15.06 update on 06GRC power costs.xls Chart 2 9 2 2" xfId="27544"/>
    <cellStyle name="_VC 6.15.06 update on 06GRC power costs.xls Chart 2 9 2 2 2" xfId="27545"/>
    <cellStyle name="_VC 6.15.06 update on 06GRC power costs.xls Chart 2 9 2 3" xfId="27546"/>
    <cellStyle name="_VC 6.15.06 update on 06GRC power costs.xls Chart 2 9 3" xfId="27547"/>
    <cellStyle name="_VC 6.15.06 update on 06GRC power costs.xls Chart 2 9 3 2" xfId="27548"/>
    <cellStyle name="_VC 6.15.06 update on 06GRC power costs.xls Chart 2 9 4" xfId="27549"/>
    <cellStyle name="_VC 6.15.06 update on 06GRC power costs.xls Chart 2_04 07E Wild Horse Wind Expansion (C) (2)" xfId="264"/>
    <cellStyle name="_VC 6.15.06 update on 06GRC power costs.xls Chart 2_04 07E Wild Horse Wind Expansion (C) (2) 2" xfId="6791"/>
    <cellStyle name="_VC 6.15.06 update on 06GRC power costs.xls Chart 2_04 07E Wild Horse Wind Expansion (C) (2) 2 2" xfId="6792"/>
    <cellStyle name="_VC 6.15.06 update on 06GRC power costs.xls Chart 2_04 07E Wild Horse Wind Expansion (C) (2) 2 2 2" xfId="27550"/>
    <cellStyle name="_VC 6.15.06 update on 06GRC power costs.xls Chart 2_04 07E Wild Horse Wind Expansion (C) (2) 2 2 2 2" xfId="27551"/>
    <cellStyle name="_VC 6.15.06 update on 06GRC power costs.xls Chart 2_04 07E Wild Horse Wind Expansion (C) (2) 2 3" xfId="6793"/>
    <cellStyle name="_VC 6.15.06 update on 06GRC power costs.xls Chart 2_04 07E Wild Horse Wind Expansion (C) (2) 2 3 2" xfId="27552"/>
    <cellStyle name="_VC 6.15.06 update on 06GRC power costs.xls Chart 2_04 07E Wild Horse Wind Expansion (C) (2) 2 4" xfId="27553"/>
    <cellStyle name="_VC 6.15.06 update on 06GRC power costs.xls Chart 2_04 07E Wild Horse Wind Expansion (C) (2) 2 4 2" xfId="27554"/>
    <cellStyle name="_VC 6.15.06 update on 06GRC power costs.xls Chart 2_04 07E Wild Horse Wind Expansion (C) (2) 3" xfId="6794"/>
    <cellStyle name="_VC 6.15.06 update on 06GRC power costs.xls Chart 2_04 07E Wild Horse Wind Expansion (C) (2) 3 2" xfId="27555"/>
    <cellStyle name="_VC 6.15.06 update on 06GRC power costs.xls Chart 2_04 07E Wild Horse Wind Expansion (C) (2) 3 2 2" xfId="27556"/>
    <cellStyle name="_VC 6.15.06 update on 06GRC power costs.xls Chart 2_04 07E Wild Horse Wind Expansion (C) (2) 3 3" xfId="27557"/>
    <cellStyle name="_VC 6.15.06 update on 06GRC power costs.xls Chart 2_04 07E Wild Horse Wind Expansion (C) (2) 4" xfId="6795"/>
    <cellStyle name="_VC 6.15.06 update on 06GRC power costs.xls Chart 2_04 07E Wild Horse Wind Expansion (C) (2) 4 2" xfId="27558"/>
    <cellStyle name="_VC 6.15.06 update on 06GRC power costs.xls Chart 2_04 07E Wild Horse Wind Expansion (C) (2) 4 2 2" xfId="27559"/>
    <cellStyle name="_VC 6.15.06 update on 06GRC power costs.xls Chart 2_04 07E Wild Horse Wind Expansion (C) (2) 4 3" xfId="27560"/>
    <cellStyle name="_VC 6.15.06 update on 06GRC power costs.xls Chart 2_04 07E Wild Horse Wind Expansion (C) (2) 5" xfId="27561"/>
    <cellStyle name="_VC 6.15.06 update on 06GRC power costs.xls Chart 2_04 07E Wild Horse Wind Expansion (C) (2) 5 2" xfId="27562"/>
    <cellStyle name="_VC 6.15.06 update on 06GRC power costs.xls Chart 2_04 07E Wild Horse Wind Expansion (C) (2) 6" xfId="27563"/>
    <cellStyle name="_VC 6.15.06 update on 06GRC power costs.xls Chart 2_04 07E Wild Horse Wind Expansion (C) (2) 6 2" xfId="27564"/>
    <cellStyle name="_VC 6.15.06 update on 06GRC power costs.xls Chart 2_04 07E Wild Horse Wind Expansion (C) (2)_Adj Bench DR 3 for Initial Briefs (Electric)" xfId="6796"/>
    <cellStyle name="_VC 6.15.06 update on 06GRC power costs.xls Chart 2_04 07E Wild Horse Wind Expansion (C) (2)_Adj Bench DR 3 for Initial Briefs (Electric) 2" xfId="6797"/>
    <cellStyle name="_VC 6.15.06 update on 06GRC power costs.xls Chart 2_04 07E Wild Horse Wind Expansion (C) (2)_Adj Bench DR 3 for Initial Briefs (Electric) 2 2" xfId="6798"/>
    <cellStyle name="_VC 6.15.06 update on 06GRC power costs.xls Chart 2_04 07E Wild Horse Wind Expansion (C) (2)_Adj Bench DR 3 for Initial Briefs (Electric) 2 2 2" xfId="27565"/>
    <cellStyle name="_VC 6.15.06 update on 06GRC power costs.xls Chart 2_04 07E Wild Horse Wind Expansion (C) (2)_Adj Bench DR 3 for Initial Briefs (Electric) 2 2 2 2" xfId="27566"/>
    <cellStyle name="_VC 6.15.06 update on 06GRC power costs.xls Chart 2_04 07E Wild Horse Wind Expansion (C) (2)_Adj Bench DR 3 for Initial Briefs (Electric) 2 3" xfId="6799"/>
    <cellStyle name="_VC 6.15.06 update on 06GRC power costs.xls Chart 2_04 07E Wild Horse Wind Expansion (C) (2)_Adj Bench DR 3 for Initial Briefs (Electric) 2 3 2" xfId="27567"/>
    <cellStyle name="_VC 6.15.06 update on 06GRC power costs.xls Chart 2_04 07E Wild Horse Wind Expansion (C) (2)_Adj Bench DR 3 for Initial Briefs (Electric) 2 4" xfId="27568"/>
    <cellStyle name="_VC 6.15.06 update on 06GRC power costs.xls Chart 2_04 07E Wild Horse Wind Expansion (C) (2)_Adj Bench DR 3 for Initial Briefs (Electric) 2 4 2" xfId="27569"/>
    <cellStyle name="_VC 6.15.06 update on 06GRC power costs.xls Chart 2_04 07E Wild Horse Wind Expansion (C) (2)_Adj Bench DR 3 for Initial Briefs (Electric) 3" xfId="6800"/>
    <cellStyle name="_VC 6.15.06 update on 06GRC power costs.xls Chart 2_04 07E Wild Horse Wind Expansion (C) (2)_Adj Bench DR 3 for Initial Briefs (Electric) 3 2" xfId="27570"/>
    <cellStyle name="_VC 6.15.06 update on 06GRC power costs.xls Chart 2_04 07E Wild Horse Wind Expansion (C) (2)_Adj Bench DR 3 for Initial Briefs (Electric) 3 2 2" xfId="27571"/>
    <cellStyle name="_VC 6.15.06 update on 06GRC power costs.xls Chart 2_04 07E Wild Horse Wind Expansion (C) (2)_Adj Bench DR 3 for Initial Briefs (Electric) 3 3" xfId="27572"/>
    <cellStyle name="_VC 6.15.06 update on 06GRC power costs.xls Chart 2_04 07E Wild Horse Wind Expansion (C) (2)_Adj Bench DR 3 for Initial Briefs (Electric) 4" xfId="6801"/>
    <cellStyle name="_VC 6.15.06 update on 06GRC power costs.xls Chart 2_04 07E Wild Horse Wind Expansion (C) (2)_Adj Bench DR 3 for Initial Briefs (Electric) 4 2" xfId="27573"/>
    <cellStyle name="_VC 6.15.06 update on 06GRC power costs.xls Chart 2_04 07E Wild Horse Wind Expansion (C) (2)_Adj Bench DR 3 for Initial Briefs (Electric) 4 2 2" xfId="27574"/>
    <cellStyle name="_VC 6.15.06 update on 06GRC power costs.xls Chart 2_04 07E Wild Horse Wind Expansion (C) (2)_Adj Bench DR 3 for Initial Briefs (Electric) 4 3" xfId="27575"/>
    <cellStyle name="_VC 6.15.06 update on 06GRC power costs.xls Chart 2_04 07E Wild Horse Wind Expansion (C) (2)_Adj Bench DR 3 for Initial Briefs (Electric) 5" xfId="27576"/>
    <cellStyle name="_VC 6.15.06 update on 06GRC power costs.xls Chart 2_04 07E Wild Horse Wind Expansion (C) (2)_Adj Bench DR 3 for Initial Briefs (Electric) 5 2" xfId="27577"/>
    <cellStyle name="_VC 6.15.06 update on 06GRC power costs.xls Chart 2_04 07E Wild Horse Wind Expansion (C) (2)_Adj Bench DR 3 for Initial Briefs (Electric) 6" xfId="27578"/>
    <cellStyle name="_VC 6.15.06 update on 06GRC power costs.xls Chart 2_04 07E Wild Horse Wind Expansion (C) (2)_Adj Bench DR 3 for Initial Briefs (Electric) 6 2" xfId="27579"/>
    <cellStyle name="_VC 6.15.06 update on 06GRC power costs.xls Chart 2_04 07E Wild Horse Wind Expansion (C) (2)_Adj Bench DR 3 for Initial Briefs (Electric)_DEM-WP(C) ENERG10C--ctn Mid-C_042010 2010GRC" xfId="12257"/>
    <cellStyle name="_VC 6.15.06 update on 06GRC power costs.xls Chart 2_04 07E Wild Horse Wind Expansion (C) (2)_Adj Bench DR 3 for Initial Briefs (Electric)_DEM-WP(C) ENERG10C--ctn Mid-C_042010 2010GRC 2" xfId="27580"/>
    <cellStyle name="_VC 6.15.06 update on 06GRC power costs.xls Chart 2_04 07E Wild Horse Wind Expansion (C) (2)_Book1" xfId="6802"/>
    <cellStyle name="_VC 6.15.06 update on 06GRC power costs.xls Chart 2_04 07E Wild Horse Wind Expansion (C) (2)_Book1 2" xfId="27581"/>
    <cellStyle name="_VC 6.15.06 update on 06GRC power costs.xls Chart 2_04 07E Wild Horse Wind Expansion (C) (2)_DEM-WP(C) ENERG10C--ctn Mid-C_042010 2010GRC" xfId="12258"/>
    <cellStyle name="_VC 6.15.06 update on 06GRC power costs.xls Chart 2_04 07E Wild Horse Wind Expansion (C) (2)_DEM-WP(C) ENERG10C--ctn Mid-C_042010 2010GRC 2" xfId="27582"/>
    <cellStyle name="_VC 6.15.06 update on 06GRC power costs.xls Chart 2_04 07E Wild Horse Wind Expansion (C) (2)_Electric Rev Req Model (2009 GRC) " xfId="6803"/>
    <cellStyle name="_VC 6.15.06 update on 06GRC power costs.xls Chart 2_04 07E Wild Horse Wind Expansion (C) (2)_Electric Rev Req Model (2009 GRC)  2" xfId="6804"/>
    <cellStyle name="_VC 6.15.06 update on 06GRC power costs.xls Chart 2_04 07E Wild Horse Wind Expansion (C) (2)_Electric Rev Req Model (2009 GRC)  2 2" xfId="6805"/>
    <cellStyle name="_VC 6.15.06 update on 06GRC power costs.xls Chart 2_04 07E Wild Horse Wind Expansion (C) (2)_Electric Rev Req Model (2009 GRC)  2 2 2" xfId="27583"/>
    <cellStyle name="_VC 6.15.06 update on 06GRC power costs.xls Chart 2_04 07E Wild Horse Wind Expansion (C) (2)_Electric Rev Req Model (2009 GRC)  2 2 2 2" xfId="27584"/>
    <cellStyle name="_VC 6.15.06 update on 06GRC power costs.xls Chart 2_04 07E Wild Horse Wind Expansion (C) (2)_Electric Rev Req Model (2009 GRC)  2 3" xfId="6806"/>
    <cellStyle name="_VC 6.15.06 update on 06GRC power costs.xls Chart 2_04 07E Wild Horse Wind Expansion (C) (2)_Electric Rev Req Model (2009 GRC)  2 3 2" xfId="27585"/>
    <cellStyle name="_VC 6.15.06 update on 06GRC power costs.xls Chart 2_04 07E Wild Horse Wind Expansion (C) (2)_Electric Rev Req Model (2009 GRC)  2 4" xfId="27586"/>
    <cellStyle name="_VC 6.15.06 update on 06GRC power costs.xls Chart 2_04 07E Wild Horse Wind Expansion (C) (2)_Electric Rev Req Model (2009 GRC)  2 4 2" xfId="27587"/>
    <cellStyle name="_VC 6.15.06 update on 06GRC power costs.xls Chart 2_04 07E Wild Horse Wind Expansion (C) (2)_Electric Rev Req Model (2009 GRC)  3" xfId="6807"/>
    <cellStyle name="_VC 6.15.06 update on 06GRC power costs.xls Chart 2_04 07E Wild Horse Wind Expansion (C) (2)_Electric Rev Req Model (2009 GRC)  3 2" xfId="27588"/>
    <cellStyle name="_VC 6.15.06 update on 06GRC power costs.xls Chart 2_04 07E Wild Horse Wind Expansion (C) (2)_Electric Rev Req Model (2009 GRC)  3 2 2" xfId="27589"/>
    <cellStyle name="_VC 6.15.06 update on 06GRC power costs.xls Chart 2_04 07E Wild Horse Wind Expansion (C) (2)_Electric Rev Req Model (2009 GRC)  3 3" xfId="27590"/>
    <cellStyle name="_VC 6.15.06 update on 06GRC power costs.xls Chart 2_04 07E Wild Horse Wind Expansion (C) (2)_Electric Rev Req Model (2009 GRC)  4" xfId="6808"/>
    <cellStyle name="_VC 6.15.06 update on 06GRC power costs.xls Chart 2_04 07E Wild Horse Wind Expansion (C) (2)_Electric Rev Req Model (2009 GRC)  4 2" xfId="27591"/>
    <cellStyle name="_VC 6.15.06 update on 06GRC power costs.xls Chart 2_04 07E Wild Horse Wind Expansion (C) (2)_Electric Rev Req Model (2009 GRC)  4 2 2" xfId="27592"/>
    <cellStyle name="_VC 6.15.06 update on 06GRC power costs.xls Chart 2_04 07E Wild Horse Wind Expansion (C) (2)_Electric Rev Req Model (2009 GRC)  4 3" xfId="27593"/>
    <cellStyle name="_VC 6.15.06 update on 06GRC power costs.xls Chart 2_04 07E Wild Horse Wind Expansion (C) (2)_Electric Rev Req Model (2009 GRC)  5" xfId="27594"/>
    <cellStyle name="_VC 6.15.06 update on 06GRC power costs.xls Chart 2_04 07E Wild Horse Wind Expansion (C) (2)_Electric Rev Req Model (2009 GRC)  5 2" xfId="27595"/>
    <cellStyle name="_VC 6.15.06 update on 06GRC power costs.xls Chart 2_04 07E Wild Horse Wind Expansion (C) (2)_Electric Rev Req Model (2009 GRC)  6" xfId="27596"/>
    <cellStyle name="_VC 6.15.06 update on 06GRC power costs.xls Chart 2_04 07E Wild Horse Wind Expansion (C) (2)_Electric Rev Req Model (2009 GRC)  6 2" xfId="27597"/>
    <cellStyle name="_VC 6.15.06 update on 06GRC power costs.xls Chart 2_04 07E Wild Horse Wind Expansion (C) (2)_Electric Rev Req Model (2009 GRC) _DEM-WP(C) ENERG10C--ctn Mid-C_042010 2010GRC" xfId="12259"/>
    <cellStyle name="_VC 6.15.06 update on 06GRC power costs.xls Chart 2_04 07E Wild Horse Wind Expansion (C) (2)_Electric Rev Req Model (2009 GRC) _DEM-WP(C) ENERG10C--ctn Mid-C_042010 2010GRC 2" xfId="27598"/>
    <cellStyle name="_VC 6.15.06 update on 06GRC power costs.xls Chart 2_04 07E Wild Horse Wind Expansion (C) (2)_Electric Rev Req Model (2009 GRC) Rebuttal" xfId="6809"/>
    <cellStyle name="_VC 6.15.06 update on 06GRC power costs.xls Chart 2_04 07E Wild Horse Wind Expansion (C) (2)_Electric Rev Req Model (2009 GRC) Rebuttal 2" xfId="6810"/>
    <cellStyle name="_VC 6.15.06 update on 06GRC power costs.xls Chart 2_04 07E Wild Horse Wind Expansion (C) (2)_Electric Rev Req Model (2009 GRC) Rebuttal 2 2" xfId="6811"/>
    <cellStyle name="_VC 6.15.06 update on 06GRC power costs.xls Chart 2_04 07E Wild Horse Wind Expansion (C) (2)_Electric Rev Req Model (2009 GRC) Rebuttal 2 2 2" xfId="27599"/>
    <cellStyle name="_VC 6.15.06 update on 06GRC power costs.xls Chart 2_04 07E Wild Horse Wind Expansion (C) (2)_Electric Rev Req Model (2009 GRC) Rebuttal 2 3" xfId="6812"/>
    <cellStyle name="_VC 6.15.06 update on 06GRC power costs.xls Chart 2_04 07E Wild Horse Wind Expansion (C) (2)_Electric Rev Req Model (2009 GRC) Rebuttal 3" xfId="6813"/>
    <cellStyle name="_VC 6.15.06 update on 06GRC power costs.xls Chart 2_04 07E Wild Horse Wind Expansion (C) (2)_Electric Rev Req Model (2009 GRC) Rebuttal 3 2" xfId="27600"/>
    <cellStyle name="_VC 6.15.06 update on 06GRC power costs.xls Chart 2_04 07E Wild Horse Wind Expansion (C) (2)_Electric Rev Req Model (2009 GRC) Rebuttal 4" xfId="6814"/>
    <cellStyle name="_VC 6.15.06 update on 06GRC power costs.xls Chart 2_04 07E Wild Horse Wind Expansion (C) (2)_Electric Rev Req Model (2009 GRC) Rebuttal REmoval of New  WH Solar AdjustMI" xfId="6815"/>
    <cellStyle name="_VC 6.15.06 update on 06GRC power costs.xls Chart 2_04 07E Wild Horse Wind Expansion (C) (2)_Electric Rev Req Model (2009 GRC) Rebuttal REmoval of New  WH Solar AdjustMI 2" xfId="6816"/>
    <cellStyle name="_VC 6.15.06 update on 06GRC power costs.xls Chart 2_04 07E Wild Horse Wind Expansion (C) (2)_Electric Rev Req Model (2009 GRC) Rebuttal REmoval of New  WH Solar AdjustMI 2 2" xfId="6817"/>
    <cellStyle name="_VC 6.15.06 update on 06GRC power costs.xls Chart 2_04 07E Wild Horse Wind Expansion (C) (2)_Electric Rev Req Model (2009 GRC) Rebuttal REmoval of New  WH Solar AdjustMI 2 2 2" xfId="27601"/>
    <cellStyle name="_VC 6.15.06 update on 06GRC power costs.xls Chart 2_04 07E Wild Horse Wind Expansion (C) (2)_Electric Rev Req Model (2009 GRC) Rebuttal REmoval of New  WH Solar AdjustMI 2 2 2 2" xfId="27602"/>
    <cellStyle name="_VC 6.15.06 update on 06GRC power costs.xls Chart 2_04 07E Wild Horse Wind Expansion (C) (2)_Electric Rev Req Model (2009 GRC) Rebuttal REmoval of New  WH Solar AdjustMI 2 3" xfId="6818"/>
    <cellStyle name="_VC 6.15.06 update on 06GRC power costs.xls Chart 2_04 07E Wild Horse Wind Expansion (C) (2)_Electric Rev Req Model (2009 GRC) Rebuttal REmoval of New  WH Solar AdjustMI 2 3 2" xfId="27603"/>
    <cellStyle name="_VC 6.15.06 update on 06GRC power costs.xls Chart 2_04 07E Wild Horse Wind Expansion (C) (2)_Electric Rev Req Model (2009 GRC) Rebuttal REmoval of New  WH Solar AdjustMI 2 4" xfId="27604"/>
    <cellStyle name="_VC 6.15.06 update on 06GRC power costs.xls Chart 2_04 07E Wild Horse Wind Expansion (C) (2)_Electric Rev Req Model (2009 GRC) Rebuttal REmoval of New  WH Solar AdjustMI 2 4 2" xfId="27605"/>
    <cellStyle name="_VC 6.15.06 update on 06GRC power costs.xls Chart 2_04 07E Wild Horse Wind Expansion (C) (2)_Electric Rev Req Model (2009 GRC) Rebuttal REmoval of New  WH Solar AdjustMI 3" xfId="6819"/>
    <cellStyle name="_VC 6.15.06 update on 06GRC power costs.xls Chart 2_04 07E Wild Horse Wind Expansion (C) (2)_Electric Rev Req Model (2009 GRC) Rebuttal REmoval of New  WH Solar AdjustMI 3 2" xfId="27606"/>
    <cellStyle name="_VC 6.15.06 update on 06GRC power costs.xls Chart 2_04 07E Wild Horse Wind Expansion (C) (2)_Electric Rev Req Model (2009 GRC) Rebuttal REmoval of New  WH Solar AdjustMI 3 2 2" xfId="27607"/>
    <cellStyle name="_VC 6.15.06 update on 06GRC power costs.xls Chart 2_04 07E Wild Horse Wind Expansion (C) (2)_Electric Rev Req Model (2009 GRC) Rebuttal REmoval of New  WH Solar AdjustMI 3 3" xfId="27608"/>
    <cellStyle name="_VC 6.15.06 update on 06GRC power costs.xls Chart 2_04 07E Wild Horse Wind Expansion (C) (2)_Electric Rev Req Model (2009 GRC) Rebuttal REmoval of New  WH Solar AdjustMI 4" xfId="6820"/>
    <cellStyle name="_VC 6.15.06 update on 06GRC power costs.xls Chart 2_04 07E Wild Horse Wind Expansion (C) (2)_Electric Rev Req Model (2009 GRC) Rebuttal REmoval of New  WH Solar AdjustMI 4 2" xfId="27609"/>
    <cellStyle name="_VC 6.15.06 update on 06GRC power costs.xls Chart 2_04 07E Wild Horse Wind Expansion (C) (2)_Electric Rev Req Model (2009 GRC) Rebuttal REmoval of New  WH Solar AdjustMI 4 2 2" xfId="27610"/>
    <cellStyle name="_VC 6.15.06 update on 06GRC power costs.xls Chart 2_04 07E Wild Horse Wind Expansion (C) (2)_Electric Rev Req Model (2009 GRC) Rebuttal REmoval of New  WH Solar AdjustMI 4 3" xfId="27611"/>
    <cellStyle name="_VC 6.15.06 update on 06GRC power costs.xls Chart 2_04 07E Wild Horse Wind Expansion (C) (2)_Electric Rev Req Model (2009 GRC) Rebuttal REmoval of New  WH Solar AdjustMI 5" xfId="27612"/>
    <cellStyle name="_VC 6.15.06 update on 06GRC power costs.xls Chart 2_04 07E Wild Horse Wind Expansion (C) (2)_Electric Rev Req Model (2009 GRC) Rebuttal REmoval of New  WH Solar AdjustMI 5 2" xfId="27613"/>
    <cellStyle name="_VC 6.15.06 update on 06GRC power costs.xls Chart 2_04 07E Wild Horse Wind Expansion (C) (2)_Electric Rev Req Model (2009 GRC) Rebuttal REmoval of New  WH Solar AdjustMI 6" xfId="27614"/>
    <cellStyle name="_VC 6.15.06 update on 06GRC power costs.xls Chart 2_04 07E Wild Horse Wind Expansion (C) (2)_Electric Rev Req Model (2009 GRC) Rebuttal REmoval of New  WH Solar AdjustMI 6 2" xfId="27615"/>
    <cellStyle name="_VC 6.15.06 update on 06GRC power costs.xls Chart 2_04 07E Wild Horse Wind Expansion (C) (2)_Electric Rev Req Model (2009 GRC) Rebuttal REmoval of New  WH Solar AdjustMI_DEM-WP(C) ENERG10C--ctn Mid-C_042010 2010GRC" xfId="12260"/>
    <cellStyle name="_VC 6.15.06 update on 06GRC power costs.xls Chart 2_04 07E Wild Horse Wind Expansion (C) (2)_Electric Rev Req Model (2009 GRC) Rebuttal REmoval of New  WH Solar AdjustMI_DEM-WP(C) ENERG10C--ctn Mid-C_042010 2010GRC 2" xfId="27616"/>
    <cellStyle name="_VC 6.15.06 update on 06GRC power costs.xls Chart 2_04 07E Wild Horse Wind Expansion (C) (2)_Electric Rev Req Model (2009 GRC) Revised 01-18-2010" xfId="6821"/>
    <cellStyle name="_VC 6.15.06 update on 06GRC power costs.xls Chart 2_04 07E Wild Horse Wind Expansion (C) (2)_Electric Rev Req Model (2009 GRC) Revised 01-18-2010 2" xfId="6822"/>
    <cellStyle name="_VC 6.15.06 update on 06GRC power costs.xls Chart 2_04 07E Wild Horse Wind Expansion (C) (2)_Electric Rev Req Model (2009 GRC) Revised 01-18-2010 2 2" xfId="6823"/>
    <cellStyle name="_VC 6.15.06 update on 06GRC power costs.xls Chart 2_04 07E Wild Horse Wind Expansion (C) (2)_Electric Rev Req Model (2009 GRC) Revised 01-18-2010 2 2 2" xfId="27617"/>
    <cellStyle name="_VC 6.15.06 update on 06GRC power costs.xls Chart 2_04 07E Wild Horse Wind Expansion (C) (2)_Electric Rev Req Model (2009 GRC) Revised 01-18-2010 2 2 2 2" xfId="27618"/>
    <cellStyle name="_VC 6.15.06 update on 06GRC power costs.xls Chart 2_04 07E Wild Horse Wind Expansion (C) (2)_Electric Rev Req Model (2009 GRC) Revised 01-18-2010 2 3" xfId="6824"/>
    <cellStyle name="_VC 6.15.06 update on 06GRC power costs.xls Chart 2_04 07E Wild Horse Wind Expansion (C) (2)_Electric Rev Req Model (2009 GRC) Revised 01-18-2010 2 3 2" xfId="27619"/>
    <cellStyle name="_VC 6.15.06 update on 06GRC power costs.xls Chart 2_04 07E Wild Horse Wind Expansion (C) (2)_Electric Rev Req Model (2009 GRC) Revised 01-18-2010 2 4" xfId="27620"/>
    <cellStyle name="_VC 6.15.06 update on 06GRC power costs.xls Chart 2_04 07E Wild Horse Wind Expansion (C) (2)_Electric Rev Req Model (2009 GRC) Revised 01-18-2010 2 4 2" xfId="27621"/>
    <cellStyle name="_VC 6.15.06 update on 06GRC power costs.xls Chart 2_04 07E Wild Horse Wind Expansion (C) (2)_Electric Rev Req Model (2009 GRC) Revised 01-18-2010 3" xfId="6825"/>
    <cellStyle name="_VC 6.15.06 update on 06GRC power costs.xls Chart 2_04 07E Wild Horse Wind Expansion (C) (2)_Electric Rev Req Model (2009 GRC) Revised 01-18-2010 3 2" xfId="27622"/>
    <cellStyle name="_VC 6.15.06 update on 06GRC power costs.xls Chart 2_04 07E Wild Horse Wind Expansion (C) (2)_Electric Rev Req Model (2009 GRC) Revised 01-18-2010 3 2 2" xfId="27623"/>
    <cellStyle name="_VC 6.15.06 update on 06GRC power costs.xls Chart 2_04 07E Wild Horse Wind Expansion (C) (2)_Electric Rev Req Model (2009 GRC) Revised 01-18-2010 3 3" xfId="27624"/>
    <cellStyle name="_VC 6.15.06 update on 06GRC power costs.xls Chart 2_04 07E Wild Horse Wind Expansion (C) (2)_Electric Rev Req Model (2009 GRC) Revised 01-18-2010 4" xfId="6826"/>
    <cellStyle name="_VC 6.15.06 update on 06GRC power costs.xls Chart 2_04 07E Wild Horse Wind Expansion (C) (2)_Electric Rev Req Model (2009 GRC) Revised 01-18-2010 4 2" xfId="27625"/>
    <cellStyle name="_VC 6.15.06 update on 06GRC power costs.xls Chart 2_04 07E Wild Horse Wind Expansion (C) (2)_Electric Rev Req Model (2009 GRC) Revised 01-18-2010 4 2 2" xfId="27626"/>
    <cellStyle name="_VC 6.15.06 update on 06GRC power costs.xls Chart 2_04 07E Wild Horse Wind Expansion (C) (2)_Electric Rev Req Model (2009 GRC) Revised 01-18-2010 4 3" xfId="27627"/>
    <cellStyle name="_VC 6.15.06 update on 06GRC power costs.xls Chart 2_04 07E Wild Horse Wind Expansion (C) (2)_Electric Rev Req Model (2009 GRC) Revised 01-18-2010 5" xfId="27628"/>
    <cellStyle name="_VC 6.15.06 update on 06GRC power costs.xls Chart 2_04 07E Wild Horse Wind Expansion (C) (2)_Electric Rev Req Model (2009 GRC) Revised 01-18-2010 5 2" xfId="27629"/>
    <cellStyle name="_VC 6.15.06 update on 06GRC power costs.xls Chart 2_04 07E Wild Horse Wind Expansion (C) (2)_Electric Rev Req Model (2009 GRC) Revised 01-18-2010 6" xfId="27630"/>
    <cellStyle name="_VC 6.15.06 update on 06GRC power costs.xls Chart 2_04 07E Wild Horse Wind Expansion (C) (2)_Electric Rev Req Model (2009 GRC) Revised 01-18-2010 6 2" xfId="27631"/>
    <cellStyle name="_VC 6.15.06 update on 06GRC power costs.xls Chart 2_04 07E Wild Horse Wind Expansion (C) (2)_Electric Rev Req Model (2009 GRC) Revised 01-18-2010_DEM-WP(C) ENERG10C--ctn Mid-C_042010 2010GRC" xfId="12261"/>
    <cellStyle name="_VC 6.15.06 update on 06GRC power costs.xls Chart 2_04 07E Wild Horse Wind Expansion (C) (2)_Electric Rev Req Model (2009 GRC) Revised 01-18-2010_DEM-WP(C) ENERG10C--ctn Mid-C_042010 2010GRC 2" xfId="27632"/>
    <cellStyle name="_VC 6.15.06 update on 06GRC power costs.xls Chart 2_04 07E Wild Horse Wind Expansion (C) (2)_Electric Rev Req Model (2010 GRC)" xfId="6827"/>
    <cellStyle name="_VC 6.15.06 update on 06GRC power costs.xls Chart 2_04 07E Wild Horse Wind Expansion (C) (2)_Electric Rev Req Model (2010 GRC) 2" xfId="27633"/>
    <cellStyle name="_VC 6.15.06 update on 06GRC power costs.xls Chart 2_04 07E Wild Horse Wind Expansion (C) (2)_Electric Rev Req Model (2010 GRC) SF" xfId="6828"/>
    <cellStyle name="_VC 6.15.06 update on 06GRC power costs.xls Chart 2_04 07E Wild Horse Wind Expansion (C) (2)_Electric Rev Req Model (2010 GRC) SF 2" xfId="27634"/>
    <cellStyle name="_VC 6.15.06 update on 06GRC power costs.xls Chart 2_04 07E Wild Horse Wind Expansion (C) (2)_Final Order Electric EXHIBIT A-1" xfId="6829"/>
    <cellStyle name="_VC 6.15.06 update on 06GRC power costs.xls Chart 2_04 07E Wild Horse Wind Expansion (C) (2)_Final Order Electric EXHIBIT A-1 2" xfId="6830"/>
    <cellStyle name="_VC 6.15.06 update on 06GRC power costs.xls Chart 2_04 07E Wild Horse Wind Expansion (C) (2)_Final Order Electric EXHIBIT A-1 2 2" xfId="6831"/>
    <cellStyle name="_VC 6.15.06 update on 06GRC power costs.xls Chart 2_04 07E Wild Horse Wind Expansion (C) (2)_Final Order Electric EXHIBIT A-1 2 2 2" xfId="27635"/>
    <cellStyle name="_VC 6.15.06 update on 06GRC power costs.xls Chart 2_04 07E Wild Horse Wind Expansion (C) (2)_Final Order Electric EXHIBIT A-1 2 3" xfId="6832"/>
    <cellStyle name="_VC 6.15.06 update on 06GRC power costs.xls Chart 2_04 07E Wild Horse Wind Expansion (C) (2)_Final Order Electric EXHIBIT A-1 3" xfId="6833"/>
    <cellStyle name="_VC 6.15.06 update on 06GRC power costs.xls Chart 2_04 07E Wild Horse Wind Expansion (C) (2)_Final Order Electric EXHIBIT A-1 3 2" xfId="27636"/>
    <cellStyle name="_VC 6.15.06 update on 06GRC power costs.xls Chart 2_04 07E Wild Horse Wind Expansion (C) (2)_Final Order Electric EXHIBIT A-1 3 2 2" xfId="27637"/>
    <cellStyle name="_VC 6.15.06 update on 06GRC power costs.xls Chart 2_04 07E Wild Horse Wind Expansion (C) (2)_Final Order Electric EXHIBIT A-1 3 3" xfId="27638"/>
    <cellStyle name="_VC 6.15.06 update on 06GRC power costs.xls Chart 2_04 07E Wild Horse Wind Expansion (C) (2)_Final Order Electric EXHIBIT A-1 4" xfId="6834"/>
    <cellStyle name="_VC 6.15.06 update on 06GRC power costs.xls Chart 2_04 07E Wild Horse Wind Expansion (C) (2)_Final Order Electric EXHIBIT A-1 4 2" xfId="27639"/>
    <cellStyle name="_VC 6.15.06 update on 06GRC power costs.xls Chart 2_04 07E Wild Horse Wind Expansion (C) (2)_Final Order Electric EXHIBIT A-1 5" xfId="27640"/>
    <cellStyle name="_VC 6.15.06 update on 06GRC power costs.xls Chart 2_04 07E Wild Horse Wind Expansion (C) (2)_Final Order Electric EXHIBIT A-1 6" xfId="27641"/>
    <cellStyle name="_VC 6.15.06 update on 06GRC power costs.xls Chart 2_04 07E Wild Horse Wind Expansion (C) (2)_TENASKA REGULATORY ASSET" xfId="6835"/>
    <cellStyle name="_VC 6.15.06 update on 06GRC power costs.xls Chart 2_04 07E Wild Horse Wind Expansion (C) (2)_TENASKA REGULATORY ASSET 2" xfId="6836"/>
    <cellStyle name="_VC 6.15.06 update on 06GRC power costs.xls Chart 2_04 07E Wild Horse Wind Expansion (C) (2)_TENASKA REGULATORY ASSET 2 2" xfId="6837"/>
    <cellStyle name="_VC 6.15.06 update on 06GRC power costs.xls Chart 2_04 07E Wild Horse Wind Expansion (C) (2)_TENASKA REGULATORY ASSET 2 2 2" xfId="27642"/>
    <cellStyle name="_VC 6.15.06 update on 06GRC power costs.xls Chart 2_04 07E Wild Horse Wind Expansion (C) (2)_TENASKA REGULATORY ASSET 2 3" xfId="6838"/>
    <cellStyle name="_VC 6.15.06 update on 06GRC power costs.xls Chart 2_04 07E Wild Horse Wind Expansion (C) (2)_TENASKA REGULATORY ASSET 3" xfId="6839"/>
    <cellStyle name="_VC 6.15.06 update on 06GRC power costs.xls Chart 2_04 07E Wild Horse Wind Expansion (C) (2)_TENASKA REGULATORY ASSET 3 2" xfId="27643"/>
    <cellStyle name="_VC 6.15.06 update on 06GRC power costs.xls Chart 2_04 07E Wild Horse Wind Expansion (C) (2)_TENASKA REGULATORY ASSET 3 2 2" xfId="27644"/>
    <cellStyle name="_VC 6.15.06 update on 06GRC power costs.xls Chart 2_04 07E Wild Horse Wind Expansion (C) (2)_TENASKA REGULATORY ASSET 3 3" xfId="27645"/>
    <cellStyle name="_VC 6.15.06 update on 06GRC power costs.xls Chart 2_04 07E Wild Horse Wind Expansion (C) (2)_TENASKA REGULATORY ASSET 4" xfId="6840"/>
    <cellStyle name="_VC 6.15.06 update on 06GRC power costs.xls Chart 2_04 07E Wild Horse Wind Expansion (C) (2)_TENASKA REGULATORY ASSET 4 2" xfId="27646"/>
    <cellStyle name="_VC 6.15.06 update on 06GRC power costs.xls Chart 2_04 07E Wild Horse Wind Expansion (C) (2)_TENASKA REGULATORY ASSET 5" xfId="27647"/>
    <cellStyle name="_VC 6.15.06 update on 06GRC power costs.xls Chart 2_04 07E Wild Horse Wind Expansion (C) (2)_TENASKA REGULATORY ASSET 6" xfId="27648"/>
    <cellStyle name="_VC 6.15.06 update on 06GRC power costs.xls Chart 2_16.37E Wild Horse Expansion DeferralRevwrkingfile SF" xfId="6841"/>
    <cellStyle name="_VC 6.15.06 update on 06GRC power costs.xls Chart 2_16.37E Wild Horse Expansion DeferralRevwrkingfile SF 2" xfId="6842"/>
    <cellStyle name="_VC 6.15.06 update on 06GRC power costs.xls Chart 2_16.37E Wild Horse Expansion DeferralRevwrkingfile SF 2 2" xfId="6843"/>
    <cellStyle name="_VC 6.15.06 update on 06GRC power costs.xls Chart 2_16.37E Wild Horse Expansion DeferralRevwrkingfile SF 2 2 2" xfId="27649"/>
    <cellStyle name="_VC 6.15.06 update on 06GRC power costs.xls Chart 2_16.37E Wild Horse Expansion DeferralRevwrkingfile SF 2 2 2 2" xfId="27650"/>
    <cellStyle name="_VC 6.15.06 update on 06GRC power costs.xls Chart 2_16.37E Wild Horse Expansion DeferralRevwrkingfile SF 2 3" xfId="6844"/>
    <cellStyle name="_VC 6.15.06 update on 06GRC power costs.xls Chart 2_16.37E Wild Horse Expansion DeferralRevwrkingfile SF 2 3 2" xfId="27651"/>
    <cellStyle name="_VC 6.15.06 update on 06GRC power costs.xls Chart 2_16.37E Wild Horse Expansion DeferralRevwrkingfile SF 2 4" xfId="27652"/>
    <cellStyle name="_VC 6.15.06 update on 06GRC power costs.xls Chart 2_16.37E Wild Horse Expansion DeferralRevwrkingfile SF 2 4 2" xfId="27653"/>
    <cellStyle name="_VC 6.15.06 update on 06GRC power costs.xls Chart 2_16.37E Wild Horse Expansion DeferralRevwrkingfile SF 3" xfId="6845"/>
    <cellStyle name="_VC 6.15.06 update on 06GRC power costs.xls Chart 2_16.37E Wild Horse Expansion DeferralRevwrkingfile SF 3 2" xfId="27654"/>
    <cellStyle name="_VC 6.15.06 update on 06GRC power costs.xls Chart 2_16.37E Wild Horse Expansion DeferralRevwrkingfile SF 3 2 2" xfId="27655"/>
    <cellStyle name="_VC 6.15.06 update on 06GRC power costs.xls Chart 2_16.37E Wild Horse Expansion DeferralRevwrkingfile SF 3 3" xfId="27656"/>
    <cellStyle name="_VC 6.15.06 update on 06GRC power costs.xls Chart 2_16.37E Wild Horse Expansion DeferralRevwrkingfile SF 4" xfId="6846"/>
    <cellStyle name="_VC 6.15.06 update on 06GRC power costs.xls Chart 2_16.37E Wild Horse Expansion DeferralRevwrkingfile SF 4 2" xfId="27657"/>
    <cellStyle name="_VC 6.15.06 update on 06GRC power costs.xls Chart 2_16.37E Wild Horse Expansion DeferralRevwrkingfile SF 4 2 2" xfId="27658"/>
    <cellStyle name="_VC 6.15.06 update on 06GRC power costs.xls Chart 2_16.37E Wild Horse Expansion DeferralRevwrkingfile SF 4 3" xfId="27659"/>
    <cellStyle name="_VC 6.15.06 update on 06GRC power costs.xls Chart 2_16.37E Wild Horse Expansion DeferralRevwrkingfile SF 5" xfId="27660"/>
    <cellStyle name="_VC 6.15.06 update on 06GRC power costs.xls Chart 2_16.37E Wild Horse Expansion DeferralRevwrkingfile SF 5 2" xfId="27661"/>
    <cellStyle name="_VC 6.15.06 update on 06GRC power costs.xls Chart 2_16.37E Wild Horse Expansion DeferralRevwrkingfile SF 6" xfId="27662"/>
    <cellStyle name="_VC 6.15.06 update on 06GRC power costs.xls Chart 2_16.37E Wild Horse Expansion DeferralRevwrkingfile SF 6 2" xfId="27663"/>
    <cellStyle name="_VC 6.15.06 update on 06GRC power costs.xls Chart 2_16.37E Wild Horse Expansion DeferralRevwrkingfile SF_DEM-WP(C) ENERG10C--ctn Mid-C_042010 2010GRC" xfId="12262"/>
    <cellStyle name="_VC 6.15.06 update on 06GRC power costs.xls Chart 2_16.37E Wild Horse Expansion DeferralRevwrkingfile SF_DEM-WP(C) ENERG10C--ctn Mid-C_042010 2010GRC 2" xfId="27664"/>
    <cellStyle name="_VC 6.15.06 update on 06GRC power costs.xls Chart 2_2009 Compliance Filing PCA Exhibits for GRC" xfId="6847"/>
    <cellStyle name="_VC 6.15.06 update on 06GRC power costs.xls Chart 2_2009 Compliance Filing PCA Exhibits for GRC 2" xfId="6848"/>
    <cellStyle name="_VC 6.15.06 update on 06GRC power costs.xls Chart 2_2009 Compliance Filing PCA Exhibits for GRC 2 2" xfId="27665"/>
    <cellStyle name="_VC 6.15.06 update on 06GRC power costs.xls Chart 2_2009 Compliance Filing PCA Exhibits for GRC 3" xfId="27666"/>
    <cellStyle name="_VC 6.15.06 update on 06GRC power costs.xls Chart 2_2009 GRC Compl Filing - Exhibit D" xfId="6849"/>
    <cellStyle name="_VC 6.15.06 update on 06GRC power costs.xls Chart 2_2009 GRC Compl Filing - Exhibit D 2" xfId="6850"/>
    <cellStyle name="_VC 6.15.06 update on 06GRC power costs.xls Chart 2_2009 GRC Compl Filing - Exhibit D 2 2" xfId="27667"/>
    <cellStyle name="_VC 6.15.06 update on 06GRC power costs.xls Chart 2_2009 GRC Compl Filing - Exhibit D 2 2 2" xfId="27668"/>
    <cellStyle name="_VC 6.15.06 update on 06GRC power costs.xls Chart 2_2009 GRC Compl Filing - Exhibit D 2 2 2 2" xfId="27669"/>
    <cellStyle name="_VC 6.15.06 update on 06GRC power costs.xls Chart 2_2009 GRC Compl Filing - Exhibit D 2 3" xfId="27670"/>
    <cellStyle name="_VC 6.15.06 update on 06GRC power costs.xls Chart 2_2009 GRC Compl Filing - Exhibit D 2 3 2" xfId="27671"/>
    <cellStyle name="_VC 6.15.06 update on 06GRC power costs.xls Chart 2_2009 GRC Compl Filing - Exhibit D 2 4" xfId="27672"/>
    <cellStyle name="_VC 6.15.06 update on 06GRC power costs.xls Chart 2_2009 GRC Compl Filing - Exhibit D 2 4 2" xfId="27673"/>
    <cellStyle name="_VC 6.15.06 update on 06GRC power costs.xls Chart 2_2009 GRC Compl Filing - Exhibit D 3" xfId="6851"/>
    <cellStyle name="_VC 6.15.06 update on 06GRC power costs.xls Chart 2_2009 GRC Compl Filing - Exhibit D 3 2" xfId="27674"/>
    <cellStyle name="_VC 6.15.06 update on 06GRC power costs.xls Chart 2_2009 GRC Compl Filing - Exhibit D 3 2 2" xfId="27675"/>
    <cellStyle name="_VC 6.15.06 update on 06GRC power costs.xls Chart 2_2009 GRC Compl Filing - Exhibit D 3 3" xfId="27676"/>
    <cellStyle name="_VC 6.15.06 update on 06GRC power costs.xls Chart 2_2009 GRC Compl Filing - Exhibit D 4" xfId="27677"/>
    <cellStyle name="_VC 6.15.06 update on 06GRC power costs.xls Chart 2_2009 GRC Compl Filing - Exhibit D 4 2" xfId="27678"/>
    <cellStyle name="_VC 6.15.06 update on 06GRC power costs.xls Chart 2_2009 GRC Compl Filing - Exhibit D 4 2 2" xfId="27679"/>
    <cellStyle name="_VC 6.15.06 update on 06GRC power costs.xls Chart 2_2009 GRC Compl Filing - Exhibit D 4 3" xfId="27680"/>
    <cellStyle name="_VC 6.15.06 update on 06GRC power costs.xls Chart 2_2009 GRC Compl Filing - Exhibit D 5" xfId="27681"/>
    <cellStyle name="_VC 6.15.06 update on 06GRC power costs.xls Chart 2_2009 GRC Compl Filing - Exhibit D 5 2" xfId="27682"/>
    <cellStyle name="_VC 6.15.06 update on 06GRC power costs.xls Chart 2_2009 GRC Compl Filing - Exhibit D 6" xfId="27683"/>
    <cellStyle name="_VC 6.15.06 update on 06GRC power costs.xls Chart 2_2009 GRC Compl Filing - Exhibit D 6 2" xfId="27684"/>
    <cellStyle name="_VC 6.15.06 update on 06GRC power costs.xls Chart 2_2009 GRC Compl Filing - Exhibit D_DEM-WP(C) ENERG10C--ctn Mid-C_042010 2010GRC" xfId="12263"/>
    <cellStyle name="_VC 6.15.06 update on 06GRC power costs.xls Chart 2_2009 GRC Compl Filing - Exhibit D_DEM-WP(C) ENERG10C--ctn Mid-C_042010 2010GRC 2" xfId="27685"/>
    <cellStyle name="_VC 6.15.06 update on 06GRC power costs.xls Chart 2_2010 PTC's July1_Dec31 2010 " xfId="265"/>
    <cellStyle name="_VC 6.15.06 update on 06GRC power costs.xls Chart 2_2010 PTC's Sept10_Aug11 (Version 4)" xfId="266"/>
    <cellStyle name="_VC 6.15.06 update on 06GRC power costs.xls Chart 2_3.01 Income Statement" xfId="6852"/>
    <cellStyle name="_VC 6.15.06 update on 06GRC power costs.xls Chart 2_4 31 Regulatory Assets and Liabilities  7 06- Exhibit D" xfId="6853"/>
    <cellStyle name="_VC 6.15.06 update on 06GRC power costs.xls Chart 2_4 31 Regulatory Assets and Liabilities  7 06- Exhibit D 2" xfId="6854"/>
    <cellStyle name="_VC 6.15.06 update on 06GRC power costs.xls Chart 2_4 31 Regulatory Assets and Liabilities  7 06- Exhibit D 2 2" xfId="6855"/>
    <cellStyle name="_VC 6.15.06 update on 06GRC power costs.xls Chart 2_4 31 Regulatory Assets and Liabilities  7 06- Exhibit D 2 2 2" xfId="27686"/>
    <cellStyle name="_VC 6.15.06 update on 06GRC power costs.xls Chart 2_4 31 Regulatory Assets and Liabilities  7 06- Exhibit D 2 2 2 2" xfId="27687"/>
    <cellStyle name="_VC 6.15.06 update on 06GRC power costs.xls Chart 2_4 31 Regulatory Assets and Liabilities  7 06- Exhibit D 2 3" xfId="6856"/>
    <cellStyle name="_VC 6.15.06 update on 06GRC power costs.xls Chart 2_4 31 Regulatory Assets and Liabilities  7 06- Exhibit D 2 3 2" xfId="27688"/>
    <cellStyle name="_VC 6.15.06 update on 06GRC power costs.xls Chart 2_4 31 Regulatory Assets and Liabilities  7 06- Exhibit D 2 4" xfId="27689"/>
    <cellStyle name="_VC 6.15.06 update on 06GRC power costs.xls Chart 2_4 31 Regulatory Assets and Liabilities  7 06- Exhibit D 2 4 2" xfId="27690"/>
    <cellStyle name="_VC 6.15.06 update on 06GRC power costs.xls Chart 2_4 31 Regulatory Assets and Liabilities  7 06- Exhibit D 3" xfId="6857"/>
    <cellStyle name="_VC 6.15.06 update on 06GRC power costs.xls Chart 2_4 31 Regulatory Assets and Liabilities  7 06- Exhibit D 3 2" xfId="27691"/>
    <cellStyle name="_VC 6.15.06 update on 06GRC power costs.xls Chart 2_4 31 Regulatory Assets and Liabilities  7 06- Exhibit D 3 2 2" xfId="27692"/>
    <cellStyle name="_VC 6.15.06 update on 06GRC power costs.xls Chart 2_4 31 Regulatory Assets and Liabilities  7 06- Exhibit D 3 3" xfId="27693"/>
    <cellStyle name="_VC 6.15.06 update on 06GRC power costs.xls Chart 2_4 31 Regulatory Assets and Liabilities  7 06- Exhibit D 4" xfId="6858"/>
    <cellStyle name="_VC 6.15.06 update on 06GRC power costs.xls Chart 2_4 31 Regulatory Assets and Liabilities  7 06- Exhibit D 4 2" xfId="27694"/>
    <cellStyle name="_VC 6.15.06 update on 06GRC power costs.xls Chart 2_4 31 Regulatory Assets and Liabilities  7 06- Exhibit D 4 2 2" xfId="27695"/>
    <cellStyle name="_VC 6.15.06 update on 06GRC power costs.xls Chart 2_4 31 Regulatory Assets and Liabilities  7 06- Exhibit D 4 3" xfId="27696"/>
    <cellStyle name="_VC 6.15.06 update on 06GRC power costs.xls Chart 2_4 31 Regulatory Assets and Liabilities  7 06- Exhibit D 5" xfId="27697"/>
    <cellStyle name="_VC 6.15.06 update on 06GRC power costs.xls Chart 2_4 31 Regulatory Assets and Liabilities  7 06- Exhibit D 5 2" xfId="27698"/>
    <cellStyle name="_VC 6.15.06 update on 06GRC power costs.xls Chart 2_4 31 Regulatory Assets and Liabilities  7 06- Exhibit D 6" xfId="27699"/>
    <cellStyle name="_VC 6.15.06 update on 06GRC power costs.xls Chart 2_4 31 Regulatory Assets and Liabilities  7 06- Exhibit D 6 2" xfId="27700"/>
    <cellStyle name="_VC 6.15.06 update on 06GRC power costs.xls Chart 2_4 31 Regulatory Assets and Liabilities  7 06- Exhibit D_DEM-WP(C) ENERG10C--ctn Mid-C_042010 2010GRC" xfId="12264"/>
    <cellStyle name="_VC 6.15.06 update on 06GRC power costs.xls Chart 2_4 31 Regulatory Assets and Liabilities  7 06- Exhibit D_DEM-WP(C) ENERG10C--ctn Mid-C_042010 2010GRC 2" xfId="27701"/>
    <cellStyle name="_VC 6.15.06 update on 06GRC power costs.xls Chart 2_4 31 Regulatory Assets and Liabilities  7 06- Exhibit D_NIM Summary" xfId="6859"/>
    <cellStyle name="_VC 6.15.06 update on 06GRC power costs.xls Chart 2_4 31 Regulatory Assets and Liabilities  7 06- Exhibit D_NIM Summary 2" xfId="6860"/>
    <cellStyle name="_VC 6.15.06 update on 06GRC power costs.xls Chart 2_4 31 Regulatory Assets and Liabilities  7 06- Exhibit D_NIM Summary 2 2" xfId="27702"/>
    <cellStyle name="_VC 6.15.06 update on 06GRC power costs.xls Chart 2_4 31 Regulatory Assets and Liabilities  7 06- Exhibit D_NIM Summary 2 2 2" xfId="27703"/>
    <cellStyle name="_VC 6.15.06 update on 06GRC power costs.xls Chart 2_4 31 Regulatory Assets and Liabilities  7 06- Exhibit D_NIM Summary 2 2 2 2" xfId="27704"/>
    <cellStyle name="_VC 6.15.06 update on 06GRC power costs.xls Chart 2_4 31 Regulatory Assets and Liabilities  7 06- Exhibit D_NIM Summary 2 3" xfId="27705"/>
    <cellStyle name="_VC 6.15.06 update on 06GRC power costs.xls Chart 2_4 31 Regulatory Assets and Liabilities  7 06- Exhibit D_NIM Summary 2 3 2" xfId="27706"/>
    <cellStyle name="_VC 6.15.06 update on 06GRC power costs.xls Chart 2_4 31 Regulatory Assets and Liabilities  7 06- Exhibit D_NIM Summary 2 4" xfId="27707"/>
    <cellStyle name="_VC 6.15.06 update on 06GRC power costs.xls Chart 2_4 31 Regulatory Assets and Liabilities  7 06- Exhibit D_NIM Summary 2 4 2" xfId="27708"/>
    <cellStyle name="_VC 6.15.06 update on 06GRC power costs.xls Chart 2_4 31 Regulatory Assets and Liabilities  7 06- Exhibit D_NIM Summary 3" xfId="27709"/>
    <cellStyle name="_VC 6.15.06 update on 06GRC power costs.xls Chart 2_4 31 Regulatory Assets and Liabilities  7 06- Exhibit D_NIM Summary 3 2" xfId="27710"/>
    <cellStyle name="_VC 6.15.06 update on 06GRC power costs.xls Chart 2_4 31 Regulatory Assets and Liabilities  7 06- Exhibit D_NIM Summary 3 2 2" xfId="27711"/>
    <cellStyle name="_VC 6.15.06 update on 06GRC power costs.xls Chart 2_4 31 Regulatory Assets and Liabilities  7 06- Exhibit D_NIM Summary 3 3" xfId="27712"/>
    <cellStyle name="_VC 6.15.06 update on 06GRC power costs.xls Chart 2_4 31 Regulatory Assets and Liabilities  7 06- Exhibit D_NIM Summary 4" xfId="27713"/>
    <cellStyle name="_VC 6.15.06 update on 06GRC power costs.xls Chart 2_4 31 Regulatory Assets and Liabilities  7 06- Exhibit D_NIM Summary 4 2" xfId="27714"/>
    <cellStyle name="_VC 6.15.06 update on 06GRC power costs.xls Chart 2_4 31 Regulatory Assets and Liabilities  7 06- Exhibit D_NIM Summary 4 2 2" xfId="27715"/>
    <cellStyle name="_VC 6.15.06 update on 06GRC power costs.xls Chart 2_4 31 Regulatory Assets and Liabilities  7 06- Exhibit D_NIM Summary 4 3" xfId="27716"/>
    <cellStyle name="_VC 6.15.06 update on 06GRC power costs.xls Chart 2_4 31 Regulatory Assets and Liabilities  7 06- Exhibit D_NIM Summary 5" xfId="27717"/>
    <cellStyle name="_VC 6.15.06 update on 06GRC power costs.xls Chart 2_4 31 Regulatory Assets and Liabilities  7 06- Exhibit D_NIM Summary 5 2" xfId="27718"/>
    <cellStyle name="_VC 6.15.06 update on 06GRC power costs.xls Chart 2_4 31 Regulatory Assets and Liabilities  7 06- Exhibit D_NIM Summary 6" xfId="27719"/>
    <cellStyle name="_VC 6.15.06 update on 06GRC power costs.xls Chart 2_4 31 Regulatory Assets and Liabilities  7 06- Exhibit D_NIM Summary 6 2" xfId="27720"/>
    <cellStyle name="_VC 6.15.06 update on 06GRC power costs.xls Chart 2_4 31 Regulatory Assets and Liabilities  7 06- Exhibit D_NIM Summary_DEM-WP(C) ENERG10C--ctn Mid-C_042010 2010GRC" xfId="12265"/>
    <cellStyle name="_VC 6.15.06 update on 06GRC power costs.xls Chart 2_4 31 Regulatory Assets and Liabilities  7 06- Exhibit D_NIM Summary_DEM-WP(C) ENERG10C--ctn Mid-C_042010 2010GRC 2" xfId="27721"/>
    <cellStyle name="_VC 6.15.06 update on 06GRC power costs.xls Chart 2_4 31E Reg Asset  Liab and EXH D" xfId="12266"/>
    <cellStyle name="_VC 6.15.06 update on 06GRC power costs.xls Chart 2_4 31E Reg Asset  Liab and EXH D _ Aug 10 Filing (2)" xfId="12267"/>
    <cellStyle name="_VC 6.15.06 update on 06GRC power costs.xls Chart 2_4 31E Reg Asset  Liab and EXH D _ Aug 10 Filing (2) 2" xfId="27722"/>
    <cellStyle name="_VC 6.15.06 update on 06GRC power costs.xls Chart 2_4 31E Reg Asset  Liab and EXH D _ Aug 10 Filing (2) 2 2" xfId="27723"/>
    <cellStyle name="_VC 6.15.06 update on 06GRC power costs.xls Chart 2_4 31E Reg Asset  Liab and EXH D _ Aug 10 Filing (2) 2 2 2" xfId="27724"/>
    <cellStyle name="_VC 6.15.06 update on 06GRC power costs.xls Chart 2_4 31E Reg Asset  Liab and EXH D _ Aug 10 Filing (2) 2 3" xfId="27725"/>
    <cellStyle name="_VC 6.15.06 update on 06GRC power costs.xls Chart 2_4 31E Reg Asset  Liab and EXH D _ Aug 10 Filing (2) 3" xfId="27726"/>
    <cellStyle name="_VC 6.15.06 update on 06GRC power costs.xls Chart 2_4 31E Reg Asset  Liab and EXH D _ Aug 10 Filing (2) 3 2" xfId="27727"/>
    <cellStyle name="_VC 6.15.06 update on 06GRC power costs.xls Chart 2_4 31E Reg Asset  Liab and EXH D _ Aug 10 Filing (2) 3 2 2" xfId="27728"/>
    <cellStyle name="_VC 6.15.06 update on 06GRC power costs.xls Chart 2_4 31E Reg Asset  Liab and EXH D _ Aug 10 Filing (2) 3 3" xfId="27729"/>
    <cellStyle name="_VC 6.15.06 update on 06GRC power costs.xls Chart 2_4 31E Reg Asset  Liab and EXH D _ Aug 10 Filing (2) 4" xfId="27730"/>
    <cellStyle name="_VC 6.15.06 update on 06GRC power costs.xls Chart 2_4 31E Reg Asset  Liab and EXH D _ Aug 10 Filing (2) 4 2" xfId="27731"/>
    <cellStyle name="_VC 6.15.06 update on 06GRC power costs.xls Chart 2_4 31E Reg Asset  Liab and EXH D _ Aug 10 Filing (2) 5" xfId="27732"/>
    <cellStyle name="_VC 6.15.06 update on 06GRC power costs.xls Chart 2_4 31E Reg Asset  Liab and EXH D _ Aug 10 Filing (2) 5 2" xfId="27733"/>
    <cellStyle name="_VC 6.15.06 update on 06GRC power costs.xls Chart 2_4 31E Reg Asset  Liab and EXH D 10" xfId="27734"/>
    <cellStyle name="_VC 6.15.06 update on 06GRC power costs.xls Chart 2_4 31E Reg Asset  Liab and EXH D 10 2" xfId="27735"/>
    <cellStyle name="_VC 6.15.06 update on 06GRC power costs.xls Chart 2_4 31E Reg Asset  Liab and EXH D 10 2 2" xfId="27736"/>
    <cellStyle name="_VC 6.15.06 update on 06GRC power costs.xls Chart 2_4 31E Reg Asset  Liab and EXH D 10 3" xfId="27737"/>
    <cellStyle name="_VC 6.15.06 update on 06GRC power costs.xls Chart 2_4 31E Reg Asset  Liab and EXH D 11" xfId="27738"/>
    <cellStyle name="_VC 6.15.06 update on 06GRC power costs.xls Chart 2_4 31E Reg Asset  Liab and EXH D 11 2" xfId="27739"/>
    <cellStyle name="_VC 6.15.06 update on 06GRC power costs.xls Chart 2_4 31E Reg Asset  Liab and EXH D 11 2 2" xfId="27740"/>
    <cellStyle name="_VC 6.15.06 update on 06GRC power costs.xls Chart 2_4 31E Reg Asset  Liab and EXH D 11 3" xfId="27741"/>
    <cellStyle name="_VC 6.15.06 update on 06GRC power costs.xls Chart 2_4 31E Reg Asset  Liab and EXH D 12" xfId="27742"/>
    <cellStyle name="_VC 6.15.06 update on 06GRC power costs.xls Chart 2_4 31E Reg Asset  Liab and EXH D 12 2" xfId="27743"/>
    <cellStyle name="_VC 6.15.06 update on 06GRC power costs.xls Chart 2_4 31E Reg Asset  Liab and EXH D 12 2 2" xfId="27744"/>
    <cellStyle name="_VC 6.15.06 update on 06GRC power costs.xls Chart 2_4 31E Reg Asset  Liab and EXH D 12 3" xfId="27745"/>
    <cellStyle name="_VC 6.15.06 update on 06GRC power costs.xls Chart 2_4 31E Reg Asset  Liab and EXH D 13" xfId="27746"/>
    <cellStyle name="_VC 6.15.06 update on 06GRC power costs.xls Chart 2_4 31E Reg Asset  Liab and EXH D 13 2" xfId="27747"/>
    <cellStyle name="_VC 6.15.06 update on 06GRC power costs.xls Chart 2_4 31E Reg Asset  Liab and EXH D 13 2 2" xfId="27748"/>
    <cellStyle name="_VC 6.15.06 update on 06GRC power costs.xls Chart 2_4 31E Reg Asset  Liab and EXH D 13 3" xfId="27749"/>
    <cellStyle name="_VC 6.15.06 update on 06GRC power costs.xls Chart 2_4 31E Reg Asset  Liab and EXH D 14" xfId="27750"/>
    <cellStyle name="_VC 6.15.06 update on 06GRC power costs.xls Chart 2_4 31E Reg Asset  Liab and EXH D 14 2" xfId="27751"/>
    <cellStyle name="_VC 6.15.06 update on 06GRC power costs.xls Chart 2_4 31E Reg Asset  Liab and EXH D 14 2 2" xfId="27752"/>
    <cellStyle name="_VC 6.15.06 update on 06GRC power costs.xls Chart 2_4 31E Reg Asset  Liab and EXH D 14 3" xfId="27753"/>
    <cellStyle name="_VC 6.15.06 update on 06GRC power costs.xls Chart 2_4 31E Reg Asset  Liab and EXH D 15" xfId="27754"/>
    <cellStyle name="_VC 6.15.06 update on 06GRC power costs.xls Chart 2_4 31E Reg Asset  Liab and EXH D 15 2" xfId="27755"/>
    <cellStyle name="_VC 6.15.06 update on 06GRC power costs.xls Chart 2_4 31E Reg Asset  Liab and EXH D 15 2 2" xfId="27756"/>
    <cellStyle name="_VC 6.15.06 update on 06GRC power costs.xls Chart 2_4 31E Reg Asset  Liab and EXH D 15 3" xfId="27757"/>
    <cellStyle name="_VC 6.15.06 update on 06GRC power costs.xls Chart 2_4 31E Reg Asset  Liab and EXH D 16" xfId="27758"/>
    <cellStyle name="_VC 6.15.06 update on 06GRC power costs.xls Chart 2_4 31E Reg Asset  Liab and EXH D 16 2" xfId="27759"/>
    <cellStyle name="_VC 6.15.06 update on 06GRC power costs.xls Chart 2_4 31E Reg Asset  Liab and EXH D 16 2 2" xfId="27760"/>
    <cellStyle name="_VC 6.15.06 update on 06GRC power costs.xls Chart 2_4 31E Reg Asset  Liab and EXH D 16 3" xfId="27761"/>
    <cellStyle name="_VC 6.15.06 update on 06GRC power costs.xls Chart 2_4 31E Reg Asset  Liab and EXH D 17" xfId="27762"/>
    <cellStyle name="_VC 6.15.06 update on 06GRC power costs.xls Chart 2_4 31E Reg Asset  Liab and EXH D 17 2" xfId="27763"/>
    <cellStyle name="_VC 6.15.06 update on 06GRC power costs.xls Chart 2_4 31E Reg Asset  Liab and EXH D 18" xfId="27764"/>
    <cellStyle name="_VC 6.15.06 update on 06GRC power costs.xls Chart 2_4 31E Reg Asset  Liab and EXH D 18 2" xfId="27765"/>
    <cellStyle name="_VC 6.15.06 update on 06GRC power costs.xls Chart 2_4 31E Reg Asset  Liab and EXH D 19" xfId="27766"/>
    <cellStyle name="_VC 6.15.06 update on 06GRC power costs.xls Chart 2_4 31E Reg Asset  Liab and EXH D 19 2" xfId="27767"/>
    <cellStyle name="_VC 6.15.06 update on 06GRC power costs.xls Chart 2_4 31E Reg Asset  Liab and EXH D 2" xfId="27768"/>
    <cellStyle name="_VC 6.15.06 update on 06GRC power costs.xls Chart 2_4 31E Reg Asset  Liab and EXH D 2 2" xfId="27769"/>
    <cellStyle name="_VC 6.15.06 update on 06GRC power costs.xls Chart 2_4 31E Reg Asset  Liab and EXH D 2 2 2" xfId="27770"/>
    <cellStyle name="_VC 6.15.06 update on 06GRC power costs.xls Chart 2_4 31E Reg Asset  Liab and EXH D 2 3" xfId="27771"/>
    <cellStyle name="_VC 6.15.06 update on 06GRC power costs.xls Chart 2_4 31E Reg Asset  Liab and EXH D 20" xfId="27772"/>
    <cellStyle name="_VC 6.15.06 update on 06GRC power costs.xls Chart 2_4 31E Reg Asset  Liab and EXH D 20 2" xfId="27773"/>
    <cellStyle name="_VC 6.15.06 update on 06GRC power costs.xls Chart 2_4 31E Reg Asset  Liab and EXH D 21" xfId="27774"/>
    <cellStyle name="_VC 6.15.06 update on 06GRC power costs.xls Chart 2_4 31E Reg Asset  Liab and EXH D 21 2" xfId="27775"/>
    <cellStyle name="_VC 6.15.06 update on 06GRC power costs.xls Chart 2_4 31E Reg Asset  Liab and EXH D 22" xfId="27776"/>
    <cellStyle name="_VC 6.15.06 update on 06GRC power costs.xls Chart 2_4 31E Reg Asset  Liab and EXH D 22 2" xfId="27777"/>
    <cellStyle name="_VC 6.15.06 update on 06GRC power costs.xls Chart 2_4 31E Reg Asset  Liab and EXH D 23" xfId="27778"/>
    <cellStyle name="_VC 6.15.06 update on 06GRC power costs.xls Chart 2_4 31E Reg Asset  Liab and EXH D 23 2" xfId="27779"/>
    <cellStyle name="_VC 6.15.06 update on 06GRC power costs.xls Chart 2_4 31E Reg Asset  Liab and EXH D 24" xfId="27780"/>
    <cellStyle name="_VC 6.15.06 update on 06GRC power costs.xls Chart 2_4 31E Reg Asset  Liab and EXH D 24 2" xfId="27781"/>
    <cellStyle name="_VC 6.15.06 update on 06GRC power costs.xls Chart 2_4 31E Reg Asset  Liab and EXH D 25" xfId="27782"/>
    <cellStyle name="_VC 6.15.06 update on 06GRC power costs.xls Chart 2_4 31E Reg Asset  Liab and EXH D 25 2" xfId="27783"/>
    <cellStyle name="_VC 6.15.06 update on 06GRC power costs.xls Chart 2_4 31E Reg Asset  Liab and EXH D 26" xfId="27784"/>
    <cellStyle name="_VC 6.15.06 update on 06GRC power costs.xls Chart 2_4 31E Reg Asset  Liab and EXH D 26 2" xfId="27785"/>
    <cellStyle name="_VC 6.15.06 update on 06GRC power costs.xls Chart 2_4 31E Reg Asset  Liab and EXH D 27" xfId="27786"/>
    <cellStyle name="_VC 6.15.06 update on 06GRC power costs.xls Chart 2_4 31E Reg Asset  Liab and EXH D 27 2" xfId="27787"/>
    <cellStyle name="_VC 6.15.06 update on 06GRC power costs.xls Chart 2_4 31E Reg Asset  Liab and EXH D 28" xfId="27788"/>
    <cellStyle name="_VC 6.15.06 update on 06GRC power costs.xls Chart 2_4 31E Reg Asset  Liab and EXH D 28 2" xfId="27789"/>
    <cellStyle name="_VC 6.15.06 update on 06GRC power costs.xls Chart 2_4 31E Reg Asset  Liab and EXH D 29" xfId="27790"/>
    <cellStyle name="_VC 6.15.06 update on 06GRC power costs.xls Chart 2_4 31E Reg Asset  Liab and EXH D 29 2" xfId="27791"/>
    <cellStyle name="_VC 6.15.06 update on 06GRC power costs.xls Chart 2_4 31E Reg Asset  Liab and EXH D 3" xfId="27792"/>
    <cellStyle name="_VC 6.15.06 update on 06GRC power costs.xls Chart 2_4 31E Reg Asset  Liab and EXH D 3 2" xfId="27793"/>
    <cellStyle name="_VC 6.15.06 update on 06GRC power costs.xls Chart 2_4 31E Reg Asset  Liab and EXH D 3 2 2" xfId="27794"/>
    <cellStyle name="_VC 6.15.06 update on 06GRC power costs.xls Chart 2_4 31E Reg Asset  Liab and EXH D 3 3" xfId="27795"/>
    <cellStyle name="_VC 6.15.06 update on 06GRC power costs.xls Chart 2_4 31E Reg Asset  Liab and EXH D 30" xfId="27796"/>
    <cellStyle name="_VC 6.15.06 update on 06GRC power costs.xls Chart 2_4 31E Reg Asset  Liab and EXH D 30 2" xfId="27797"/>
    <cellStyle name="_VC 6.15.06 update on 06GRC power costs.xls Chart 2_4 31E Reg Asset  Liab and EXH D 4" xfId="27798"/>
    <cellStyle name="_VC 6.15.06 update on 06GRC power costs.xls Chart 2_4 31E Reg Asset  Liab and EXH D 4 2" xfId="27799"/>
    <cellStyle name="_VC 6.15.06 update on 06GRC power costs.xls Chart 2_4 31E Reg Asset  Liab and EXH D 4 2 2" xfId="27800"/>
    <cellStyle name="_VC 6.15.06 update on 06GRC power costs.xls Chart 2_4 31E Reg Asset  Liab and EXH D 5" xfId="27801"/>
    <cellStyle name="_VC 6.15.06 update on 06GRC power costs.xls Chart 2_4 31E Reg Asset  Liab and EXH D 5 2" xfId="27802"/>
    <cellStyle name="_VC 6.15.06 update on 06GRC power costs.xls Chart 2_4 31E Reg Asset  Liab and EXH D 5 2 2" xfId="27803"/>
    <cellStyle name="_VC 6.15.06 update on 06GRC power costs.xls Chart 2_4 31E Reg Asset  Liab and EXH D 6" xfId="27804"/>
    <cellStyle name="_VC 6.15.06 update on 06GRC power costs.xls Chart 2_4 31E Reg Asset  Liab and EXH D 6 2" xfId="27805"/>
    <cellStyle name="_VC 6.15.06 update on 06GRC power costs.xls Chart 2_4 31E Reg Asset  Liab and EXH D 6 2 2" xfId="27806"/>
    <cellStyle name="_VC 6.15.06 update on 06GRC power costs.xls Chart 2_4 31E Reg Asset  Liab and EXH D 6 3" xfId="27807"/>
    <cellStyle name="_VC 6.15.06 update on 06GRC power costs.xls Chart 2_4 31E Reg Asset  Liab and EXH D 7" xfId="27808"/>
    <cellStyle name="_VC 6.15.06 update on 06GRC power costs.xls Chart 2_4 31E Reg Asset  Liab and EXH D 7 2" xfId="27809"/>
    <cellStyle name="_VC 6.15.06 update on 06GRC power costs.xls Chart 2_4 31E Reg Asset  Liab and EXH D 7 2 2" xfId="27810"/>
    <cellStyle name="_VC 6.15.06 update on 06GRC power costs.xls Chart 2_4 31E Reg Asset  Liab and EXH D 7 3" xfId="27811"/>
    <cellStyle name="_VC 6.15.06 update on 06GRC power costs.xls Chart 2_4 31E Reg Asset  Liab and EXH D 8" xfId="27812"/>
    <cellStyle name="_VC 6.15.06 update on 06GRC power costs.xls Chart 2_4 31E Reg Asset  Liab and EXH D 8 2" xfId="27813"/>
    <cellStyle name="_VC 6.15.06 update on 06GRC power costs.xls Chart 2_4 31E Reg Asset  Liab and EXH D 8 2 2" xfId="27814"/>
    <cellStyle name="_VC 6.15.06 update on 06GRC power costs.xls Chart 2_4 31E Reg Asset  Liab and EXH D 8 3" xfId="27815"/>
    <cellStyle name="_VC 6.15.06 update on 06GRC power costs.xls Chart 2_4 31E Reg Asset  Liab and EXH D 9" xfId="27816"/>
    <cellStyle name="_VC 6.15.06 update on 06GRC power costs.xls Chart 2_4 31E Reg Asset  Liab and EXH D 9 2" xfId="27817"/>
    <cellStyle name="_VC 6.15.06 update on 06GRC power costs.xls Chart 2_4 31E Reg Asset  Liab and EXH D 9 2 2" xfId="27818"/>
    <cellStyle name="_VC 6.15.06 update on 06GRC power costs.xls Chart 2_4 31E Reg Asset  Liab and EXH D 9 3" xfId="27819"/>
    <cellStyle name="_VC 6.15.06 update on 06GRC power costs.xls Chart 2_4 32 Regulatory Assets and Liabilities  7 06- Exhibit D" xfId="6861"/>
    <cellStyle name="_VC 6.15.06 update on 06GRC power costs.xls Chart 2_4 32 Regulatory Assets and Liabilities  7 06- Exhibit D 2" xfId="6862"/>
    <cellStyle name="_VC 6.15.06 update on 06GRC power costs.xls Chart 2_4 32 Regulatory Assets and Liabilities  7 06- Exhibit D 2 2" xfId="6863"/>
    <cellStyle name="_VC 6.15.06 update on 06GRC power costs.xls Chart 2_4 32 Regulatory Assets and Liabilities  7 06- Exhibit D 2 2 2" xfId="27820"/>
    <cellStyle name="_VC 6.15.06 update on 06GRC power costs.xls Chart 2_4 32 Regulatory Assets and Liabilities  7 06- Exhibit D 2 2 2 2" xfId="27821"/>
    <cellStyle name="_VC 6.15.06 update on 06GRC power costs.xls Chart 2_4 32 Regulatory Assets and Liabilities  7 06- Exhibit D 2 3" xfId="6864"/>
    <cellStyle name="_VC 6.15.06 update on 06GRC power costs.xls Chart 2_4 32 Regulatory Assets and Liabilities  7 06- Exhibit D 2 3 2" xfId="27822"/>
    <cellStyle name="_VC 6.15.06 update on 06GRC power costs.xls Chart 2_4 32 Regulatory Assets and Liabilities  7 06- Exhibit D 2 4" xfId="27823"/>
    <cellStyle name="_VC 6.15.06 update on 06GRC power costs.xls Chart 2_4 32 Regulatory Assets and Liabilities  7 06- Exhibit D 2 4 2" xfId="27824"/>
    <cellStyle name="_VC 6.15.06 update on 06GRC power costs.xls Chart 2_4 32 Regulatory Assets and Liabilities  7 06- Exhibit D 3" xfId="6865"/>
    <cellStyle name="_VC 6.15.06 update on 06GRC power costs.xls Chart 2_4 32 Regulatory Assets and Liabilities  7 06- Exhibit D 3 2" xfId="27825"/>
    <cellStyle name="_VC 6.15.06 update on 06GRC power costs.xls Chart 2_4 32 Regulatory Assets and Liabilities  7 06- Exhibit D 3 2 2" xfId="27826"/>
    <cellStyle name="_VC 6.15.06 update on 06GRC power costs.xls Chart 2_4 32 Regulatory Assets and Liabilities  7 06- Exhibit D 3 3" xfId="27827"/>
    <cellStyle name="_VC 6.15.06 update on 06GRC power costs.xls Chart 2_4 32 Regulatory Assets and Liabilities  7 06- Exhibit D 4" xfId="6866"/>
    <cellStyle name="_VC 6.15.06 update on 06GRC power costs.xls Chart 2_4 32 Regulatory Assets and Liabilities  7 06- Exhibit D 4 2" xfId="27828"/>
    <cellStyle name="_VC 6.15.06 update on 06GRC power costs.xls Chart 2_4 32 Regulatory Assets and Liabilities  7 06- Exhibit D 4 2 2" xfId="27829"/>
    <cellStyle name="_VC 6.15.06 update on 06GRC power costs.xls Chart 2_4 32 Regulatory Assets and Liabilities  7 06- Exhibit D 4 3" xfId="27830"/>
    <cellStyle name="_VC 6.15.06 update on 06GRC power costs.xls Chart 2_4 32 Regulatory Assets and Liabilities  7 06- Exhibit D 5" xfId="27831"/>
    <cellStyle name="_VC 6.15.06 update on 06GRC power costs.xls Chart 2_4 32 Regulatory Assets and Liabilities  7 06- Exhibit D 5 2" xfId="27832"/>
    <cellStyle name="_VC 6.15.06 update on 06GRC power costs.xls Chart 2_4 32 Regulatory Assets and Liabilities  7 06- Exhibit D 6" xfId="27833"/>
    <cellStyle name="_VC 6.15.06 update on 06GRC power costs.xls Chart 2_4 32 Regulatory Assets and Liabilities  7 06- Exhibit D 6 2" xfId="27834"/>
    <cellStyle name="_VC 6.15.06 update on 06GRC power costs.xls Chart 2_4 32 Regulatory Assets and Liabilities  7 06- Exhibit D_DEM-WP(C) ENERG10C--ctn Mid-C_042010 2010GRC" xfId="12268"/>
    <cellStyle name="_VC 6.15.06 update on 06GRC power costs.xls Chart 2_4 32 Regulatory Assets and Liabilities  7 06- Exhibit D_DEM-WP(C) ENERG10C--ctn Mid-C_042010 2010GRC 2" xfId="27835"/>
    <cellStyle name="_VC 6.15.06 update on 06GRC power costs.xls Chart 2_4 32 Regulatory Assets and Liabilities  7 06- Exhibit D_NIM Summary" xfId="6867"/>
    <cellStyle name="_VC 6.15.06 update on 06GRC power costs.xls Chart 2_4 32 Regulatory Assets and Liabilities  7 06- Exhibit D_NIM Summary 2" xfId="6868"/>
    <cellStyle name="_VC 6.15.06 update on 06GRC power costs.xls Chart 2_4 32 Regulatory Assets and Liabilities  7 06- Exhibit D_NIM Summary 2 2" xfId="27836"/>
    <cellStyle name="_VC 6.15.06 update on 06GRC power costs.xls Chart 2_4 32 Regulatory Assets and Liabilities  7 06- Exhibit D_NIM Summary 2 2 2" xfId="27837"/>
    <cellStyle name="_VC 6.15.06 update on 06GRC power costs.xls Chart 2_4 32 Regulatory Assets and Liabilities  7 06- Exhibit D_NIM Summary 2 2 2 2" xfId="27838"/>
    <cellStyle name="_VC 6.15.06 update on 06GRC power costs.xls Chart 2_4 32 Regulatory Assets and Liabilities  7 06- Exhibit D_NIM Summary 2 3" xfId="27839"/>
    <cellStyle name="_VC 6.15.06 update on 06GRC power costs.xls Chart 2_4 32 Regulatory Assets and Liabilities  7 06- Exhibit D_NIM Summary 2 3 2" xfId="27840"/>
    <cellStyle name="_VC 6.15.06 update on 06GRC power costs.xls Chart 2_4 32 Regulatory Assets and Liabilities  7 06- Exhibit D_NIM Summary 2 4" xfId="27841"/>
    <cellStyle name="_VC 6.15.06 update on 06GRC power costs.xls Chart 2_4 32 Regulatory Assets and Liabilities  7 06- Exhibit D_NIM Summary 2 4 2" xfId="27842"/>
    <cellStyle name="_VC 6.15.06 update on 06GRC power costs.xls Chart 2_4 32 Regulatory Assets and Liabilities  7 06- Exhibit D_NIM Summary 3" xfId="27843"/>
    <cellStyle name="_VC 6.15.06 update on 06GRC power costs.xls Chart 2_4 32 Regulatory Assets and Liabilities  7 06- Exhibit D_NIM Summary 3 2" xfId="27844"/>
    <cellStyle name="_VC 6.15.06 update on 06GRC power costs.xls Chart 2_4 32 Regulatory Assets and Liabilities  7 06- Exhibit D_NIM Summary 3 2 2" xfId="27845"/>
    <cellStyle name="_VC 6.15.06 update on 06GRC power costs.xls Chart 2_4 32 Regulatory Assets and Liabilities  7 06- Exhibit D_NIM Summary 3 3" xfId="27846"/>
    <cellStyle name="_VC 6.15.06 update on 06GRC power costs.xls Chart 2_4 32 Regulatory Assets and Liabilities  7 06- Exhibit D_NIM Summary 4" xfId="27847"/>
    <cellStyle name="_VC 6.15.06 update on 06GRC power costs.xls Chart 2_4 32 Regulatory Assets and Liabilities  7 06- Exhibit D_NIM Summary 4 2" xfId="27848"/>
    <cellStyle name="_VC 6.15.06 update on 06GRC power costs.xls Chart 2_4 32 Regulatory Assets and Liabilities  7 06- Exhibit D_NIM Summary 4 2 2" xfId="27849"/>
    <cellStyle name="_VC 6.15.06 update on 06GRC power costs.xls Chart 2_4 32 Regulatory Assets and Liabilities  7 06- Exhibit D_NIM Summary 4 3" xfId="27850"/>
    <cellStyle name="_VC 6.15.06 update on 06GRC power costs.xls Chart 2_4 32 Regulatory Assets and Liabilities  7 06- Exhibit D_NIM Summary 5" xfId="27851"/>
    <cellStyle name="_VC 6.15.06 update on 06GRC power costs.xls Chart 2_4 32 Regulatory Assets and Liabilities  7 06- Exhibit D_NIM Summary 5 2" xfId="27852"/>
    <cellStyle name="_VC 6.15.06 update on 06GRC power costs.xls Chart 2_4 32 Regulatory Assets and Liabilities  7 06- Exhibit D_NIM Summary 6" xfId="27853"/>
    <cellStyle name="_VC 6.15.06 update on 06GRC power costs.xls Chart 2_4 32 Regulatory Assets and Liabilities  7 06- Exhibit D_NIM Summary 6 2" xfId="27854"/>
    <cellStyle name="_VC 6.15.06 update on 06GRC power costs.xls Chart 2_4 32 Regulatory Assets and Liabilities  7 06- Exhibit D_NIM Summary_DEM-WP(C) ENERG10C--ctn Mid-C_042010 2010GRC" xfId="12269"/>
    <cellStyle name="_VC 6.15.06 update on 06GRC power costs.xls Chart 2_4 32 Regulatory Assets and Liabilities  7 06- Exhibit D_NIM Summary_DEM-WP(C) ENERG10C--ctn Mid-C_042010 2010GRC 2" xfId="27855"/>
    <cellStyle name="_VC 6.15.06 update on 06GRC power costs.xls Chart 2_6.06E Operating Expenses" xfId="12270"/>
    <cellStyle name="_VC 6.15.06 update on 06GRC power costs.xls Chart 2_ACCOUNTS" xfId="6869"/>
    <cellStyle name="_VC 6.15.06 update on 06GRC power costs.xls Chart 2_Att B to RECs proceeds proposal" xfId="267"/>
    <cellStyle name="_VC 6.15.06 update on 06GRC power costs.xls Chart 2_AURORA Total New" xfId="6870"/>
    <cellStyle name="_VC 6.15.06 update on 06GRC power costs.xls Chart 2_AURORA Total New 2" xfId="6871"/>
    <cellStyle name="_VC 6.15.06 update on 06GRC power costs.xls Chart 2_AURORA Total New 2 2" xfId="27856"/>
    <cellStyle name="_VC 6.15.06 update on 06GRC power costs.xls Chart 2_AURORA Total New 2 2 2" xfId="27857"/>
    <cellStyle name="_VC 6.15.06 update on 06GRC power costs.xls Chart 2_AURORA Total New 2 2 2 2" xfId="27858"/>
    <cellStyle name="_VC 6.15.06 update on 06GRC power costs.xls Chart 2_AURORA Total New 2 3" xfId="27859"/>
    <cellStyle name="_VC 6.15.06 update on 06GRC power costs.xls Chart 2_AURORA Total New 2 3 2" xfId="27860"/>
    <cellStyle name="_VC 6.15.06 update on 06GRC power costs.xls Chart 2_AURORA Total New 2 4" xfId="27861"/>
    <cellStyle name="_VC 6.15.06 update on 06GRC power costs.xls Chart 2_AURORA Total New 2 4 2" xfId="27862"/>
    <cellStyle name="_VC 6.15.06 update on 06GRC power costs.xls Chart 2_AURORA Total New 3" xfId="27863"/>
    <cellStyle name="_VC 6.15.06 update on 06GRC power costs.xls Chart 2_AURORA Total New 3 2" xfId="27864"/>
    <cellStyle name="_VC 6.15.06 update on 06GRC power costs.xls Chart 2_AURORA Total New 3 2 2" xfId="27865"/>
    <cellStyle name="_VC 6.15.06 update on 06GRC power costs.xls Chart 2_AURORA Total New 4" xfId="27866"/>
    <cellStyle name="_VC 6.15.06 update on 06GRC power costs.xls Chart 2_AURORA Total New 4 2" xfId="27867"/>
    <cellStyle name="_VC 6.15.06 update on 06GRC power costs.xls Chart 2_AURORA Total New 5" xfId="27868"/>
    <cellStyle name="_VC 6.15.06 update on 06GRC power costs.xls Chart 2_AURORA Total New 5 2" xfId="27869"/>
    <cellStyle name="_VC 6.15.06 update on 06GRC power costs.xls Chart 2_Backup for Attachment B 2010-09-09" xfId="268"/>
    <cellStyle name="_VC 6.15.06 update on 06GRC power costs.xls Chart 2_Bench Request - Attachment B" xfId="269"/>
    <cellStyle name="_VC 6.15.06 update on 06GRC power costs.xls Chart 2_Book2" xfId="6872"/>
    <cellStyle name="_VC 6.15.06 update on 06GRC power costs.xls Chart 2_Book2 2" xfId="6873"/>
    <cellStyle name="_VC 6.15.06 update on 06GRC power costs.xls Chart 2_Book2 2 2" xfId="6874"/>
    <cellStyle name="_VC 6.15.06 update on 06GRC power costs.xls Chart 2_Book2 2 2 2" xfId="27870"/>
    <cellStyle name="_VC 6.15.06 update on 06GRC power costs.xls Chart 2_Book2 2 2 2 2" xfId="27871"/>
    <cellStyle name="_VC 6.15.06 update on 06GRC power costs.xls Chart 2_Book2 2 3" xfId="6875"/>
    <cellStyle name="_VC 6.15.06 update on 06GRC power costs.xls Chart 2_Book2 2 3 2" xfId="27872"/>
    <cellStyle name="_VC 6.15.06 update on 06GRC power costs.xls Chart 2_Book2 2 4" xfId="27873"/>
    <cellStyle name="_VC 6.15.06 update on 06GRC power costs.xls Chart 2_Book2 2 4 2" xfId="27874"/>
    <cellStyle name="_VC 6.15.06 update on 06GRC power costs.xls Chart 2_Book2 3" xfId="6876"/>
    <cellStyle name="_VC 6.15.06 update on 06GRC power costs.xls Chart 2_Book2 3 2" xfId="27875"/>
    <cellStyle name="_VC 6.15.06 update on 06GRC power costs.xls Chart 2_Book2 3 2 2" xfId="27876"/>
    <cellStyle name="_VC 6.15.06 update on 06GRC power costs.xls Chart 2_Book2 3 3" xfId="27877"/>
    <cellStyle name="_VC 6.15.06 update on 06GRC power costs.xls Chart 2_Book2 4" xfId="6877"/>
    <cellStyle name="_VC 6.15.06 update on 06GRC power costs.xls Chart 2_Book2 4 2" xfId="27878"/>
    <cellStyle name="_VC 6.15.06 update on 06GRC power costs.xls Chart 2_Book2 4 2 2" xfId="27879"/>
    <cellStyle name="_VC 6.15.06 update on 06GRC power costs.xls Chart 2_Book2 4 3" xfId="27880"/>
    <cellStyle name="_VC 6.15.06 update on 06GRC power costs.xls Chart 2_Book2 5" xfId="27881"/>
    <cellStyle name="_VC 6.15.06 update on 06GRC power costs.xls Chart 2_Book2 5 2" xfId="27882"/>
    <cellStyle name="_VC 6.15.06 update on 06GRC power costs.xls Chart 2_Book2 6" xfId="27883"/>
    <cellStyle name="_VC 6.15.06 update on 06GRC power costs.xls Chart 2_Book2 6 2" xfId="27884"/>
    <cellStyle name="_VC 6.15.06 update on 06GRC power costs.xls Chart 2_Book2_Adj Bench DR 3 for Initial Briefs (Electric)" xfId="6878"/>
    <cellStyle name="_VC 6.15.06 update on 06GRC power costs.xls Chart 2_Book2_Adj Bench DR 3 for Initial Briefs (Electric) 2" xfId="6879"/>
    <cellStyle name="_VC 6.15.06 update on 06GRC power costs.xls Chart 2_Book2_Adj Bench DR 3 for Initial Briefs (Electric) 2 2" xfId="6880"/>
    <cellStyle name="_VC 6.15.06 update on 06GRC power costs.xls Chart 2_Book2_Adj Bench DR 3 for Initial Briefs (Electric) 2 2 2" xfId="27885"/>
    <cellStyle name="_VC 6.15.06 update on 06GRC power costs.xls Chart 2_Book2_Adj Bench DR 3 for Initial Briefs (Electric) 2 2 2 2" xfId="27886"/>
    <cellStyle name="_VC 6.15.06 update on 06GRC power costs.xls Chart 2_Book2_Adj Bench DR 3 for Initial Briefs (Electric) 2 3" xfId="6881"/>
    <cellStyle name="_VC 6.15.06 update on 06GRC power costs.xls Chart 2_Book2_Adj Bench DR 3 for Initial Briefs (Electric) 2 3 2" xfId="27887"/>
    <cellStyle name="_VC 6.15.06 update on 06GRC power costs.xls Chart 2_Book2_Adj Bench DR 3 for Initial Briefs (Electric) 2 4" xfId="27888"/>
    <cellStyle name="_VC 6.15.06 update on 06GRC power costs.xls Chart 2_Book2_Adj Bench DR 3 for Initial Briefs (Electric) 2 4 2" xfId="27889"/>
    <cellStyle name="_VC 6.15.06 update on 06GRC power costs.xls Chart 2_Book2_Adj Bench DR 3 for Initial Briefs (Electric) 3" xfId="6882"/>
    <cellStyle name="_VC 6.15.06 update on 06GRC power costs.xls Chart 2_Book2_Adj Bench DR 3 for Initial Briefs (Electric) 3 2" xfId="27890"/>
    <cellStyle name="_VC 6.15.06 update on 06GRC power costs.xls Chart 2_Book2_Adj Bench DR 3 for Initial Briefs (Electric) 3 2 2" xfId="27891"/>
    <cellStyle name="_VC 6.15.06 update on 06GRC power costs.xls Chart 2_Book2_Adj Bench DR 3 for Initial Briefs (Electric) 3 3" xfId="27892"/>
    <cellStyle name="_VC 6.15.06 update on 06GRC power costs.xls Chart 2_Book2_Adj Bench DR 3 for Initial Briefs (Electric) 4" xfId="6883"/>
    <cellStyle name="_VC 6.15.06 update on 06GRC power costs.xls Chart 2_Book2_Adj Bench DR 3 for Initial Briefs (Electric) 4 2" xfId="27893"/>
    <cellStyle name="_VC 6.15.06 update on 06GRC power costs.xls Chart 2_Book2_Adj Bench DR 3 for Initial Briefs (Electric) 4 2 2" xfId="27894"/>
    <cellStyle name="_VC 6.15.06 update on 06GRC power costs.xls Chart 2_Book2_Adj Bench DR 3 for Initial Briefs (Electric) 4 3" xfId="27895"/>
    <cellStyle name="_VC 6.15.06 update on 06GRC power costs.xls Chart 2_Book2_Adj Bench DR 3 for Initial Briefs (Electric) 5" xfId="27896"/>
    <cellStyle name="_VC 6.15.06 update on 06GRC power costs.xls Chart 2_Book2_Adj Bench DR 3 for Initial Briefs (Electric) 5 2" xfId="27897"/>
    <cellStyle name="_VC 6.15.06 update on 06GRC power costs.xls Chart 2_Book2_Adj Bench DR 3 for Initial Briefs (Electric) 6" xfId="27898"/>
    <cellStyle name="_VC 6.15.06 update on 06GRC power costs.xls Chart 2_Book2_Adj Bench DR 3 for Initial Briefs (Electric) 6 2" xfId="27899"/>
    <cellStyle name="_VC 6.15.06 update on 06GRC power costs.xls Chart 2_Book2_Adj Bench DR 3 for Initial Briefs (Electric)_DEM-WP(C) ENERG10C--ctn Mid-C_042010 2010GRC" xfId="12271"/>
    <cellStyle name="_VC 6.15.06 update on 06GRC power costs.xls Chart 2_Book2_Adj Bench DR 3 for Initial Briefs (Electric)_DEM-WP(C) ENERG10C--ctn Mid-C_042010 2010GRC 2" xfId="27900"/>
    <cellStyle name="_VC 6.15.06 update on 06GRC power costs.xls Chart 2_Book2_DEM-WP(C) ENERG10C--ctn Mid-C_042010 2010GRC" xfId="12272"/>
    <cellStyle name="_VC 6.15.06 update on 06GRC power costs.xls Chart 2_Book2_DEM-WP(C) ENERG10C--ctn Mid-C_042010 2010GRC 2" xfId="27901"/>
    <cellStyle name="_VC 6.15.06 update on 06GRC power costs.xls Chart 2_Book2_Electric Rev Req Model (2009 GRC) Rebuttal" xfId="6884"/>
    <cellStyle name="_VC 6.15.06 update on 06GRC power costs.xls Chart 2_Book2_Electric Rev Req Model (2009 GRC) Rebuttal 2" xfId="6885"/>
    <cellStyle name="_VC 6.15.06 update on 06GRC power costs.xls Chart 2_Book2_Electric Rev Req Model (2009 GRC) Rebuttal 2 2" xfId="6886"/>
    <cellStyle name="_VC 6.15.06 update on 06GRC power costs.xls Chart 2_Book2_Electric Rev Req Model (2009 GRC) Rebuttal 2 2 2" xfId="27902"/>
    <cellStyle name="_VC 6.15.06 update on 06GRC power costs.xls Chart 2_Book2_Electric Rev Req Model (2009 GRC) Rebuttal 2 3" xfId="6887"/>
    <cellStyle name="_VC 6.15.06 update on 06GRC power costs.xls Chart 2_Book2_Electric Rev Req Model (2009 GRC) Rebuttal 3" xfId="6888"/>
    <cellStyle name="_VC 6.15.06 update on 06GRC power costs.xls Chart 2_Book2_Electric Rev Req Model (2009 GRC) Rebuttal 3 2" xfId="27903"/>
    <cellStyle name="_VC 6.15.06 update on 06GRC power costs.xls Chart 2_Book2_Electric Rev Req Model (2009 GRC) Rebuttal 4" xfId="6889"/>
    <cellStyle name="_VC 6.15.06 update on 06GRC power costs.xls Chart 2_Book2_Electric Rev Req Model (2009 GRC) Rebuttal REmoval of New  WH Solar AdjustMI" xfId="6890"/>
    <cellStyle name="_VC 6.15.06 update on 06GRC power costs.xls Chart 2_Book2_Electric Rev Req Model (2009 GRC) Rebuttal REmoval of New  WH Solar AdjustMI 2" xfId="6891"/>
    <cellStyle name="_VC 6.15.06 update on 06GRC power costs.xls Chart 2_Book2_Electric Rev Req Model (2009 GRC) Rebuttal REmoval of New  WH Solar AdjustMI 2 2" xfId="6892"/>
    <cellStyle name="_VC 6.15.06 update on 06GRC power costs.xls Chart 2_Book2_Electric Rev Req Model (2009 GRC) Rebuttal REmoval of New  WH Solar AdjustMI 2 2 2" xfId="27904"/>
    <cellStyle name="_VC 6.15.06 update on 06GRC power costs.xls Chart 2_Book2_Electric Rev Req Model (2009 GRC) Rebuttal REmoval of New  WH Solar AdjustMI 2 2 2 2" xfId="27905"/>
    <cellStyle name="_VC 6.15.06 update on 06GRC power costs.xls Chart 2_Book2_Electric Rev Req Model (2009 GRC) Rebuttal REmoval of New  WH Solar AdjustMI 2 3" xfId="6893"/>
    <cellStyle name="_VC 6.15.06 update on 06GRC power costs.xls Chart 2_Book2_Electric Rev Req Model (2009 GRC) Rebuttal REmoval of New  WH Solar AdjustMI 2 3 2" xfId="27906"/>
    <cellStyle name="_VC 6.15.06 update on 06GRC power costs.xls Chart 2_Book2_Electric Rev Req Model (2009 GRC) Rebuttal REmoval of New  WH Solar AdjustMI 2 4" xfId="27907"/>
    <cellStyle name="_VC 6.15.06 update on 06GRC power costs.xls Chart 2_Book2_Electric Rev Req Model (2009 GRC) Rebuttal REmoval of New  WH Solar AdjustMI 2 4 2" xfId="27908"/>
    <cellStyle name="_VC 6.15.06 update on 06GRC power costs.xls Chart 2_Book2_Electric Rev Req Model (2009 GRC) Rebuttal REmoval of New  WH Solar AdjustMI 3" xfId="6894"/>
    <cellStyle name="_VC 6.15.06 update on 06GRC power costs.xls Chart 2_Book2_Electric Rev Req Model (2009 GRC) Rebuttal REmoval of New  WH Solar AdjustMI 3 2" xfId="27909"/>
    <cellStyle name="_VC 6.15.06 update on 06GRC power costs.xls Chart 2_Book2_Electric Rev Req Model (2009 GRC) Rebuttal REmoval of New  WH Solar AdjustMI 3 2 2" xfId="27910"/>
    <cellStyle name="_VC 6.15.06 update on 06GRC power costs.xls Chart 2_Book2_Electric Rev Req Model (2009 GRC) Rebuttal REmoval of New  WH Solar AdjustMI 3 3" xfId="27911"/>
    <cellStyle name="_VC 6.15.06 update on 06GRC power costs.xls Chart 2_Book2_Electric Rev Req Model (2009 GRC) Rebuttal REmoval of New  WH Solar AdjustMI 4" xfId="6895"/>
    <cellStyle name="_VC 6.15.06 update on 06GRC power costs.xls Chart 2_Book2_Electric Rev Req Model (2009 GRC) Rebuttal REmoval of New  WH Solar AdjustMI 4 2" xfId="27912"/>
    <cellStyle name="_VC 6.15.06 update on 06GRC power costs.xls Chart 2_Book2_Electric Rev Req Model (2009 GRC) Rebuttal REmoval of New  WH Solar AdjustMI 4 2 2" xfId="27913"/>
    <cellStyle name="_VC 6.15.06 update on 06GRC power costs.xls Chart 2_Book2_Electric Rev Req Model (2009 GRC) Rebuttal REmoval of New  WH Solar AdjustMI 4 3" xfId="27914"/>
    <cellStyle name="_VC 6.15.06 update on 06GRC power costs.xls Chart 2_Book2_Electric Rev Req Model (2009 GRC) Rebuttal REmoval of New  WH Solar AdjustMI 5" xfId="27915"/>
    <cellStyle name="_VC 6.15.06 update on 06GRC power costs.xls Chart 2_Book2_Electric Rev Req Model (2009 GRC) Rebuttal REmoval of New  WH Solar AdjustMI 5 2" xfId="27916"/>
    <cellStyle name="_VC 6.15.06 update on 06GRC power costs.xls Chart 2_Book2_Electric Rev Req Model (2009 GRC) Rebuttal REmoval of New  WH Solar AdjustMI 6" xfId="27917"/>
    <cellStyle name="_VC 6.15.06 update on 06GRC power costs.xls Chart 2_Book2_Electric Rev Req Model (2009 GRC) Rebuttal REmoval of New  WH Solar AdjustMI 6 2" xfId="27918"/>
    <cellStyle name="_VC 6.15.06 update on 06GRC power costs.xls Chart 2_Book2_Electric Rev Req Model (2009 GRC) Rebuttal REmoval of New  WH Solar AdjustMI_DEM-WP(C) ENERG10C--ctn Mid-C_042010 2010GRC" xfId="12273"/>
    <cellStyle name="_VC 6.15.06 update on 06GRC power costs.xls Chart 2_Book2_Electric Rev Req Model (2009 GRC) Rebuttal REmoval of New  WH Solar AdjustMI_DEM-WP(C) ENERG10C--ctn Mid-C_042010 2010GRC 2" xfId="27919"/>
    <cellStyle name="_VC 6.15.06 update on 06GRC power costs.xls Chart 2_Book2_Electric Rev Req Model (2009 GRC) Revised 01-18-2010" xfId="6896"/>
    <cellStyle name="_VC 6.15.06 update on 06GRC power costs.xls Chart 2_Book2_Electric Rev Req Model (2009 GRC) Revised 01-18-2010 2" xfId="6897"/>
    <cellStyle name="_VC 6.15.06 update on 06GRC power costs.xls Chart 2_Book2_Electric Rev Req Model (2009 GRC) Revised 01-18-2010 2 2" xfId="6898"/>
    <cellStyle name="_VC 6.15.06 update on 06GRC power costs.xls Chart 2_Book2_Electric Rev Req Model (2009 GRC) Revised 01-18-2010 2 2 2" xfId="27920"/>
    <cellStyle name="_VC 6.15.06 update on 06GRC power costs.xls Chart 2_Book2_Electric Rev Req Model (2009 GRC) Revised 01-18-2010 2 2 2 2" xfId="27921"/>
    <cellStyle name="_VC 6.15.06 update on 06GRC power costs.xls Chart 2_Book2_Electric Rev Req Model (2009 GRC) Revised 01-18-2010 2 3" xfId="6899"/>
    <cellStyle name="_VC 6.15.06 update on 06GRC power costs.xls Chart 2_Book2_Electric Rev Req Model (2009 GRC) Revised 01-18-2010 2 3 2" xfId="27922"/>
    <cellStyle name="_VC 6.15.06 update on 06GRC power costs.xls Chart 2_Book2_Electric Rev Req Model (2009 GRC) Revised 01-18-2010 2 4" xfId="27923"/>
    <cellStyle name="_VC 6.15.06 update on 06GRC power costs.xls Chart 2_Book2_Electric Rev Req Model (2009 GRC) Revised 01-18-2010 2 4 2" xfId="27924"/>
    <cellStyle name="_VC 6.15.06 update on 06GRC power costs.xls Chart 2_Book2_Electric Rev Req Model (2009 GRC) Revised 01-18-2010 3" xfId="6900"/>
    <cellStyle name="_VC 6.15.06 update on 06GRC power costs.xls Chart 2_Book2_Electric Rev Req Model (2009 GRC) Revised 01-18-2010 3 2" xfId="27925"/>
    <cellStyle name="_VC 6.15.06 update on 06GRC power costs.xls Chart 2_Book2_Electric Rev Req Model (2009 GRC) Revised 01-18-2010 3 2 2" xfId="27926"/>
    <cellStyle name="_VC 6.15.06 update on 06GRC power costs.xls Chart 2_Book2_Electric Rev Req Model (2009 GRC) Revised 01-18-2010 3 3" xfId="27927"/>
    <cellStyle name="_VC 6.15.06 update on 06GRC power costs.xls Chart 2_Book2_Electric Rev Req Model (2009 GRC) Revised 01-18-2010 4" xfId="6901"/>
    <cellStyle name="_VC 6.15.06 update on 06GRC power costs.xls Chart 2_Book2_Electric Rev Req Model (2009 GRC) Revised 01-18-2010 4 2" xfId="27928"/>
    <cellStyle name="_VC 6.15.06 update on 06GRC power costs.xls Chart 2_Book2_Electric Rev Req Model (2009 GRC) Revised 01-18-2010 4 2 2" xfId="27929"/>
    <cellStyle name="_VC 6.15.06 update on 06GRC power costs.xls Chart 2_Book2_Electric Rev Req Model (2009 GRC) Revised 01-18-2010 4 3" xfId="27930"/>
    <cellStyle name="_VC 6.15.06 update on 06GRC power costs.xls Chart 2_Book2_Electric Rev Req Model (2009 GRC) Revised 01-18-2010 5" xfId="27931"/>
    <cellStyle name="_VC 6.15.06 update on 06GRC power costs.xls Chart 2_Book2_Electric Rev Req Model (2009 GRC) Revised 01-18-2010 5 2" xfId="27932"/>
    <cellStyle name="_VC 6.15.06 update on 06GRC power costs.xls Chart 2_Book2_Electric Rev Req Model (2009 GRC) Revised 01-18-2010 6" xfId="27933"/>
    <cellStyle name="_VC 6.15.06 update on 06GRC power costs.xls Chart 2_Book2_Electric Rev Req Model (2009 GRC) Revised 01-18-2010 6 2" xfId="27934"/>
    <cellStyle name="_VC 6.15.06 update on 06GRC power costs.xls Chart 2_Book2_Electric Rev Req Model (2009 GRC) Revised 01-18-2010_DEM-WP(C) ENERG10C--ctn Mid-C_042010 2010GRC" xfId="12274"/>
    <cellStyle name="_VC 6.15.06 update on 06GRC power costs.xls Chart 2_Book2_Electric Rev Req Model (2009 GRC) Revised 01-18-2010_DEM-WP(C) ENERG10C--ctn Mid-C_042010 2010GRC 2" xfId="27935"/>
    <cellStyle name="_VC 6.15.06 update on 06GRC power costs.xls Chart 2_Book2_Final Order Electric EXHIBIT A-1" xfId="6902"/>
    <cellStyle name="_VC 6.15.06 update on 06GRC power costs.xls Chart 2_Book2_Final Order Electric EXHIBIT A-1 2" xfId="6903"/>
    <cellStyle name="_VC 6.15.06 update on 06GRC power costs.xls Chart 2_Book2_Final Order Electric EXHIBIT A-1 2 2" xfId="6904"/>
    <cellStyle name="_VC 6.15.06 update on 06GRC power costs.xls Chart 2_Book2_Final Order Electric EXHIBIT A-1 2 2 2" xfId="27936"/>
    <cellStyle name="_VC 6.15.06 update on 06GRC power costs.xls Chart 2_Book2_Final Order Electric EXHIBIT A-1 2 3" xfId="6905"/>
    <cellStyle name="_VC 6.15.06 update on 06GRC power costs.xls Chart 2_Book2_Final Order Electric EXHIBIT A-1 3" xfId="6906"/>
    <cellStyle name="_VC 6.15.06 update on 06GRC power costs.xls Chart 2_Book2_Final Order Electric EXHIBIT A-1 3 2" xfId="27937"/>
    <cellStyle name="_VC 6.15.06 update on 06GRC power costs.xls Chart 2_Book2_Final Order Electric EXHIBIT A-1 3 2 2" xfId="27938"/>
    <cellStyle name="_VC 6.15.06 update on 06GRC power costs.xls Chart 2_Book2_Final Order Electric EXHIBIT A-1 3 3" xfId="27939"/>
    <cellStyle name="_VC 6.15.06 update on 06GRC power costs.xls Chart 2_Book2_Final Order Electric EXHIBIT A-1 4" xfId="6907"/>
    <cellStyle name="_VC 6.15.06 update on 06GRC power costs.xls Chart 2_Book2_Final Order Electric EXHIBIT A-1 4 2" xfId="27940"/>
    <cellStyle name="_VC 6.15.06 update on 06GRC power costs.xls Chart 2_Book2_Final Order Electric EXHIBIT A-1 5" xfId="27941"/>
    <cellStyle name="_VC 6.15.06 update on 06GRC power costs.xls Chart 2_Book2_Final Order Electric EXHIBIT A-1 6" xfId="27942"/>
    <cellStyle name="_VC 6.15.06 update on 06GRC power costs.xls Chart 2_Book4" xfId="6908"/>
    <cellStyle name="_VC 6.15.06 update on 06GRC power costs.xls Chart 2_Book4 2" xfId="6909"/>
    <cellStyle name="_VC 6.15.06 update on 06GRC power costs.xls Chart 2_Book4 2 2" xfId="6910"/>
    <cellStyle name="_VC 6.15.06 update on 06GRC power costs.xls Chart 2_Book4 2 2 2" xfId="27943"/>
    <cellStyle name="_VC 6.15.06 update on 06GRC power costs.xls Chart 2_Book4 2 2 2 2" xfId="27944"/>
    <cellStyle name="_VC 6.15.06 update on 06GRC power costs.xls Chart 2_Book4 2 3" xfId="6911"/>
    <cellStyle name="_VC 6.15.06 update on 06GRC power costs.xls Chart 2_Book4 2 3 2" xfId="27945"/>
    <cellStyle name="_VC 6.15.06 update on 06GRC power costs.xls Chart 2_Book4 2 4" xfId="27946"/>
    <cellStyle name="_VC 6.15.06 update on 06GRC power costs.xls Chart 2_Book4 2 4 2" xfId="27947"/>
    <cellStyle name="_VC 6.15.06 update on 06GRC power costs.xls Chart 2_Book4 3" xfId="6912"/>
    <cellStyle name="_VC 6.15.06 update on 06GRC power costs.xls Chart 2_Book4 3 2" xfId="27948"/>
    <cellStyle name="_VC 6.15.06 update on 06GRC power costs.xls Chart 2_Book4 3 2 2" xfId="27949"/>
    <cellStyle name="_VC 6.15.06 update on 06GRC power costs.xls Chart 2_Book4 3 3" xfId="27950"/>
    <cellStyle name="_VC 6.15.06 update on 06GRC power costs.xls Chart 2_Book4 4" xfId="6913"/>
    <cellStyle name="_VC 6.15.06 update on 06GRC power costs.xls Chart 2_Book4 4 2" xfId="27951"/>
    <cellStyle name="_VC 6.15.06 update on 06GRC power costs.xls Chart 2_Book4 4 2 2" xfId="27952"/>
    <cellStyle name="_VC 6.15.06 update on 06GRC power costs.xls Chart 2_Book4 4 3" xfId="27953"/>
    <cellStyle name="_VC 6.15.06 update on 06GRC power costs.xls Chart 2_Book4 5" xfId="27954"/>
    <cellStyle name="_VC 6.15.06 update on 06GRC power costs.xls Chart 2_Book4 5 2" xfId="27955"/>
    <cellStyle name="_VC 6.15.06 update on 06GRC power costs.xls Chart 2_Book4 6" xfId="27956"/>
    <cellStyle name="_VC 6.15.06 update on 06GRC power costs.xls Chart 2_Book4 6 2" xfId="27957"/>
    <cellStyle name="_VC 6.15.06 update on 06GRC power costs.xls Chart 2_Book4_DEM-WP(C) ENERG10C--ctn Mid-C_042010 2010GRC" xfId="12275"/>
    <cellStyle name="_VC 6.15.06 update on 06GRC power costs.xls Chart 2_Book4_DEM-WP(C) ENERG10C--ctn Mid-C_042010 2010GRC 2" xfId="27958"/>
    <cellStyle name="_VC 6.15.06 update on 06GRC power costs.xls Chart 2_Book9" xfId="6914"/>
    <cellStyle name="_VC 6.15.06 update on 06GRC power costs.xls Chart 2_Book9 2" xfId="6915"/>
    <cellStyle name="_VC 6.15.06 update on 06GRC power costs.xls Chart 2_Book9 2 2" xfId="6916"/>
    <cellStyle name="_VC 6.15.06 update on 06GRC power costs.xls Chart 2_Book9 2 2 2" xfId="27959"/>
    <cellStyle name="_VC 6.15.06 update on 06GRC power costs.xls Chart 2_Book9 2 2 2 2" xfId="27960"/>
    <cellStyle name="_VC 6.15.06 update on 06GRC power costs.xls Chart 2_Book9 2 3" xfId="6917"/>
    <cellStyle name="_VC 6.15.06 update on 06GRC power costs.xls Chart 2_Book9 2 3 2" xfId="27961"/>
    <cellStyle name="_VC 6.15.06 update on 06GRC power costs.xls Chart 2_Book9 2 4" xfId="27962"/>
    <cellStyle name="_VC 6.15.06 update on 06GRC power costs.xls Chart 2_Book9 2 4 2" xfId="27963"/>
    <cellStyle name="_VC 6.15.06 update on 06GRC power costs.xls Chart 2_Book9 3" xfId="6918"/>
    <cellStyle name="_VC 6.15.06 update on 06GRC power costs.xls Chart 2_Book9 3 2" xfId="27964"/>
    <cellStyle name="_VC 6.15.06 update on 06GRC power costs.xls Chart 2_Book9 3 2 2" xfId="27965"/>
    <cellStyle name="_VC 6.15.06 update on 06GRC power costs.xls Chart 2_Book9 3 3" xfId="27966"/>
    <cellStyle name="_VC 6.15.06 update on 06GRC power costs.xls Chart 2_Book9 4" xfId="6919"/>
    <cellStyle name="_VC 6.15.06 update on 06GRC power costs.xls Chart 2_Book9 4 2" xfId="27967"/>
    <cellStyle name="_VC 6.15.06 update on 06GRC power costs.xls Chart 2_Book9 4 2 2" xfId="27968"/>
    <cellStyle name="_VC 6.15.06 update on 06GRC power costs.xls Chart 2_Book9 4 3" xfId="27969"/>
    <cellStyle name="_VC 6.15.06 update on 06GRC power costs.xls Chart 2_Book9 5" xfId="27970"/>
    <cellStyle name="_VC 6.15.06 update on 06GRC power costs.xls Chart 2_Book9 5 2" xfId="27971"/>
    <cellStyle name="_VC 6.15.06 update on 06GRC power costs.xls Chart 2_Book9 6" xfId="27972"/>
    <cellStyle name="_VC 6.15.06 update on 06GRC power costs.xls Chart 2_Book9 6 2" xfId="27973"/>
    <cellStyle name="_VC 6.15.06 update on 06GRC power costs.xls Chart 2_Book9_DEM-WP(C) ENERG10C--ctn Mid-C_042010 2010GRC" xfId="12276"/>
    <cellStyle name="_VC 6.15.06 update on 06GRC power costs.xls Chart 2_Book9_DEM-WP(C) ENERG10C--ctn Mid-C_042010 2010GRC 2" xfId="27974"/>
    <cellStyle name="_VC 6.15.06 update on 06GRC power costs.xls Chart 2_Chelan PUD Power Costs (8-10)" xfId="6920"/>
    <cellStyle name="_VC 6.15.06 update on 06GRC power costs.xls Chart 2_Chelan PUD Power Costs (8-10) 2" xfId="27975"/>
    <cellStyle name="_VC 6.15.06 update on 06GRC power costs.xls Chart 2_DEM-WP(C) Chelan Power Costs" xfId="12277"/>
    <cellStyle name="_VC 6.15.06 update on 06GRC power costs.xls Chart 2_DEM-WP(C) Chelan Power Costs 2" xfId="27976"/>
    <cellStyle name="_VC 6.15.06 update on 06GRC power costs.xls Chart 2_DEM-WP(C) Chelan Power Costs 2 2" xfId="27977"/>
    <cellStyle name="_VC 6.15.06 update on 06GRC power costs.xls Chart 2_DEM-WP(C) Chelan Power Costs 2 2 2" xfId="27978"/>
    <cellStyle name="_VC 6.15.06 update on 06GRC power costs.xls Chart 2_DEM-WP(C) Chelan Power Costs 2 3" xfId="27979"/>
    <cellStyle name="_VC 6.15.06 update on 06GRC power costs.xls Chart 2_DEM-WP(C) Chelan Power Costs 3" xfId="27980"/>
    <cellStyle name="_VC 6.15.06 update on 06GRC power costs.xls Chart 2_DEM-WP(C) Chelan Power Costs 3 2" xfId="27981"/>
    <cellStyle name="_VC 6.15.06 update on 06GRC power costs.xls Chart 2_DEM-WP(C) Chelan Power Costs 3 2 2" xfId="27982"/>
    <cellStyle name="_VC 6.15.06 update on 06GRC power costs.xls Chart 2_DEM-WP(C) Chelan Power Costs 3 3" xfId="27983"/>
    <cellStyle name="_VC 6.15.06 update on 06GRC power costs.xls Chart 2_DEM-WP(C) Chelan Power Costs 4" xfId="27984"/>
    <cellStyle name="_VC 6.15.06 update on 06GRC power costs.xls Chart 2_DEM-WP(C) Chelan Power Costs 4 2" xfId="27985"/>
    <cellStyle name="_VC 6.15.06 update on 06GRC power costs.xls Chart 2_DEM-WP(C) Chelan Power Costs 5" xfId="27986"/>
    <cellStyle name="_VC 6.15.06 update on 06GRC power costs.xls Chart 2_DEM-WP(C) Chelan Power Costs 5 2" xfId="27987"/>
    <cellStyle name="_VC 6.15.06 update on 06GRC power costs.xls Chart 2_DEM-WP(C) ENERG10C--ctn Mid-C_042010 2010GRC" xfId="12278"/>
    <cellStyle name="_VC 6.15.06 update on 06GRC power costs.xls Chart 2_DEM-WP(C) ENERG10C--ctn Mid-C_042010 2010GRC 2" xfId="27988"/>
    <cellStyle name="_VC 6.15.06 update on 06GRC power costs.xls Chart 2_DEM-WP(C) Gas Transport 2010GRC" xfId="12279"/>
    <cellStyle name="_VC 6.15.06 update on 06GRC power costs.xls Chart 2_DEM-WP(C) Gas Transport 2010GRC 2" xfId="27989"/>
    <cellStyle name="_VC 6.15.06 update on 06GRC power costs.xls Chart 2_DEM-WP(C) Gas Transport 2010GRC 2 2" xfId="27990"/>
    <cellStyle name="_VC 6.15.06 update on 06GRC power costs.xls Chart 2_DEM-WP(C) Gas Transport 2010GRC 2 2 2" xfId="27991"/>
    <cellStyle name="_VC 6.15.06 update on 06GRC power costs.xls Chart 2_DEM-WP(C) Gas Transport 2010GRC 2 3" xfId="27992"/>
    <cellStyle name="_VC 6.15.06 update on 06GRC power costs.xls Chart 2_DEM-WP(C) Gas Transport 2010GRC 3" xfId="27993"/>
    <cellStyle name="_VC 6.15.06 update on 06GRC power costs.xls Chart 2_DEM-WP(C) Gas Transport 2010GRC 3 2" xfId="27994"/>
    <cellStyle name="_VC 6.15.06 update on 06GRC power costs.xls Chart 2_DEM-WP(C) Gas Transport 2010GRC 3 2 2" xfId="27995"/>
    <cellStyle name="_VC 6.15.06 update on 06GRC power costs.xls Chart 2_DEM-WP(C) Gas Transport 2010GRC 3 3" xfId="27996"/>
    <cellStyle name="_VC 6.15.06 update on 06GRC power costs.xls Chart 2_DEM-WP(C) Gas Transport 2010GRC 4" xfId="27997"/>
    <cellStyle name="_VC 6.15.06 update on 06GRC power costs.xls Chart 2_DEM-WP(C) Gas Transport 2010GRC 4 2" xfId="27998"/>
    <cellStyle name="_VC 6.15.06 update on 06GRC power costs.xls Chart 2_DEM-WP(C) Gas Transport 2010GRC 5" xfId="27999"/>
    <cellStyle name="_VC 6.15.06 update on 06GRC power costs.xls Chart 2_DEM-WP(C) Gas Transport 2010GRC 5 2" xfId="28000"/>
    <cellStyle name="_VC 6.15.06 update on 06GRC power costs.xls Chart 2_DWH-08 (Rate Spread &amp; Design Workpapers)" xfId="28001"/>
    <cellStyle name="_VC 6.15.06 update on 06GRC power costs.xls Chart 2_Exh A-1 resulting from UE-112050 effective Jan 1 2012" xfId="28002"/>
    <cellStyle name="_VC 6.15.06 update on 06GRC power costs.xls Chart 2_Exh A-1 resulting from UE-112050 effective Jan 1 2012 2" xfId="28003"/>
    <cellStyle name="_VC 6.15.06 update on 06GRC power costs.xls Chart 2_Exhibit A-1 effective 4-1-11 fr S Free 12-11" xfId="28004"/>
    <cellStyle name="_VC 6.15.06 update on 06GRC power costs.xls Chart 2_Exhibit A-1 effective 4-1-11 fr S Free 12-11 2" xfId="28005"/>
    <cellStyle name="_VC 6.15.06 update on 06GRC power costs.xls Chart 2_Final 2008 PTC Rate Design Workpapers 10.27.08" xfId="28006"/>
    <cellStyle name="_VC 6.15.06 update on 06GRC power costs.xls Chart 2_Gas Rev Req Model (2010 GRC)" xfId="6921"/>
    <cellStyle name="_VC 6.15.06 update on 06GRC power costs.xls Chart 2_INPUTS" xfId="270"/>
    <cellStyle name="_VC 6.15.06 update on 06GRC power costs.xls Chart 2_INPUTS 2" xfId="6922"/>
    <cellStyle name="_VC 6.15.06 update on 06GRC power costs.xls Chart 2_INPUTS 2 2" xfId="6923"/>
    <cellStyle name="_VC 6.15.06 update on 06GRC power costs.xls Chart 2_INPUTS 2 2 2" xfId="28007"/>
    <cellStyle name="_VC 6.15.06 update on 06GRC power costs.xls Chart 2_INPUTS 2 3" xfId="6924"/>
    <cellStyle name="_VC 6.15.06 update on 06GRC power costs.xls Chart 2_INPUTS 3" xfId="6925"/>
    <cellStyle name="_VC 6.15.06 update on 06GRC power costs.xls Chart 2_INPUTS 3 2" xfId="28008"/>
    <cellStyle name="_VC 6.15.06 update on 06GRC power costs.xls Chart 2_INPUTS 4" xfId="6926"/>
    <cellStyle name="_VC 6.15.06 update on 06GRC power costs.xls Chart 2_Low Income 2010 RevRequirement" xfId="6927"/>
    <cellStyle name="_VC 6.15.06 update on 06GRC power costs.xls Chart 2_Low Income 2010 RevRequirement (2)" xfId="6928"/>
    <cellStyle name="_VC 6.15.06 update on 06GRC power costs.xls Chart 2_Mint Farm Generation BPA" xfId="28009"/>
    <cellStyle name="_VC 6.15.06 update on 06GRC power costs.xls Chart 2_NIM Summary" xfId="6929"/>
    <cellStyle name="_VC 6.15.06 update on 06GRC power costs.xls Chart 2_NIM Summary 09GRC" xfId="6930"/>
    <cellStyle name="_VC 6.15.06 update on 06GRC power costs.xls Chart 2_NIM Summary 09GRC 2" xfId="6931"/>
    <cellStyle name="_VC 6.15.06 update on 06GRC power costs.xls Chart 2_NIM Summary 09GRC 2 2" xfId="28010"/>
    <cellStyle name="_VC 6.15.06 update on 06GRC power costs.xls Chart 2_NIM Summary 09GRC 2 2 2" xfId="28011"/>
    <cellStyle name="_VC 6.15.06 update on 06GRC power costs.xls Chart 2_NIM Summary 09GRC 2 2 2 2" xfId="28012"/>
    <cellStyle name="_VC 6.15.06 update on 06GRC power costs.xls Chart 2_NIM Summary 09GRC 2 3" xfId="28013"/>
    <cellStyle name="_VC 6.15.06 update on 06GRC power costs.xls Chart 2_NIM Summary 09GRC 2 3 2" xfId="28014"/>
    <cellStyle name="_VC 6.15.06 update on 06GRC power costs.xls Chart 2_NIM Summary 09GRC 2 4" xfId="28015"/>
    <cellStyle name="_VC 6.15.06 update on 06GRC power costs.xls Chart 2_NIM Summary 09GRC 2 4 2" xfId="28016"/>
    <cellStyle name="_VC 6.15.06 update on 06GRC power costs.xls Chart 2_NIM Summary 09GRC 3" xfId="28017"/>
    <cellStyle name="_VC 6.15.06 update on 06GRC power costs.xls Chart 2_NIM Summary 09GRC 3 2" xfId="28018"/>
    <cellStyle name="_VC 6.15.06 update on 06GRC power costs.xls Chart 2_NIM Summary 09GRC 3 2 2" xfId="28019"/>
    <cellStyle name="_VC 6.15.06 update on 06GRC power costs.xls Chart 2_NIM Summary 09GRC 3 3" xfId="28020"/>
    <cellStyle name="_VC 6.15.06 update on 06GRC power costs.xls Chart 2_NIM Summary 09GRC 4" xfId="28021"/>
    <cellStyle name="_VC 6.15.06 update on 06GRC power costs.xls Chart 2_NIM Summary 09GRC 4 2" xfId="28022"/>
    <cellStyle name="_VC 6.15.06 update on 06GRC power costs.xls Chart 2_NIM Summary 09GRC 4 2 2" xfId="28023"/>
    <cellStyle name="_VC 6.15.06 update on 06GRC power costs.xls Chart 2_NIM Summary 09GRC 4 3" xfId="28024"/>
    <cellStyle name="_VC 6.15.06 update on 06GRC power costs.xls Chart 2_NIM Summary 09GRC 5" xfId="28025"/>
    <cellStyle name="_VC 6.15.06 update on 06GRC power costs.xls Chart 2_NIM Summary 09GRC 5 2" xfId="28026"/>
    <cellStyle name="_VC 6.15.06 update on 06GRC power costs.xls Chart 2_NIM Summary 09GRC 6" xfId="28027"/>
    <cellStyle name="_VC 6.15.06 update on 06GRC power costs.xls Chart 2_NIM Summary 09GRC 6 2" xfId="28028"/>
    <cellStyle name="_VC 6.15.06 update on 06GRC power costs.xls Chart 2_NIM Summary 09GRC_DEM-WP(C) ENERG10C--ctn Mid-C_042010 2010GRC" xfId="12280"/>
    <cellStyle name="_VC 6.15.06 update on 06GRC power costs.xls Chart 2_NIM Summary 09GRC_DEM-WP(C) ENERG10C--ctn Mid-C_042010 2010GRC 2" xfId="28029"/>
    <cellStyle name="_VC 6.15.06 update on 06GRC power costs.xls Chart 2_NIM Summary 10" xfId="28030"/>
    <cellStyle name="_VC 6.15.06 update on 06GRC power costs.xls Chart 2_NIM Summary 10 2" xfId="28031"/>
    <cellStyle name="_VC 6.15.06 update on 06GRC power costs.xls Chart 2_NIM Summary 10 2 2" xfId="28032"/>
    <cellStyle name="_VC 6.15.06 update on 06GRC power costs.xls Chart 2_NIM Summary 10 3" xfId="28033"/>
    <cellStyle name="_VC 6.15.06 update on 06GRC power costs.xls Chart 2_NIM Summary 10 4" xfId="28034"/>
    <cellStyle name="_VC 6.15.06 update on 06GRC power costs.xls Chart 2_NIM Summary 11" xfId="28035"/>
    <cellStyle name="_VC 6.15.06 update on 06GRC power costs.xls Chart 2_NIM Summary 11 2" xfId="28036"/>
    <cellStyle name="_VC 6.15.06 update on 06GRC power costs.xls Chart 2_NIM Summary 11 2 2" xfId="28037"/>
    <cellStyle name="_VC 6.15.06 update on 06GRC power costs.xls Chart 2_NIM Summary 11 3" xfId="28038"/>
    <cellStyle name="_VC 6.15.06 update on 06GRC power costs.xls Chart 2_NIM Summary 11 4" xfId="28039"/>
    <cellStyle name="_VC 6.15.06 update on 06GRC power costs.xls Chart 2_NIM Summary 12" xfId="28040"/>
    <cellStyle name="_VC 6.15.06 update on 06GRC power costs.xls Chart 2_NIM Summary 12 2" xfId="28041"/>
    <cellStyle name="_VC 6.15.06 update on 06GRC power costs.xls Chart 2_NIM Summary 12 2 2" xfId="28042"/>
    <cellStyle name="_VC 6.15.06 update on 06GRC power costs.xls Chart 2_NIM Summary 12 3" xfId="28043"/>
    <cellStyle name="_VC 6.15.06 update on 06GRC power costs.xls Chart 2_NIM Summary 12 4" xfId="28044"/>
    <cellStyle name="_VC 6.15.06 update on 06GRC power costs.xls Chart 2_NIM Summary 13" xfId="28045"/>
    <cellStyle name="_VC 6.15.06 update on 06GRC power costs.xls Chart 2_NIM Summary 13 2" xfId="28046"/>
    <cellStyle name="_VC 6.15.06 update on 06GRC power costs.xls Chart 2_NIM Summary 13 2 2" xfId="28047"/>
    <cellStyle name="_VC 6.15.06 update on 06GRC power costs.xls Chart 2_NIM Summary 13 3" xfId="28048"/>
    <cellStyle name="_VC 6.15.06 update on 06GRC power costs.xls Chart 2_NIM Summary 13 4" xfId="28049"/>
    <cellStyle name="_VC 6.15.06 update on 06GRC power costs.xls Chart 2_NIM Summary 14" xfId="28050"/>
    <cellStyle name="_VC 6.15.06 update on 06GRC power costs.xls Chart 2_NIM Summary 14 2" xfId="28051"/>
    <cellStyle name="_VC 6.15.06 update on 06GRC power costs.xls Chart 2_NIM Summary 14 2 2" xfId="28052"/>
    <cellStyle name="_VC 6.15.06 update on 06GRC power costs.xls Chart 2_NIM Summary 14 3" xfId="28053"/>
    <cellStyle name="_VC 6.15.06 update on 06GRC power costs.xls Chart 2_NIM Summary 14 4" xfId="28054"/>
    <cellStyle name="_VC 6.15.06 update on 06GRC power costs.xls Chart 2_NIM Summary 15" xfId="28055"/>
    <cellStyle name="_VC 6.15.06 update on 06GRC power costs.xls Chart 2_NIM Summary 15 2" xfId="28056"/>
    <cellStyle name="_VC 6.15.06 update on 06GRC power costs.xls Chart 2_NIM Summary 15 2 2" xfId="28057"/>
    <cellStyle name="_VC 6.15.06 update on 06GRC power costs.xls Chart 2_NIM Summary 15 3" xfId="28058"/>
    <cellStyle name="_VC 6.15.06 update on 06GRC power costs.xls Chart 2_NIM Summary 15 4" xfId="28059"/>
    <cellStyle name="_VC 6.15.06 update on 06GRC power costs.xls Chart 2_NIM Summary 16" xfId="28060"/>
    <cellStyle name="_VC 6.15.06 update on 06GRC power costs.xls Chart 2_NIM Summary 16 2" xfId="28061"/>
    <cellStyle name="_VC 6.15.06 update on 06GRC power costs.xls Chart 2_NIM Summary 16 2 2" xfId="28062"/>
    <cellStyle name="_VC 6.15.06 update on 06GRC power costs.xls Chart 2_NIM Summary 16 3" xfId="28063"/>
    <cellStyle name="_VC 6.15.06 update on 06GRC power costs.xls Chart 2_NIM Summary 16 4" xfId="28064"/>
    <cellStyle name="_VC 6.15.06 update on 06GRC power costs.xls Chart 2_NIM Summary 17" xfId="28065"/>
    <cellStyle name="_VC 6.15.06 update on 06GRC power costs.xls Chart 2_NIM Summary 17 2" xfId="28066"/>
    <cellStyle name="_VC 6.15.06 update on 06GRC power costs.xls Chart 2_NIM Summary 17 2 2" xfId="28067"/>
    <cellStyle name="_VC 6.15.06 update on 06GRC power costs.xls Chart 2_NIM Summary 17 3" xfId="28068"/>
    <cellStyle name="_VC 6.15.06 update on 06GRC power costs.xls Chart 2_NIM Summary 17 4" xfId="28069"/>
    <cellStyle name="_VC 6.15.06 update on 06GRC power costs.xls Chart 2_NIM Summary 18" xfId="28070"/>
    <cellStyle name="_VC 6.15.06 update on 06GRC power costs.xls Chart 2_NIM Summary 18 2" xfId="28071"/>
    <cellStyle name="_VC 6.15.06 update on 06GRC power costs.xls Chart 2_NIM Summary 18 3" xfId="28072"/>
    <cellStyle name="_VC 6.15.06 update on 06GRC power costs.xls Chart 2_NIM Summary 19" xfId="28073"/>
    <cellStyle name="_VC 6.15.06 update on 06GRC power costs.xls Chart 2_NIM Summary 19 2" xfId="28074"/>
    <cellStyle name="_VC 6.15.06 update on 06GRC power costs.xls Chart 2_NIM Summary 19 3" xfId="28075"/>
    <cellStyle name="_VC 6.15.06 update on 06GRC power costs.xls Chart 2_NIM Summary 2" xfId="6932"/>
    <cellStyle name="_VC 6.15.06 update on 06GRC power costs.xls Chart 2_NIM Summary 2 2" xfId="28076"/>
    <cellStyle name="_VC 6.15.06 update on 06GRC power costs.xls Chart 2_NIM Summary 2 2 2" xfId="28077"/>
    <cellStyle name="_VC 6.15.06 update on 06GRC power costs.xls Chart 2_NIM Summary 2 2 2 2" xfId="28078"/>
    <cellStyle name="_VC 6.15.06 update on 06GRC power costs.xls Chart 2_NIM Summary 2 3" xfId="28079"/>
    <cellStyle name="_VC 6.15.06 update on 06GRC power costs.xls Chart 2_NIM Summary 2 3 2" xfId="28080"/>
    <cellStyle name="_VC 6.15.06 update on 06GRC power costs.xls Chart 2_NIM Summary 2 4" xfId="28081"/>
    <cellStyle name="_VC 6.15.06 update on 06GRC power costs.xls Chart 2_NIM Summary 2 4 2" xfId="28082"/>
    <cellStyle name="_VC 6.15.06 update on 06GRC power costs.xls Chart 2_NIM Summary 20" xfId="28083"/>
    <cellStyle name="_VC 6.15.06 update on 06GRC power costs.xls Chart 2_NIM Summary 20 2" xfId="28084"/>
    <cellStyle name="_VC 6.15.06 update on 06GRC power costs.xls Chart 2_NIM Summary 20 3" xfId="28085"/>
    <cellStyle name="_VC 6.15.06 update on 06GRC power costs.xls Chart 2_NIM Summary 21" xfId="28086"/>
    <cellStyle name="_VC 6.15.06 update on 06GRC power costs.xls Chart 2_NIM Summary 21 2" xfId="28087"/>
    <cellStyle name="_VC 6.15.06 update on 06GRC power costs.xls Chart 2_NIM Summary 21 3" xfId="28088"/>
    <cellStyle name="_VC 6.15.06 update on 06GRC power costs.xls Chart 2_NIM Summary 22" xfId="28089"/>
    <cellStyle name="_VC 6.15.06 update on 06GRC power costs.xls Chart 2_NIM Summary 22 2" xfId="28090"/>
    <cellStyle name="_VC 6.15.06 update on 06GRC power costs.xls Chart 2_NIM Summary 22 3" xfId="28091"/>
    <cellStyle name="_VC 6.15.06 update on 06GRC power costs.xls Chart 2_NIM Summary 23" xfId="28092"/>
    <cellStyle name="_VC 6.15.06 update on 06GRC power costs.xls Chart 2_NIM Summary 23 2" xfId="28093"/>
    <cellStyle name="_VC 6.15.06 update on 06GRC power costs.xls Chart 2_NIM Summary 23 3" xfId="28094"/>
    <cellStyle name="_VC 6.15.06 update on 06GRC power costs.xls Chart 2_NIM Summary 24" xfId="28095"/>
    <cellStyle name="_VC 6.15.06 update on 06GRC power costs.xls Chart 2_NIM Summary 24 2" xfId="28096"/>
    <cellStyle name="_VC 6.15.06 update on 06GRC power costs.xls Chart 2_NIM Summary 24 3" xfId="28097"/>
    <cellStyle name="_VC 6.15.06 update on 06GRC power costs.xls Chart 2_NIM Summary 25" xfId="28098"/>
    <cellStyle name="_VC 6.15.06 update on 06GRC power costs.xls Chart 2_NIM Summary 25 2" xfId="28099"/>
    <cellStyle name="_VC 6.15.06 update on 06GRC power costs.xls Chart 2_NIM Summary 25 3" xfId="28100"/>
    <cellStyle name="_VC 6.15.06 update on 06GRC power costs.xls Chart 2_NIM Summary 26" xfId="28101"/>
    <cellStyle name="_VC 6.15.06 update on 06GRC power costs.xls Chart 2_NIM Summary 26 2" xfId="28102"/>
    <cellStyle name="_VC 6.15.06 update on 06GRC power costs.xls Chart 2_NIM Summary 26 3" xfId="28103"/>
    <cellStyle name="_VC 6.15.06 update on 06GRC power costs.xls Chart 2_NIM Summary 27" xfId="28104"/>
    <cellStyle name="_VC 6.15.06 update on 06GRC power costs.xls Chart 2_NIM Summary 27 2" xfId="28105"/>
    <cellStyle name="_VC 6.15.06 update on 06GRC power costs.xls Chart 2_NIM Summary 27 3" xfId="28106"/>
    <cellStyle name="_VC 6.15.06 update on 06GRC power costs.xls Chart 2_NIM Summary 28" xfId="28107"/>
    <cellStyle name="_VC 6.15.06 update on 06GRC power costs.xls Chart 2_NIM Summary 28 2" xfId="28108"/>
    <cellStyle name="_VC 6.15.06 update on 06GRC power costs.xls Chart 2_NIM Summary 28 3" xfId="28109"/>
    <cellStyle name="_VC 6.15.06 update on 06GRC power costs.xls Chart 2_NIM Summary 29" xfId="28110"/>
    <cellStyle name="_VC 6.15.06 update on 06GRC power costs.xls Chart 2_NIM Summary 29 2" xfId="28111"/>
    <cellStyle name="_VC 6.15.06 update on 06GRC power costs.xls Chart 2_NIM Summary 29 3" xfId="28112"/>
    <cellStyle name="_VC 6.15.06 update on 06GRC power costs.xls Chart 2_NIM Summary 3" xfId="6933"/>
    <cellStyle name="_VC 6.15.06 update on 06GRC power costs.xls Chart 2_NIM Summary 3 2" xfId="28113"/>
    <cellStyle name="_VC 6.15.06 update on 06GRC power costs.xls Chart 2_NIM Summary 3 2 2" xfId="28114"/>
    <cellStyle name="_VC 6.15.06 update on 06GRC power costs.xls Chart 2_NIM Summary 3 3" xfId="28115"/>
    <cellStyle name="_VC 6.15.06 update on 06GRC power costs.xls Chart 2_NIM Summary 30" xfId="28116"/>
    <cellStyle name="_VC 6.15.06 update on 06GRC power costs.xls Chart 2_NIM Summary 30 2" xfId="28117"/>
    <cellStyle name="_VC 6.15.06 update on 06GRC power costs.xls Chart 2_NIM Summary 30 3" xfId="28118"/>
    <cellStyle name="_VC 6.15.06 update on 06GRC power costs.xls Chart 2_NIM Summary 31" xfId="28119"/>
    <cellStyle name="_VC 6.15.06 update on 06GRC power costs.xls Chart 2_NIM Summary 31 2" xfId="28120"/>
    <cellStyle name="_VC 6.15.06 update on 06GRC power costs.xls Chart 2_NIM Summary 31 3" xfId="28121"/>
    <cellStyle name="_VC 6.15.06 update on 06GRC power costs.xls Chart 2_NIM Summary 32" xfId="28122"/>
    <cellStyle name="_VC 6.15.06 update on 06GRC power costs.xls Chart 2_NIM Summary 32 2" xfId="28123"/>
    <cellStyle name="_VC 6.15.06 update on 06GRC power costs.xls Chart 2_NIM Summary 33" xfId="28124"/>
    <cellStyle name="_VC 6.15.06 update on 06GRC power costs.xls Chart 2_NIM Summary 33 2" xfId="28125"/>
    <cellStyle name="_VC 6.15.06 update on 06GRC power costs.xls Chart 2_NIM Summary 34" xfId="28126"/>
    <cellStyle name="_VC 6.15.06 update on 06GRC power costs.xls Chart 2_NIM Summary 34 2" xfId="28127"/>
    <cellStyle name="_VC 6.15.06 update on 06GRC power costs.xls Chart 2_NIM Summary 35" xfId="28128"/>
    <cellStyle name="_VC 6.15.06 update on 06GRC power costs.xls Chart 2_NIM Summary 35 2" xfId="28129"/>
    <cellStyle name="_VC 6.15.06 update on 06GRC power costs.xls Chart 2_NIM Summary 36" xfId="28130"/>
    <cellStyle name="_VC 6.15.06 update on 06GRC power costs.xls Chart 2_NIM Summary 36 2" xfId="28131"/>
    <cellStyle name="_VC 6.15.06 update on 06GRC power costs.xls Chart 2_NIM Summary 37" xfId="28132"/>
    <cellStyle name="_VC 6.15.06 update on 06GRC power costs.xls Chart 2_NIM Summary 37 2" xfId="28133"/>
    <cellStyle name="_VC 6.15.06 update on 06GRC power costs.xls Chart 2_NIM Summary 38" xfId="28134"/>
    <cellStyle name="_VC 6.15.06 update on 06GRC power costs.xls Chart 2_NIM Summary 38 2" xfId="28135"/>
    <cellStyle name="_VC 6.15.06 update on 06GRC power costs.xls Chart 2_NIM Summary 39" xfId="28136"/>
    <cellStyle name="_VC 6.15.06 update on 06GRC power costs.xls Chart 2_NIM Summary 39 2" xfId="28137"/>
    <cellStyle name="_VC 6.15.06 update on 06GRC power costs.xls Chart 2_NIM Summary 4" xfId="6934"/>
    <cellStyle name="_VC 6.15.06 update on 06GRC power costs.xls Chart 2_NIM Summary 4 2" xfId="28138"/>
    <cellStyle name="_VC 6.15.06 update on 06GRC power costs.xls Chart 2_NIM Summary 4 2 2" xfId="28139"/>
    <cellStyle name="_VC 6.15.06 update on 06GRC power costs.xls Chart 2_NIM Summary 4 3" xfId="28140"/>
    <cellStyle name="_VC 6.15.06 update on 06GRC power costs.xls Chart 2_NIM Summary 40" xfId="28141"/>
    <cellStyle name="_VC 6.15.06 update on 06GRC power costs.xls Chart 2_NIM Summary 40 2" xfId="28142"/>
    <cellStyle name="_VC 6.15.06 update on 06GRC power costs.xls Chart 2_NIM Summary 41" xfId="28143"/>
    <cellStyle name="_VC 6.15.06 update on 06GRC power costs.xls Chart 2_NIM Summary 41 2" xfId="28144"/>
    <cellStyle name="_VC 6.15.06 update on 06GRC power costs.xls Chart 2_NIM Summary 42" xfId="28145"/>
    <cellStyle name="_VC 6.15.06 update on 06GRC power costs.xls Chart 2_NIM Summary 42 2" xfId="28146"/>
    <cellStyle name="_VC 6.15.06 update on 06GRC power costs.xls Chart 2_NIM Summary 43" xfId="28147"/>
    <cellStyle name="_VC 6.15.06 update on 06GRC power costs.xls Chart 2_NIM Summary 43 2" xfId="28148"/>
    <cellStyle name="_VC 6.15.06 update on 06GRC power costs.xls Chart 2_NIM Summary 44" xfId="28149"/>
    <cellStyle name="_VC 6.15.06 update on 06GRC power costs.xls Chart 2_NIM Summary 44 2" xfId="28150"/>
    <cellStyle name="_VC 6.15.06 update on 06GRC power costs.xls Chart 2_NIM Summary 45" xfId="28151"/>
    <cellStyle name="_VC 6.15.06 update on 06GRC power costs.xls Chart 2_NIM Summary 45 2" xfId="28152"/>
    <cellStyle name="_VC 6.15.06 update on 06GRC power costs.xls Chart 2_NIM Summary 46" xfId="28153"/>
    <cellStyle name="_VC 6.15.06 update on 06GRC power costs.xls Chart 2_NIM Summary 46 2" xfId="28154"/>
    <cellStyle name="_VC 6.15.06 update on 06GRC power costs.xls Chart 2_NIM Summary 47" xfId="28155"/>
    <cellStyle name="_VC 6.15.06 update on 06GRC power costs.xls Chart 2_NIM Summary 47 2" xfId="28156"/>
    <cellStyle name="_VC 6.15.06 update on 06GRC power costs.xls Chart 2_NIM Summary 48" xfId="28157"/>
    <cellStyle name="_VC 6.15.06 update on 06GRC power costs.xls Chart 2_NIM Summary 49" xfId="28158"/>
    <cellStyle name="_VC 6.15.06 update on 06GRC power costs.xls Chart 2_NIM Summary 5" xfId="6935"/>
    <cellStyle name="_VC 6.15.06 update on 06GRC power costs.xls Chart 2_NIM Summary 5 2" xfId="28159"/>
    <cellStyle name="_VC 6.15.06 update on 06GRC power costs.xls Chart 2_NIM Summary 5 2 2" xfId="28160"/>
    <cellStyle name="_VC 6.15.06 update on 06GRC power costs.xls Chart 2_NIM Summary 5 3" xfId="28161"/>
    <cellStyle name="_VC 6.15.06 update on 06GRC power costs.xls Chart 2_NIM Summary 50" xfId="28162"/>
    <cellStyle name="_VC 6.15.06 update on 06GRC power costs.xls Chart 2_NIM Summary 51" xfId="28163"/>
    <cellStyle name="_VC 6.15.06 update on 06GRC power costs.xls Chart 2_NIM Summary 6" xfId="6936"/>
    <cellStyle name="_VC 6.15.06 update on 06GRC power costs.xls Chart 2_NIM Summary 6 2" xfId="28164"/>
    <cellStyle name="_VC 6.15.06 update on 06GRC power costs.xls Chart 2_NIM Summary 6 2 2" xfId="28165"/>
    <cellStyle name="_VC 6.15.06 update on 06GRC power costs.xls Chart 2_NIM Summary 6 3" xfId="28166"/>
    <cellStyle name="_VC 6.15.06 update on 06GRC power costs.xls Chart 2_NIM Summary 7" xfId="6937"/>
    <cellStyle name="_VC 6.15.06 update on 06GRC power costs.xls Chart 2_NIM Summary 7 2" xfId="28167"/>
    <cellStyle name="_VC 6.15.06 update on 06GRC power costs.xls Chart 2_NIM Summary 7 2 2" xfId="28168"/>
    <cellStyle name="_VC 6.15.06 update on 06GRC power costs.xls Chart 2_NIM Summary 7 3" xfId="28169"/>
    <cellStyle name="_VC 6.15.06 update on 06GRC power costs.xls Chart 2_NIM Summary 7 4" xfId="28170"/>
    <cellStyle name="_VC 6.15.06 update on 06GRC power costs.xls Chart 2_NIM Summary 8" xfId="6938"/>
    <cellStyle name="_VC 6.15.06 update on 06GRC power costs.xls Chart 2_NIM Summary 8 2" xfId="28171"/>
    <cellStyle name="_VC 6.15.06 update on 06GRC power costs.xls Chart 2_NIM Summary 8 2 2" xfId="28172"/>
    <cellStyle name="_VC 6.15.06 update on 06GRC power costs.xls Chart 2_NIM Summary 8 3" xfId="28173"/>
    <cellStyle name="_VC 6.15.06 update on 06GRC power costs.xls Chart 2_NIM Summary 8 4" xfId="28174"/>
    <cellStyle name="_VC 6.15.06 update on 06GRC power costs.xls Chart 2_NIM Summary 9" xfId="6939"/>
    <cellStyle name="_VC 6.15.06 update on 06GRC power costs.xls Chart 2_NIM Summary 9 2" xfId="28175"/>
    <cellStyle name="_VC 6.15.06 update on 06GRC power costs.xls Chart 2_NIM Summary 9 2 2" xfId="28176"/>
    <cellStyle name="_VC 6.15.06 update on 06GRC power costs.xls Chart 2_NIM Summary 9 3" xfId="28177"/>
    <cellStyle name="_VC 6.15.06 update on 06GRC power costs.xls Chart 2_NIM Summary 9 4" xfId="28178"/>
    <cellStyle name="_VC 6.15.06 update on 06GRC power costs.xls Chart 2_NIM Summary_DEM-WP(C) ENERG10C--ctn Mid-C_042010 2010GRC" xfId="12281"/>
    <cellStyle name="_VC 6.15.06 update on 06GRC power costs.xls Chart 2_NIM Summary_DEM-WP(C) ENERG10C--ctn Mid-C_042010 2010GRC 2" xfId="28179"/>
    <cellStyle name="_VC 6.15.06 update on 06GRC power costs.xls Chart 2_Oct2010toSep2011LwIncLead" xfId="6940"/>
    <cellStyle name="_VC 6.15.06 update on 06GRC power costs.xls Chart 2_PCA 10 -  Exhibit D Dec 2011" xfId="28180"/>
    <cellStyle name="_VC 6.15.06 update on 06GRC power costs.xls Chart 2_PCA 10 -  Exhibit D Dec 2011 2" xfId="28181"/>
    <cellStyle name="_VC 6.15.06 update on 06GRC power costs.xls Chart 2_PCA 10 -  Exhibit D from A Kellogg Jan 2011" xfId="6941"/>
    <cellStyle name="_VC 6.15.06 update on 06GRC power costs.xls Chart 2_PCA 10 -  Exhibit D from A Kellogg Jan 2011 2" xfId="28182"/>
    <cellStyle name="_VC 6.15.06 update on 06GRC power costs.xls Chart 2_PCA 10 -  Exhibit D from A Kellogg July 2011" xfId="6942"/>
    <cellStyle name="_VC 6.15.06 update on 06GRC power costs.xls Chart 2_PCA 10 -  Exhibit D from A Kellogg July 2011 2" xfId="28183"/>
    <cellStyle name="_VC 6.15.06 update on 06GRC power costs.xls Chart 2_PCA 10 -  Exhibit D from S Free Rcv'd 12-11" xfId="6943"/>
    <cellStyle name="_VC 6.15.06 update on 06GRC power costs.xls Chart 2_PCA 10 -  Exhibit D from S Free Rcv'd 12-11 2" xfId="28184"/>
    <cellStyle name="_VC 6.15.06 update on 06GRC power costs.xls Chart 2_PCA 11 -  Exhibit D Jan 2012 fr A Kellogg" xfId="28185"/>
    <cellStyle name="_VC 6.15.06 update on 06GRC power costs.xls Chart 2_PCA 11 -  Exhibit D Jan 2012 fr A Kellogg 2" xfId="28186"/>
    <cellStyle name="_VC 6.15.06 update on 06GRC power costs.xls Chart 2_PCA 11 -  Exhibit D Jan 2012 WF" xfId="28187"/>
    <cellStyle name="_VC 6.15.06 update on 06GRC power costs.xls Chart 2_PCA 11 -  Exhibit D Jan 2012 WF 2" xfId="28188"/>
    <cellStyle name="_VC 6.15.06 update on 06GRC power costs.xls Chart 2_PCA 9 -  Exhibit D April 2010" xfId="6944"/>
    <cellStyle name="_VC 6.15.06 update on 06GRC power costs.xls Chart 2_PCA 9 -  Exhibit D April 2010 (3)" xfId="6945"/>
    <cellStyle name="_VC 6.15.06 update on 06GRC power costs.xls Chart 2_PCA 9 -  Exhibit D April 2010 (3) 2" xfId="6946"/>
    <cellStyle name="_VC 6.15.06 update on 06GRC power costs.xls Chart 2_PCA 9 -  Exhibit D April 2010 (3) 2 2" xfId="28189"/>
    <cellStyle name="_VC 6.15.06 update on 06GRC power costs.xls Chart 2_PCA 9 -  Exhibit D April 2010 (3) 2 2 2" xfId="28190"/>
    <cellStyle name="_VC 6.15.06 update on 06GRC power costs.xls Chart 2_PCA 9 -  Exhibit D April 2010 (3) 2 2 2 2" xfId="28191"/>
    <cellStyle name="_VC 6.15.06 update on 06GRC power costs.xls Chart 2_PCA 9 -  Exhibit D April 2010 (3) 2 3" xfId="28192"/>
    <cellStyle name="_VC 6.15.06 update on 06GRC power costs.xls Chart 2_PCA 9 -  Exhibit D April 2010 (3) 2 3 2" xfId="28193"/>
    <cellStyle name="_VC 6.15.06 update on 06GRC power costs.xls Chart 2_PCA 9 -  Exhibit D April 2010 (3) 2 4" xfId="28194"/>
    <cellStyle name="_VC 6.15.06 update on 06GRC power costs.xls Chart 2_PCA 9 -  Exhibit D April 2010 (3) 2 4 2" xfId="28195"/>
    <cellStyle name="_VC 6.15.06 update on 06GRC power costs.xls Chart 2_PCA 9 -  Exhibit D April 2010 (3) 3" xfId="28196"/>
    <cellStyle name="_VC 6.15.06 update on 06GRC power costs.xls Chart 2_PCA 9 -  Exhibit D April 2010 (3) 3 2" xfId="28197"/>
    <cellStyle name="_VC 6.15.06 update on 06GRC power costs.xls Chart 2_PCA 9 -  Exhibit D April 2010 (3) 3 2 2" xfId="28198"/>
    <cellStyle name="_VC 6.15.06 update on 06GRC power costs.xls Chart 2_PCA 9 -  Exhibit D April 2010 (3) 3 3" xfId="28199"/>
    <cellStyle name="_VC 6.15.06 update on 06GRC power costs.xls Chart 2_PCA 9 -  Exhibit D April 2010 (3) 4" xfId="28200"/>
    <cellStyle name="_VC 6.15.06 update on 06GRC power costs.xls Chart 2_PCA 9 -  Exhibit D April 2010 (3) 4 2" xfId="28201"/>
    <cellStyle name="_VC 6.15.06 update on 06GRC power costs.xls Chart 2_PCA 9 -  Exhibit D April 2010 (3) 4 2 2" xfId="28202"/>
    <cellStyle name="_VC 6.15.06 update on 06GRC power costs.xls Chart 2_PCA 9 -  Exhibit D April 2010 (3) 4 3" xfId="28203"/>
    <cellStyle name="_VC 6.15.06 update on 06GRC power costs.xls Chart 2_PCA 9 -  Exhibit D April 2010 (3) 5" xfId="28204"/>
    <cellStyle name="_VC 6.15.06 update on 06GRC power costs.xls Chart 2_PCA 9 -  Exhibit D April 2010 (3) 5 2" xfId="28205"/>
    <cellStyle name="_VC 6.15.06 update on 06GRC power costs.xls Chart 2_PCA 9 -  Exhibit D April 2010 (3) 6" xfId="28206"/>
    <cellStyle name="_VC 6.15.06 update on 06GRC power costs.xls Chart 2_PCA 9 -  Exhibit D April 2010 (3) 6 2" xfId="28207"/>
    <cellStyle name="_VC 6.15.06 update on 06GRC power costs.xls Chart 2_PCA 9 -  Exhibit D April 2010 (3)_DEM-WP(C) ENERG10C--ctn Mid-C_042010 2010GRC" xfId="12282"/>
    <cellStyle name="_VC 6.15.06 update on 06GRC power costs.xls Chart 2_PCA 9 -  Exhibit D April 2010 (3)_DEM-WP(C) ENERG10C--ctn Mid-C_042010 2010GRC 2" xfId="28208"/>
    <cellStyle name="_VC 6.15.06 update on 06GRC power costs.xls Chart 2_PCA 9 -  Exhibit D April 2010 2" xfId="6947"/>
    <cellStyle name="_VC 6.15.06 update on 06GRC power costs.xls Chart 2_PCA 9 -  Exhibit D April 2010 2 2" xfId="28209"/>
    <cellStyle name="_VC 6.15.06 update on 06GRC power costs.xls Chart 2_PCA 9 -  Exhibit D April 2010 3" xfId="6948"/>
    <cellStyle name="_VC 6.15.06 update on 06GRC power costs.xls Chart 2_PCA 9 -  Exhibit D April 2010 3 2" xfId="28210"/>
    <cellStyle name="_VC 6.15.06 update on 06GRC power costs.xls Chart 2_PCA 9 -  Exhibit D April 2010 4" xfId="28211"/>
    <cellStyle name="_VC 6.15.06 update on 06GRC power costs.xls Chart 2_PCA 9 -  Exhibit D April 2010 4 2" xfId="28212"/>
    <cellStyle name="_VC 6.15.06 update on 06GRC power costs.xls Chart 2_PCA 9 -  Exhibit D April 2010 5" xfId="28213"/>
    <cellStyle name="_VC 6.15.06 update on 06GRC power costs.xls Chart 2_PCA 9 -  Exhibit D April 2010 5 2" xfId="28214"/>
    <cellStyle name="_VC 6.15.06 update on 06GRC power costs.xls Chart 2_PCA 9 -  Exhibit D April 2010 6" xfId="28215"/>
    <cellStyle name="_VC 6.15.06 update on 06GRC power costs.xls Chart 2_PCA 9 -  Exhibit D April 2010 6 2" xfId="28216"/>
    <cellStyle name="_VC 6.15.06 update on 06GRC power costs.xls Chart 2_PCA 9 -  Exhibit D April 2010 7" xfId="28217"/>
    <cellStyle name="_VC 6.15.06 update on 06GRC power costs.xls Chart 2_PCA 9 -  Exhibit D Nov 2010" xfId="6949"/>
    <cellStyle name="_VC 6.15.06 update on 06GRC power costs.xls Chart 2_PCA 9 -  Exhibit D Nov 2010 2" xfId="6950"/>
    <cellStyle name="_VC 6.15.06 update on 06GRC power costs.xls Chart 2_PCA 9 -  Exhibit D Nov 2010 2 2" xfId="28218"/>
    <cellStyle name="_VC 6.15.06 update on 06GRC power costs.xls Chart 2_PCA 9 -  Exhibit D Nov 2010 3" xfId="28219"/>
    <cellStyle name="_VC 6.15.06 update on 06GRC power costs.xls Chart 2_PCA 9 - Exhibit D at August 2010" xfId="6951"/>
    <cellStyle name="_VC 6.15.06 update on 06GRC power costs.xls Chart 2_PCA 9 - Exhibit D at August 2010 2" xfId="6952"/>
    <cellStyle name="_VC 6.15.06 update on 06GRC power costs.xls Chart 2_PCA 9 - Exhibit D at August 2010 2 2" xfId="28220"/>
    <cellStyle name="_VC 6.15.06 update on 06GRC power costs.xls Chart 2_PCA 9 - Exhibit D at August 2010 3" xfId="28221"/>
    <cellStyle name="_VC 6.15.06 update on 06GRC power costs.xls Chart 2_PCA 9 - Exhibit D June 2010 GRC" xfId="6953"/>
    <cellStyle name="_VC 6.15.06 update on 06GRC power costs.xls Chart 2_PCA 9 - Exhibit D June 2010 GRC 2" xfId="6954"/>
    <cellStyle name="_VC 6.15.06 update on 06GRC power costs.xls Chart 2_PCA 9 - Exhibit D June 2010 GRC 2 2" xfId="28222"/>
    <cellStyle name="_VC 6.15.06 update on 06GRC power costs.xls Chart 2_PCA 9 - Exhibit D June 2010 GRC 3" xfId="28223"/>
    <cellStyle name="_VC 6.15.06 update on 06GRC power costs.xls Chart 2_Power Costs - Comparison bx Rbtl-Staff-Jt-PC" xfId="6955"/>
    <cellStyle name="_VC 6.15.06 update on 06GRC power costs.xls Chart 2_Power Costs - Comparison bx Rbtl-Staff-Jt-PC 2" xfId="6956"/>
    <cellStyle name="_VC 6.15.06 update on 06GRC power costs.xls Chart 2_Power Costs - Comparison bx Rbtl-Staff-Jt-PC 2 2" xfId="6957"/>
    <cellStyle name="_VC 6.15.06 update on 06GRC power costs.xls Chart 2_Power Costs - Comparison bx Rbtl-Staff-Jt-PC 2 2 2" xfId="28224"/>
    <cellStyle name="_VC 6.15.06 update on 06GRC power costs.xls Chart 2_Power Costs - Comparison bx Rbtl-Staff-Jt-PC 2 2 2 2" xfId="28225"/>
    <cellStyle name="_VC 6.15.06 update on 06GRC power costs.xls Chart 2_Power Costs - Comparison bx Rbtl-Staff-Jt-PC 2 3" xfId="6958"/>
    <cellStyle name="_VC 6.15.06 update on 06GRC power costs.xls Chart 2_Power Costs - Comparison bx Rbtl-Staff-Jt-PC 2 3 2" xfId="28226"/>
    <cellStyle name="_VC 6.15.06 update on 06GRC power costs.xls Chart 2_Power Costs - Comparison bx Rbtl-Staff-Jt-PC 2 4" xfId="28227"/>
    <cellStyle name="_VC 6.15.06 update on 06GRC power costs.xls Chart 2_Power Costs - Comparison bx Rbtl-Staff-Jt-PC 2 4 2" xfId="28228"/>
    <cellStyle name="_VC 6.15.06 update on 06GRC power costs.xls Chart 2_Power Costs - Comparison bx Rbtl-Staff-Jt-PC 3" xfId="6959"/>
    <cellStyle name="_VC 6.15.06 update on 06GRC power costs.xls Chart 2_Power Costs - Comparison bx Rbtl-Staff-Jt-PC 3 2" xfId="28229"/>
    <cellStyle name="_VC 6.15.06 update on 06GRC power costs.xls Chart 2_Power Costs - Comparison bx Rbtl-Staff-Jt-PC 3 2 2" xfId="28230"/>
    <cellStyle name="_VC 6.15.06 update on 06GRC power costs.xls Chart 2_Power Costs - Comparison bx Rbtl-Staff-Jt-PC 3 3" xfId="28231"/>
    <cellStyle name="_VC 6.15.06 update on 06GRC power costs.xls Chart 2_Power Costs - Comparison bx Rbtl-Staff-Jt-PC 4" xfId="6960"/>
    <cellStyle name="_VC 6.15.06 update on 06GRC power costs.xls Chart 2_Power Costs - Comparison bx Rbtl-Staff-Jt-PC 4 2" xfId="28232"/>
    <cellStyle name="_VC 6.15.06 update on 06GRC power costs.xls Chart 2_Power Costs - Comparison bx Rbtl-Staff-Jt-PC 4 2 2" xfId="28233"/>
    <cellStyle name="_VC 6.15.06 update on 06GRC power costs.xls Chart 2_Power Costs - Comparison bx Rbtl-Staff-Jt-PC 4 3" xfId="28234"/>
    <cellStyle name="_VC 6.15.06 update on 06GRC power costs.xls Chart 2_Power Costs - Comparison bx Rbtl-Staff-Jt-PC 5" xfId="28235"/>
    <cellStyle name="_VC 6.15.06 update on 06GRC power costs.xls Chart 2_Power Costs - Comparison bx Rbtl-Staff-Jt-PC 5 2" xfId="28236"/>
    <cellStyle name="_VC 6.15.06 update on 06GRC power costs.xls Chart 2_Power Costs - Comparison bx Rbtl-Staff-Jt-PC 6" xfId="28237"/>
    <cellStyle name="_VC 6.15.06 update on 06GRC power costs.xls Chart 2_Power Costs - Comparison bx Rbtl-Staff-Jt-PC 6 2" xfId="28238"/>
    <cellStyle name="_VC 6.15.06 update on 06GRC power costs.xls Chart 2_Power Costs - Comparison bx Rbtl-Staff-Jt-PC_Adj Bench DR 3 for Initial Briefs (Electric)" xfId="6961"/>
    <cellStyle name="_VC 6.15.06 update on 06GRC power costs.xls Chart 2_Power Costs - Comparison bx Rbtl-Staff-Jt-PC_Adj Bench DR 3 for Initial Briefs (Electric) 2" xfId="6962"/>
    <cellStyle name="_VC 6.15.06 update on 06GRC power costs.xls Chart 2_Power Costs - Comparison bx Rbtl-Staff-Jt-PC_Adj Bench DR 3 for Initial Briefs (Electric) 2 2" xfId="6963"/>
    <cellStyle name="_VC 6.15.06 update on 06GRC power costs.xls Chart 2_Power Costs - Comparison bx Rbtl-Staff-Jt-PC_Adj Bench DR 3 for Initial Briefs (Electric) 2 2 2" xfId="28239"/>
    <cellStyle name="_VC 6.15.06 update on 06GRC power costs.xls Chart 2_Power Costs - Comparison bx Rbtl-Staff-Jt-PC_Adj Bench DR 3 for Initial Briefs (Electric) 2 2 2 2" xfId="28240"/>
    <cellStyle name="_VC 6.15.06 update on 06GRC power costs.xls Chart 2_Power Costs - Comparison bx Rbtl-Staff-Jt-PC_Adj Bench DR 3 for Initial Briefs (Electric) 2 3" xfId="6964"/>
    <cellStyle name="_VC 6.15.06 update on 06GRC power costs.xls Chart 2_Power Costs - Comparison bx Rbtl-Staff-Jt-PC_Adj Bench DR 3 for Initial Briefs (Electric) 2 3 2" xfId="28241"/>
    <cellStyle name="_VC 6.15.06 update on 06GRC power costs.xls Chart 2_Power Costs - Comparison bx Rbtl-Staff-Jt-PC_Adj Bench DR 3 for Initial Briefs (Electric) 2 4" xfId="28242"/>
    <cellStyle name="_VC 6.15.06 update on 06GRC power costs.xls Chart 2_Power Costs - Comparison bx Rbtl-Staff-Jt-PC_Adj Bench DR 3 for Initial Briefs (Electric) 2 4 2" xfId="28243"/>
    <cellStyle name="_VC 6.15.06 update on 06GRC power costs.xls Chart 2_Power Costs - Comparison bx Rbtl-Staff-Jt-PC_Adj Bench DR 3 for Initial Briefs (Electric) 3" xfId="6965"/>
    <cellStyle name="_VC 6.15.06 update on 06GRC power costs.xls Chart 2_Power Costs - Comparison bx Rbtl-Staff-Jt-PC_Adj Bench DR 3 for Initial Briefs (Electric) 3 2" xfId="28244"/>
    <cellStyle name="_VC 6.15.06 update on 06GRC power costs.xls Chart 2_Power Costs - Comparison bx Rbtl-Staff-Jt-PC_Adj Bench DR 3 for Initial Briefs (Electric) 3 2 2" xfId="28245"/>
    <cellStyle name="_VC 6.15.06 update on 06GRC power costs.xls Chart 2_Power Costs - Comparison bx Rbtl-Staff-Jt-PC_Adj Bench DR 3 for Initial Briefs (Electric) 3 3" xfId="28246"/>
    <cellStyle name="_VC 6.15.06 update on 06GRC power costs.xls Chart 2_Power Costs - Comparison bx Rbtl-Staff-Jt-PC_Adj Bench DR 3 for Initial Briefs (Electric) 4" xfId="6966"/>
    <cellStyle name="_VC 6.15.06 update on 06GRC power costs.xls Chart 2_Power Costs - Comparison bx Rbtl-Staff-Jt-PC_Adj Bench DR 3 for Initial Briefs (Electric) 4 2" xfId="28247"/>
    <cellStyle name="_VC 6.15.06 update on 06GRC power costs.xls Chart 2_Power Costs - Comparison bx Rbtl-Staff-Jt-PC_Adj Bench DR 3 for Initial Briefs (Electric) 4 2 2" xfId="28248"/>
    <cellStyle name="_VC 6.15.06 update on 06GRC power costs.xls Chart 2_Power Costs - Comparison bx Rbtl-Staff-Jt-PC_Adj Bench DR 3 for Initial Briefs (Electric) 4 3" xfId="28249"/>
    <cellStyle name="_VC 6.15.06 update on 06GRC power costs.xls Chart 2_Power Costs - Comparison bx Rbtl-Staff-Jt-PC_Adj Bench DR 3 for Initial Briefs (Electric) 5" xfId="28250"/>
    <cellStyle name="_VC 6.15.06 update on 06GRC power costs.xls Chart 2_Power Costs - Comparison bx Rbtl-Staff-Jt-PC_Adj Bench DR 3 for Initial Briefs (Electric) 5 2" xfId="28251"/>
    <cellStyle name="_VC 6.15.06 update on 06GRC power costs.xls Chart 2_Power Costs - Comparison bx Rbtl-Staff-Jt-PC_Adj Bench DR 3 for Initial Briefs (Electric) 6" xfId="28252"/>
    <cellStyle name="_VC 6.15.06 update on 06GRC power costs.xls Chart 2_Power Costs - Comparison bx Rbtl-Staff-Jt-PC_Adj Bench DR 3 for Initial Briefs (Electric) 6 2" xfId="28253"/>
    <cellStyle name="_VC 6.15.06 update on 06GRC power costs.xls Chart 2_Power Costs - Comparison bx Rbtl-Staff-Jt-PC_Adj Bench DR 3 for Initial Briefs (Electric)_DEM-WP(C) ENERG10C--ctn Mid-C_042010 2010GRC" xfId="12283"/>
    <cellStyle name="_VC 6.15.06 update on 06GRC power costs.xls Chart 2_Power Costs - Comparison bx Rbtl-Staff-Jt-PC_Adj Bench DR 3 for Initial Briefs (Electric)_DEM-WP(C) ENERG10C--ctn Mid-C_042010 2010GRC 2" xfId="28254"/>
    <cellStyle name="_VC 6.15.06 update on 06GRC power costs.xls Chart 2_Power Costs - Comparison bx Rbtl-Staff-Jt-PC_DEM-WP(C) ENERG10C--ctn Mid-C_042010 2010GRC" xfId="12284"/>
    <cellStyle name="_VC 6.15.06 update on 06GRC power costs.xls Chart 2_Power Costs - Comparison bx Rbtl-Staff-Jt-PC_DEM-WP(C) ENERG10C--ctn Mid-C_042010 2010GRC 2" xfId="28255"/>
    <cellStyle name="_VC 6.15.06 update on 06GRC power costs.xls Chart 2_Power Costs - Comparison bx Rbtl-Staff-Jt-PC_Electric Rev Req Model (2009 GRC) Rebuttal" xfId="6967"/>
    <cellStyle name="_VC 6.15.06 update on 06GRC power costs.xls Chart 2_Power Costs - Comparison bx Rbtl-Staff-Jt-PC_Electric Rev Req Model (2009 GRC) Rebuttal 2" xfId="6968"/>
    <cellStyle name="_VC 6.15.06 update on 06GRC power costs.xls Chart 2_Power Costs - Comparison bx Rbtl-Staff-Jt-PC_Electric Rev Req Model (2009 GRC) Rebuttal 2 2" xfId="6969"/>
    <cellStyle name="_VC 6.15.06 update on 06GRC power costs.xls Chart 2_Power Costs - Comparison bx Rbtl-Staff-Jt-PC_Electric Rev Req Model (2009 GRC) Rebuttal 2 2 2" xfId="28256"/>
    <cellStyle name="_VC 6.15.06 update on 06GRC power costs.xls Chart 2_Power Costs - Comparison bx Rbtl-Staff-Jt-PC_Electric Rev Req Model (2009 GRC) Rebuttal 2 3" xfId="6970"/>
    <cellStyle name="_VC 6.15.06 update on 06GRC power costs.xls Chart 2_Power Costs - Comparison bx Rbtl-Staff-Jt-PC_Electric Rev Req Model (2009 GRC) Rebuttal 3" xfId="6971"/>
    <cellStyle name="_VC 6.15.06 update on 06GRC power costs.xls Chart 2_Power Costs - Comparison bx Rbtl-Staff-Jt-PC_Electric Rev Req Model (2009 GRC) Rebuttal 3 2" xfId="28257"/>
    <cellStyle name="_VC 6.15.06 update on 06GRC power costs.xls Chart 2_Power Costs - Comparison bx Rbtl-Staff-Jt-PC_Electric Rev Req Model (2009 GRC) Rebuttal 4" xfId="6972"/>
    <cellStyle name="_VC 6.15.06 update on 06GRC power costs.xls Chart 2_Power Costs - Comparison bx Rbtl-Staff-Jt-PC_Electric Rev Req Model (2009 GRC) Rebuttal REmoval of New  WH Solar AdjustMI" xfId="6973"/>
    <cellStyle name="_VC 6.15.06 update on 06GRC power costs.xls Chart 2_Power Costs - Comparison bx Rbtl-Staff-Jt-PC_Electric Rev Req Model (2009 GRC) Rebuttal REmoval of New  WH Solar AdjustMI 2" xfId="6974"/>
    <cellStyle name="_VC 6.15.06 update on 06GRC power costs.xls Chart 2_Power Costs - Comparison bx Rbtl-Staff-Jt-PC_Electric Rev Req Model (2009 GRC) Rebuttal REmoval of New  WH Solar AdjustMI 2 2" xfId="6975"/>
    <cellStyle name="_VC 6.15.06 update on 06GRC power costs.xls Chart 2_Power Costs - Comparison bx Rbtl-Staff-Jt-PC_Electric Rev Req Model (2009 GRC) Rebuttal REmoval of New  WH Solar AdjustMI 2 2 2" xfId="28258"/>
    <cellStyle name="_VC 6.15.06 update on 06GRC power costs.xls Chart 2_Power Costs - Comparison bx Rbtl-Staff-Jt-PC_Electric Rev Req Model (2009 GRC) Rebuttal REmoval of New  WH Solar AdjustMI 2 2 2 2" xfId="28259"/>
    <cellStyle name="_VC 6.15.06 update on 06GRC power costs.xls Chart 2_Power Costs - Comparison bx Rbtl-Staff-Jt-PC_Electric Rev Req Model (2009 GRC) Rebuttal REmoval of New  WH Solar AdjustMI 2 3" xfId="6976"/>
    <cellStyle name="_VC 6.15.06 update on 06GRC power costs.xls Chart 2_Power Costs - Comparison bx Rbtl-Staff-Jt-PC_Electric Rev Req Model (2009 GRC) Rebuttal REmoval of New  WH Solar AdjustMI 2 3 2" xfId="28260"/>
    <cellStyle name="_VC 6.15.06 update on 06GRC power costs.xls Chart 2_Power Costs - Comparison bx Rbtl-Staff-Jt-PC_Electric Rev Req Model (2009 GRC) Rebuttal REmoval of New  WH Solar AdjustMI 2 4" xfId="28261"/>
    <cellStyle name="_VC 6.15.06 update on 06GRC power costs.xls Chart 2_Power Costs - Comparison bx Rbtl-Staff-Jt-PC_Electric Rev Req Model (2009 GRC) Rebuttal REmoval of New  WH Solar AdjustMI 2 4 2" xfId="28262"/>
    <cellStyle name="_VC 6.15.06 update on 06GRC power costs.xls Chart 2_Power Costs - Comparison bx Rbtl-Staff-Jt-PC_Electric Rev Req Model (2009 GRC) Rebuttal REmoval of New  WH Solar AdjustMI 3" xfId="6977"/>
    <cellStyle name="_VC 6.15.06 update on 06GRC power costs.xls Chart 2_Power Costs - Comparison bx Rbtl-Staff-Jt-PC_Electric Rev Req Model (2009 GRC) Rebuttal REmoval of New  WH Solar AdjustMI 3 2" xfId="28263"/>
    <cellStyle name="_VC 6.15.06 update on 06GRC power costs.xls Chart 2_Power Costs - Comparison bx Rbtl-Staff-Jt-PC_Electric Rev Req Model (2009 GRC) Rebuttal REmoval of New  WH Solar AdjustMI 3 2 2" xfId="28264"/>
    <cellStyle name="_VC 6.15.06 update on 06GRC power costs.xls Chart 2_Power Costs - Comparison bx Rbtl-Staff-Jt-PC_Electric Rev Req Model (2009 GRC) Rebuttal REmoval of New  WH Solar AdjustMI 3 3" xfId="28265"/>
    <cellStyle name="_VC 6.15.06 update on 06GRC power costs.xls Chart 2_Power Costs - Comparison bx Rbtl-Staff-Jt-PC_Electric Rev Req Model (2009 GRC) Rebuttal REmoval of New  WH Solar AdjustMI 4" xfId="6978"/>
    <cellStyle name="_VC 6.15.06 update on 06GRC power costs.xls Chart 2_Power Costs - Comparison bx Rbtl-Staff-Jt-PC_Electric Rev Req Model (2009 GRC) Rebuttal REmoval of New  WH Solar AdjustMI 4 2" xfId="28266"/>
    <cellStyle name="_VC 6.15.06 update on 06GRC power costs.xls Chart 2_Power Costs - Comparison bx Rbtl-Staff-Jt-PC_Electric Rev Req Model (2009 GRC) Rebuttal REmoval of New  WH Solar AdjustMI 4 2 2" xfId="28267"/>
    <cellStyle name="_VC 6.15.06 update on 06GRC power costs.xls Chart 2_Power Costs - Comparison bx Rbtl-Staff-Jt-PC_Electric Rev Req Model (2009 GRC) Rebuttal REmoval of New  WH Solar AdjustMI 4 3" xfId="28268"/>
    <cellStyle name="_VC 6.15.06 update on 06GRC power costs.xls Chart 2_Power Costs - Comparison bx Rbtl-Staff-Jt-PC_Electric Rev Req Model (2009 GRC) Rebuttal REmoval of New  WH Solar AdjustMI 5" xfId="28269"/>
    <cellStyle name="_VC 6.15.06 update on 06GRC power costs.xls Chart 2_Power Costs - Comparison bx Rbtl-Staff-Jt-PC_Electric Rev Req Model (2009 GRC) Rebuttal REmoval of New  WH Solar AdjustMI 5 2" xfId="28270"/>
    <cellStyle name="_VC 6.15.06 update on 06GRC power costs.xls Chart 2_Power Costs - Comparison bx Rbtl-Staff-Jt-PC_Electric Rev Req Model (2009 GRC) Rebuttal REmoval of New  WH Solar AdjustMI 6" xfId="28271"/>
    <cellStyle name="_VC 6.15.06 update on 06GRC power costs.xls Chart 2_Power Costs - Comparison bx Rbtl-Staff-Jt-PC_Electric Rev Req Model (2009 GRC) Rebuttal REmoval of New  WH Solar AdjustMI 6 2" xfId="28272"/>
    <cellStyle name="_VC 6.15.06 update on 06GRC power costs.xls Chart 2_Power Costs - Comparison bx Rbtl-Staff-Jt-PC_Electric Rev Req Model (2009 GRC) Rebuttal REmoval of New  WH Solar AdjustMI_DEM-WP(C) ENERG10C--ctn Mid-C_042010 2010GRC" xfId="12285"/>
    <cellStyle name="_VC 6.15.06 update on 06GRC power costs.xls Chart 2_Power Costs - Comparison bx Rbtl-Staff-Jt-PC_Electric Rev Req Model (2009 GRC) Rebuttal REmoval of New  WH Solar AdjustMI_DEM-WP(C) ENERG10C--ctn Mid-C_042010 2010GRC 2" xfId="28273"/>
    <cellStyle name="_VC 6.15.06 update on 06GRC power costs.xls Chart 2_Power Costs - Comparison bx Rbtl-Staff-Jt-PC_Electric Rev Req Model (2009 GRC) Revised 01-18-2010" xfId="6979"/>
    <cellStyle name="_VC 6.15.06 update on 06GRC power costs.xls Chart 2_Power Costs - Comparison bx Rbtl-Staff-Jt-PC_Electric Rev Req Model (2009 GRC) Revised 01-18-2010 2" xfId="6980"/>
    <cellStyle name="_VC 6.15.06 update on 06GRC power costs.xls Chart 2_Power Costs - Comparison bx Rbtl-Staff-Jt-PC_Electric Rev Req Model (2009 GRC) Revised 01-18-2010 2 2" xfId="6981"/>
    <cellStyle name="_VC 6.15.06 update on 06GRC power costs.xls Chart 2_Power Costs - Comparison bx Rbtl-Staff-Jt-PC_Electric Rev Req Model (2009 GRC) Revised 01-18-2010 2 2 2" xfId="28274"/>
    <cellStyle name="_VC 6.15.06 update on 06GRC power costs.xls Chart 2_Power Costs - Comparison bx Rbtl-Staff-Jt-PC_Electric Rev Req Model (2009 GRC) Revised 01-18-2010 2 2 2 2" xfId="28275"/>
    <cellStyle name="_VC 6.15.06 update on 06GRC power costs.xls Chart 2_Power Costs - Comparison bx Rbtl-Staff-Jt-PC_Electric Rev Req Model (2009 GRC) Revised 01-18-2010 2 3" xfId="6982"/>
    <cellStyle name="_VC 6.15.06 update on 06GRC power costs.xls Chart 2_Power Costs - Comparison bx Rbtl-Staff-Jt-PC_Electric Rev Req Model (2009 GRC) Revised 01-18-2010 2 3 2" xfId="28276"/>
    <cellStyle name="_VC 6.15.06 update on 06GRC power costs.xls Chart 2_Power Costs - Comparison bx Rbtl-Staff-Jt-PC_Electric Rev Req Model (2009 GRC) Revised 01-18-2010 2 4" xfId="28277"/>
    <cellStyle name="_VC 6.15.06 update on 06GRC power costs.xls Chart 2_Power Costs - Comparison bx Rbtl-Staff-Jt-PC_Electric Rev Req Model (2009 GRC) Revised 01-18-2010 2 4 2" xfId="28278"/>
    <cellStyle name="_VC 6.15.06 update on 06GRC power costs.xls Chart 2_Power Costs - Comparison bx Rbtl-Staff-Jt-PC_Electric Rev Req Model (2009 GRC) Revised 01-18-2010 3" xfId="6983"/>
    <cellStyle name="_VC 6.15.06 update on 06GRC power costs.xls Chart 2_Power Costs - Comparison bx Rbtl-Staff-Jt-PC_Electric Rev Req Model (2009 GRC) Revised 01-18-2010 3 2" xfId="28279"/>
    <cellStyle name="_VC 6.15.06 update on 06GRC power costs.xls Chart 2_Power Costs - Comparison bx Rbtl-Staff-Jt-PC_Electric Rev Req Model (2009 GRC) Revised 01-18-2010 3 2 2" xfId="28280"/>
    <cellStyle name="_VC 6.15.06 update on 06GRC power costs.xls Chart 2_Power Costs - Comparison bx Rbtl-Staff-Jt-PC_Electric Rev Req Model (2009 GRC) Revised 01-18-2010 3 3" xfId="28281"/>
    <cellStyle name="_VC 6.15.06 update on 06GRC power costs.xls Chart 2_Power Costs - Comparison bx Rbtl-Staff-Jt-PC_Electric Rev Req Model (2009 GRC) Revised 01-18-2010 4" xfId="6984"/>
    <cellStyle name="_VC 6.15.06 update on 06GRC power costs.xls Chart 2_Power Costs - Comparison bx Rbtl-Staff-Jt-PC_Electric Rev Req Model (2009 GRC) Revised 01-18-2010 4 2" xfId="28282"/>
    <cellStyle name="_VC 6.15.06 update on 06GRC power costs.xls Chart 2_Power Costs - Comparison bx Rbtl-Staff-Jt-PC_Electric Rev Req Model (2009 GRC) Revised 01-18-2010 4 2 2" xfId="28283"/>
    <cellStyle name="_VC 6.15.06 update on 06GRC power costs.xls Chart 2_Power Costs - Comparison bx Rbtl-Staff-Jt-PC_Electric Rev Req Model (2009 GRC) Revised 01-18-2010 4 3" xfId="28284"/>
    <cellStyle name="_VC 6.15.06 update on 06GRC power costs.xls Chart 2_Power Costs - Comparison bx Rbtl-Staff-Jt-PC_Electric Rev Req Model (2009 GRC) Revised 01-18-2010 5" xfId="28285"/>
    <cellStyle name="_VC 6.15.06 update on 06GRC power costs.xls Chart 2_Power Costs - Comparison bx Rbtl-Staff-Jt-PC_Electric Rev Req Model (2009 GRC) Revised 01-18-2010 5 2" xfId="28286"/>
    <cellStyle name="_VC 6.15.06 update on 06GRC power costs.xls Chart 2_Power Costs - Comparison bx Rbtl-Staff-Jt-PC_Electric Rev Req Model (2009 GRC) Revised 01-18-2010 6" xfId="28287"/>
    <cellStyle name="_VC 6.15.06 update on 06GRC power costs.xls Chart 2_Power Costs - Comparison bx Rbtl-Staff-Jt-PC_Electric Rev Req Model (2009 GRC) Revised 01-18-2010 6 2" xfId="28288"/>
    <cellStyle name="_VC 6.15.06 update on 06GRC power costs.xls Chart 2_Power Costs - Comparison bx Rbtl-Staff-Jt-PC_Electric Rev Req Model (2009 GRC) Revised 01-18-2010_DEM-WP(C) ENERG10C--ctn Mid-C_042010 2010GRC" xfId="12286"/>
    <cellStyle name="_VC 6.15.06 update on 06GRC power costs.xls Chart 2_Power Costs - Comparison bx Rbtl-Staff-Jt-PC_Electric Rev Req Model (2009 GRC) Revised 01-18-2010_DEM-WP(C) ENERG10C--ctn Mid-C_042010 2010GRC 2" xfId="28289"/>
    <cellStyle name="_VC 6.15.06 update on 06GRC power costs.xls Chart 2_Power Costs - Comparison bx Rbtl-Staff-Jt-PC_Final Order Electric EXHIBIT A-1" xfId="6985"/>
    <cellStyle name="_VC 6.15.06 update on 06GRC power costs.xls Chart 2_Power Costs - Comparison bx Rbtl-Staff-Jt-PC_Final Order Electric EXHIBIT A-1 2" xfId="6986"/>
    <cellStyle name="_VC 6.15.06 update on 06GRC power costs.xls Chart 2_Power Costs - Comparison bx Rbtl-Staff-Jt-PC_Final Order Electric EXHIBIT A-1 2 2" xfId="6987"/>
    <cellStyle name="_VC 6.15.06 update on 06GRC power costs.xls Chart 2_Power Costs - Comparison bx Rbtl-Staff-Jt-PC_Final Order Electric EXHIBIT A-1 2 2 2" xfId="28290"/>
    <cellStyle name="_VC 6.15.06 update on 06GRC power costs.xls Chart 2_Power Costs - Comparison bx Rbtl-Staff-Jt-PC_Final Order Electric EXHIBIT A-1 2 3" xfId="6988"/>
    <cellStyle name="_VC 6.15.06 update on 06GRC power costs.xls Chart 2_Power Costs - Comparison bx Rbtl-Staff-Jt-PC_Final Order Electric EXHIBIT A-1 3" xfId="6989"/>
    <cellStyle name="_VC 6.15.06 update on 06GRC power costs.xls Chart 2_Power Costs - Comparison bx Rbtl-Staff-Jt-PC_Final Order Electric EXHIBIT A-1 3 2" xfId="28291"/>
    <cellStyle name="_VC 6.15.06 update on 06GRC power costs.xls Chart 2_Power Costs - Comparison bx Rbtl-Staff-Jt-PC_Final Order Electric EXHIBIT A-1 3 2 2" xfId="28292"/>
    <cellStyle name="_VC 6.15.06 update on 06GRC power costs.xls Chart 2_Power Costs - Comparison bx Rbtl-Staff-Jt-PC_Final Order Electric EXHIBIT A-1 3 3" xfId="28293"/>
    <cellStyle name="_VC 6.15.06 update on 06GRC power costs.xls Chart 2_Power Costs - Comparison bx Rbtl-Staff-Jt-PC_Final Order Electric EXHIBIT A-1 4" xfId="6990"/>
    <cellStyle name="_VC 6.15.06 update on 06GRC power costs.xls Chart 2_Power Costs - Comparison bx Rbtl-Staff-Jt-PC_Final Order Electric EXHIBIT A-1 4 2" xfId="28294"/>
    <cellStyle name="_VC 6.15.06 update on 06GRC power costs.xls Chart 2_Power Costs - Comparison bx Rbtl-Staff-Jt-PC_Final Order Electric EXHIBIT A-1 5" xfId="28295"/>
    <cellStyle name="_VC 6.15.06 update on 06GRC power costs.xls Chart 2_Power Costs - Comparison bx Rbtl-Staff-Jt-PC_Final Order Electric EXHIBIT A-1 6" xfId="28296"/>
    <cellStyle name="_VC 6.15.06 update on 06GRC power costs.xls Chart 2_Production Adj 4.37" xfId="271"/>
    <cellStyle name="_VC 6.15.06 update on 06GRC power costs.xls Chart 2_Production Adj 4.37 2" xfId="6991"/>
    <cellStyle name="_VC 6.15.06 update on 06GRC power costs.xls Chart 2_Production Adj 4.37 2 2" xfId="6992"/>
    <cellStyle name="_VC 6.15.06 update on 06GRC power costs.xls Chart 2_Production Adj 4.37 2 2 2" xfId="28297"/>
    <cellStyle name="_VC 6.15.06 update on 06GRC power costs.xls Chart 2_Production Adj 4.37 2 3" xfId="6993"/>
    <cellStyle name="_VC 6.15.06 update on 06GRC power costs.xls Chart 2_Production Adj 4.37 3" xfId="6994"/>
    <cellStyle name="_VC 6.15.06 update on 06GRC power costs.xls Chart 2_Production Adj 4.37 3 2" xfId="28298"/>
    <cellStyle name="_VC 6.15.06 update on 06GRC power costs.xls Chart 2_Production Adj 4.37 4" xfId="28299"/>
    <cellStyle name="_VC 6.15.06 update on 06GRC power costs.xls Chart 2_Purchased Power Adj 4.03" xfId="272"/>
    <cellStyle name="_VC 6.15.06 update on 06GRC power costs.xls Chart 2_Purchased Power Adj 4.03 2" xfId="6995"/>
    <cellStyle name="_VC 6.15.06 update on 06GRC power costs.xls Chart 2_Purchased Power Adj 4.03 2 2" xfId="6996"/>
    <cellStyle name="_VC 6.15.06 update on 06GRC power costs.xls Chart 2_Purchased Power Adj 4.03 2 2 2" xfId="28300"/>
    <cellStyle name="_VC 6.15.06 update on 06GRC power costs.xls Chart 2_Purchased Power Adj 4.03 2 3" xfId="6997"/>
    <cellStyle name="_VC 6.15.06 update on 06GRC power costs.xls Chart 2_Purchased Power Adj 4.03 3" xfId="6998"/>
    <cellStyle name="_VC 6.15.06 update on 06GRC power costs.xls Chart 2_Purchased Power Adj 4.03 3 2" xfId="28301"/>
    <cellStyle name="_VC 6.15.06 update on 06GRC power costs.xls Chart 2_Purchased Power Adj 4.03 4" xfId="28302"/>
    <cellStyle name="_VC 6.15.06 update on 06GRC power costs.xls Chart 2_Rebuttal Power Costs" xfId="6999"/>
    <cellStyle name="_VC 6.15.06 update on 06GRC power costs.xls Chart 2_Rebuttal Power Costs 2" xfId="7000"/>
    <cellStyle name="_VC 6.15.06 update on 06GRC power costs.xls Chart 2_Rebuttal Power Costs 2 2" xfId="7001"/>
    <cellStyle name="_VC 6.15.06 update on 06GRC power costs.xls Chart 2_Rebuttal Power Costs 2 2 2" xfId="28303"/>
    <cellStyle name="_VC 6.15.06 update on 06GRC power costs.xls Chart 2_Rebuttal Power Costs 2 2 2 2" xfId="28304"/>
    <cellStyle name="_VC 6.15.06 update on 06GRC power costs.xls Chart 2_Rebuttal Power Costs 2 3" xfId="7002"/>
    <cellStyle name="_VC 6.15.06 update on 06GRC power costs.xls Chart 2_Rebuttal Power Costs 2 3 2" xfId="28305"/>
    <cellStyle name="_VC 6.15.06 update on 06GRC power costs.xls Chart 2_Rebuttal Power Costs 2 4" xfId="28306"/>
    <cellStyle name="_VC 6.15.06 update on 06GRC power costs.xls Chart 2_Rebuttal Power Costs 2 4 2" xfId="28307"/>
    <cellStyle name="_VC 6.15.06 update on 06GRC power costs.xls Chart 2_Rebuttal Power Costs 3" xfId="7003"/>
    <cellStyle name="_VC 6.15.06 update on 06GRC power costs.xls Chart 2_Rebuttal Power Costs 3 2" xfId="28308"/>
    <cellStyle name="_VC 6.15.06 update on 06GRC power costs.xls Chart 2_Rebuttal Power Costs 3 2 2" xfId="28309"/>
    <cellStyle name="_VC 6.15.06 update on 06GRC power costs.xls Chart 2_Rebuttal Power Costs 3 3" xfId="28310"/>
    <cellStyle name="_VC 6.15.06 update on 06GRC power costs.xls Chart 2_Rebuttal Power Costs 4" xfId="7004"/>
    <cellStyle name="_VC 6.15.06 update on 06GRC power costs.xls Chart 2_Rebuttal Power Costs 4 2" xfId="28311"/>
    <cellStyle name="_VC 6.15.06 update on 06GRC power costs.xls Chart 2_Rebuttal Power Costs 4 2 2" xfId="28312"/>
    <cellStyle name="_VC 6.15.06 update on 06GRC power costs.xls Chart 2_Rebuttal Power Costs 4 3" xfId="28313"/>
    <cellStyle name="_VC 6.15.06 update on 06GRC power costs.xls Chart 2_Rebuttal Power Costs 5" xfId="28314"/>
    <cellStyle name="_VC 6.15.06 update on 06GRC power costs.xls Chart 2_Rebuttal Power Costs 5 2" xfId="28315"/>
    <cellStyle name="_VC 6.15.06 update on 06GRC power costs.xls Chart 2_Rebuttal Power Costs 6" xfId="28316"/>
    <cellStyle name="_VC 6.15.06 update on 06GRC power costs.xls Chart 2_Rebuttal Power Costs 6 2" xfId="28317"/>
    <cellStyle name="_VC 6.15.06 update on 06GRC power costs.xls Chart 2_Rebuttal Power Costs_Adj Bench DR 3 for Initial Briefs (Electric)" xfId="7005"/>
    <cellStyle name="_VC 6.15.06 update on 06GRC power costs.xls Chart 2_Rebuttal Power Costs_Adj Bench DR 3 for Initial Briefs (Electric) 2" xfId="7006"/>
    <cellStyle name="_VC 6.15.06 update on 06GRC power costs.xls Chart 2_Rebuttal Power Costs_Adj Bench DR 3 for Initial Briefs (Electric) 2 2" xfId="7007"/>
    <cellStyle name="_VC 6.15.06 update on 06GRC power costs.xls Chart 2_Rebuttal Power Costs_Adj Bench DR 3 for Initial Briefs (Electric) 2 2 2" xfId="28318"/>
    <cellStyle name="_VC 6.15.06 update on 06GRC power costs.xls Chart 2_Rebuttal Power Costs_Adj Bench DR 3 for Initial Briefs (Electric) 2 2 2 2" xfId="28319"/>
    <cellStyle name="_VC 6.15.06 update on 06GRC power costs.xls Chart 2_Rebuttal Power Costs_Adj Bench DR 3 for Initial Briefs (Electric) 2 3" xfId="7008"/>
    <cellStyle name="_VC 6.15.06 update on 06GRC power costs.xls Chart 2_Rebuttal Power Costs_Adj Bench DR 3 for Initial Briefs (Electric) 2 3 2" xfId="28320"/>
    <cellStyle name="_VC 6.15.06 update on 06GRC power costs.xls Chart 2_Rebuttal Power Costs_Adj Bench DR 3 for Initial Briefs (Electric) 2 4" xfId="28321"/>
    <cellStyle name="_VC 6.15.06 update on 06GRC power costs.xls Chart 2_Rebuttal Power Costs_Adj Bench DR 3 for Initial Briefs (Electric) 2 4 2" xfId="28322"/>
    <cellStyle name="_VC 6.15.06 update on 06GRC power costs.xls Chart 2_Rebuttal Power Costs_Adj Bench DR 3 for Initial Briefs (Electric) 3" xfId="7009"/>
    <cellStyle name="_VC 6.15.06 update on 06GRC power costs.xls Chart 2_Rebuttal Power Costs_Adj Bench DR 3 for Initial Briefs (Electric) 3 2" xfId="28323"/>
    <cellStyle name="_VC 6.15.06 update on 06GRC power costs.xls Chart 2_Rebuttal Power Costs_Adj Bench DR 3 for Initial Briefs (Electric) 3 2 2" xfId="28324"/>
    <cellStyle name="_VC 6.15.06 update on 06GRC power costs.xls Chart 2_Rebuttal Power Costs_Adj Bench DR 3 for Initial Briefs (Electric) 3 3" xfId="28325"/>
    <cellStyle name="_VC 6.15.06 update on 06GRC power costs.xls Chart 2_Rebuttal Power Costs_Adj Bench DR 3 for Initial Briefs (Electric) 4" xfId="7010"/>
    <cellStyle name="_VC 6.15.06 update on 06GRC power costs.xls Chart 2_Rebuttal Power Costs_Adj Bench DR 3 for Initial Briefs (Electric) 4 2" xfId="28326"/>
    <cellStyle name="_VC 6.15.06 update on 06GRC power costs.xls Chart 2_Rebuttal Power Costs_Adj Bench DR 3 for Initial Briefs (Electric) 4 2 2" xfId="28327"/>
    <cellStyle name="_VC 6.15.06 update on 06GRC power costs.xls Chart 2_Rebuttal Power Costs_Adj Bench DR 3 for Initial Briefs (Electric) 4 3" xfId="28328"/>
    <cellStyle name="_VC 6.15.06 update on 06GRC power costs.xls Chart 2_Rebuttal Power Costs_Adj Bench DR 3 for Initial Briefs (Electric) 5" xfId="28329"/>
    <cellStyle name="_VC 6.15.06 update on 06GRC power costs.xls Chart 2_Rebuttal Power Costs_Adj Bench DR 3 for Initial Briefs (Electric) 5 2" xfId="28330"/>
    <cellStyle name="_VC 6.15.06 update on 06GRC power costs.xls Chart 2_Rebuttal Power Costs_Adj Bench DR 3 for Initial Briefs (Electric) 6" xfId="28331"/>
    <cellStyle name="_VC 6.15.06 update on 06GRC power costs.xls Chart 2_Rebuttal Power Costs_Adj Bench DR 3 for Initial Briefs (Electric) 6 2" xfId="28332"/>
    <cellStyle name="_VC 6.15.06 update on 06GRC power costs.xls Chart 2_Rebuttal Power Costs_Adj Bench DR 3 for Initial Briefs (Electric)_DEM-WP(C) ENERG10C--ctn Mid-C_042010 2010GRC" xfId="12287"/>
    <cellStyle name="_VC 6.15.06 update on 06GRC power costs.xls Chart 2_Rebuttal Power Costs_Adj Bench DR 3 for Initial Briefs (Electric)_DEM-WP(C) ENERG10C--ctn Mid-C_042010 2010GRC 2" xfId="28333"/>
    <cellStyle name="_VC 6.15.06 update on 06GRC power costs.xls Chart 2_Rebuttal Power Costs_DEM-WP(C) ENERG10C--ctn Mid-C_042010 2010GRC" xfId="12288"/>
    <cellStyle name="_VC 6.15.06 update on 06GRC power costs.xls Chart 2_Rebuttal Power Costs_DEM-WP(C) ENERG10C--ctn Mid-C_042010 2010GRC 2" xfId="28334"/>
    <cellStyle name="_VC 6.15.06 update on 06GRC power costs.xls Chart 2_Rebuttal Power Costs_Electric Rev Req Model (2009 GRC) Rebuttal" xfId="7011"/>
    <cellStyle name="_VC 6.15.06 update on 06GRC power costs.xls Chart 2_Rebuttal Power Costs_Electric Rev Req Model (2009 GRC) Rebuttal 2" xfId="7012"/>
    <cellStyle name="_VC 6.15.06 update on 06GRC power costs.xls Chart 2_Rebuttal Power Costs_Electric Rev Req Model (2009 GRC) Rebuttal 2 2" xfId="7013"/>
    <cellStyle name="_VC 6.15.06 update on 06GRC power costs.xls Chart 2_Rebuttal Power Costs_Electric Rev Req Model (2009 GRC) Rebuttal 2 2 2" xfId="28335"/>
    <cellStyle name="_VC 6.15.06 update on 06GRC power costs.xls Chart 2_Rebuttal Power Costs_Electric Rev Req Model (2009 GRC) Rebuttal 2 3" xfId="7014"/>
    <cellStyle name="_VC 6.15.06 update on 06GRC power costs.xls Chart 2_Rebuttal Power Costs_Electric Rev Req Model (2009 GRC) Rebuttal 3" xfId="7015"/>
    <cellStyle name="_VC 6.15.06 update on 06GRC power costs.xls Chart 2_Rebuttal Power Costs_Electric Rev Req Model (2009 GRC) Rebuttal 3 2" xfId="28336"/>
    <cellStyle name="_VC 6.15.06 update on 06GRC power costs.xls Chart 2_Rebuttal Power Costs_Electric Rev Req Model (2009 GRC) Rebuttal 4" xfId="7016"/>
    <cellStyle name="_VC 6.15.06 update on 06GRC power costs.xls Chart 2_Rebuttal Power Costs_Electric Rev Req Model (2009 GRC) Rebuttal REmoval of New  WH Solar AdjustMI" xfId="7017"/>
    <cellStyle name="_VC 6.15.06 update on 06GRC power costs.xls Chart 2_Rebuttal Power Costs_Electric Rev Req Model (2009 GRC) Rebuttal REmoval of New  WH Solar AdjustMI 2" xfId="7018"/>
    <cellStyle name="_VC 6.15.06 update on 06GRC power costs.xls Chart 2_Rebuttal Power Costs_Electric Rev Req Model (2009 GRC) Rebuttal REmoval of New  WH Solar AdjustMI 2 2" xfId="7019"/>
    <cellStyle name="_VC 6.15.06 update on 06GRC power costs.xls Chart 2_Rebuttal Power Costs_Electric Rev Req Model (2009 GRC) Rebuttal REmoval of New  WH Solar AdjustMI 2 2 2" xfId="28337"/>
    <cellStyle name="_VC 6.15.06 update on 06GRC power costs.xls Chart 2_Rebuttal Power Costs_Electric Rev Req Model (2009 GRC) Rebuttal REmoval of New  WH Solar AdjustMI 2 2 2 2" xfId="28338"/>
    <cellStyle name="_VC 6.15.06 update on 06GRC power costs.xls Chart 2_Rebuttal Power Costs_Electric Rev Req Model (2009 GRC) Rebuttal REmoval of New  WH Solar AdjustMI 2 3" xfId="7020"/>
    <cellStyle name="_VC 6.15.06 update on 06GRC power costs.xls Chart 2_Rebuttal Power Costs_Electric Rev Req Model (2009 GRC) Rebuttal REmoval of New  WH Solar AdjustMI 2 3 2" xfId="28339"/>
    <cellStyle name="_VC 6.15.06 update on 06GRC power costs.xls Chart 2_Rebuttal Power Costs_Electric Rev Req Model (2009 GRC) Rebuttal REmoval of New  WH Solar AdjustMI 2 4" xfId="28340"/>
    <cellStyle name="_VC 6.15.06 update on 06GRC power costs.xls Chart 2_Rebuttal Power Costs_Electric Rev Req Model (2009 GRC) Rebuttal REmoval of New  WH Solar AdjustMI 2 4 2" xfId="28341"/>
    <cellStyle name="_VC 6.15.06 update on 06GRC power costs.xls Chart 2_Rebuttal Power Costs_Electric Rev Req Model (2009 GRC) Rebuttal REmoval of New  WH Solar AdjustMI 3" xfId="7021"/>
    <cellStyle name="_VC 6.15.06 update on 06GRC power costs.xls Chart 2_Rebuttal Power Costs_Electric Rev Req Model (2009 GRC) Rebuttal REmoval of New  WH Solar AdjustMI 3 2" xfId="28342"/>
    <cellStyle name="_VC 6.15.06 update on 06GRC power costs.xls Chart 2_Rebuttal Power Costs_Electric Rev Req Model (2009 GRC) Rebuttal REmoval of New  WH Solar AdjustMI 3 2 2" xfId="28343"/>
    <cellStyle name="_VC 6.15.06 update on 06GRC power costs.xls Chart 2_Rebuttal Power Costs_Electric Rev Req Model (2009 GRC) Rebuttal REmoval of New  WH Solar AdjustMI 3 3" xfId="28344"/>
    <cellStyle name="_VC 6.15.06 update on 06GRC power costs.xls Chart 2_Rebuttal Power Costs_Electric Rev Req Model (2009 GRC) Rebuttal REmoval of New  WH Solar AdjustMI 4" xfId="7022"/>
    <cellStyle name="_VC 6.15.06 update on 06GRC power costs.xls Chart 2_Rebuttal Power Costs_Electric Rev Req Model (2009 GRC) Rebuttal REmoval of New  WH Solar AdjustMI 4 2" xfId="28345"/>
    <cellStyle name="_VC 6.15.06 update on 06GRC power costs.xls Chart 2_Rebuttal Power Costs_Electric Rev Req Model (2009 GRC) Rebuttal REmoval of New  WH Solar AdjustMI 4 2 2" xfId="28346"/>
    <cellStyle name="_VC 6.15.06 update on 06GRC power costs.xls Chart 2_Rebuttal Power Costs_Electric Rev Req Model (2009 GRC) Rebuttal REmoval of New  WH Solar AdjustMI 4 3" xfId="28347"/>
    <cellStyle name="_VC 6.15.06 update on 06GRC power costs.xls Chart 2_Rebuttal Power Costs_Electric Rev Req Model (2009 GRC) Rebuttal REmoval of New  WH Solar AdjustMI 5" xfId="28348"/>
    <cellStyle name="_VC 6.15.06 update on 06GRC power costs.xls Chart 2_Rebuttal Power Costs_Electric Rev Req Model (2009 GRC) Rebuttal REmoval of New  WH Solar AdjustMI 5 2" xfId="28349"/>
    <cellStyle name="_VC 6.15.06 update on 06GRC power costs.xls Chart 2_Rebuttal Power Costs_Electric Rev Req Model (2009 GRC) Rebuttal REmoval of New  WH Solar AdjustMI 6" xfId="28350"/>
    <cellStyle name="_VC 6.15.06 update on 06GRC power costs.xls Chart 2_Rebuttal Power Costs_Electric Rev Req Model (2009 GRC) Rebuttal REmoval of New  WH Solar AdjustMI 6 2" xfId="28351"/>
    <cellStyle name="_VC 6.15.06 update on 06GRC power costs.xls Chart 2_Rebuttal Power Costs_Electric Rev Req Model (2009 GRC) Rebuttal REmoval of New  WH Solar AdjustMI_DEM-WP(C) ENERG10C--ctn Mid-C_042010 2010GRC" xfId="12289"/>
    <cellStyle name="_VC 6.15.06 update on 06GRC power costs.xls Chart 2_Rebuttal Power Costs_Electric Rev Req Model (2009 GRC) Rebuttal REmoval of New  WH Solar AdjustMI_DEM-WP(C) ENERG10C--ctn Mid-C_042010 2010GRC 2" xfId="28352"/>
    <cellStyle name="_VC 6.15.06 update on 06GRC power costs.xls Chart 2_Rebuttal Power Costs_Electric Rev Req Model (2009 GRC) Revised 01-18-2010" xfId="7023"/>
    <cellStyle name="_VC 6.15.06 update on 06GRC power costs.xls Chart 2_Rebuttal Power Costs_Electric Rev Req Model (2009 GRC) Revised 01-18-2010 2" xfId="7024"/>
    <cellStyle name="_VC 6.15.06 update on 06GRC power costs.xls Chart 2_Rebuttal Power Costs_Electric Rev Req Model (2009 GRC) Revised 01-18-2010 2 2" xfId="7025"/>
    <cellStyle name="_VC 6.15.06 update on 06GRC power costs.xls Chart 2_Rebuttal Power Costs_Electric Rev Req Model (2009 GRC) Revised 01-18-2010 2 2 2" xfId="28353"/>
    <cellStyle name="_VC 6.15.06 update on 06GRC power costs.xls Chart 2_Rebuttal Power Costs_Electric Rev Req Model (2009 GRC) Revised 01-18-2010 2 2 2 2" xfId="28354"/>
    <cellStyle name="_VC 6.15.06 update on 06GRC power costs.xls Chart 2_Rebuttal Power Costs_Electric Rev Req Model (2009 GRC) Revised 01-18-2010 2 3" xfId="7026"/>
    <cellStyle name="_VC 6.15.06 update on 06GRC power costs.xls Chart 2_Rebuttal Power Costs_Electric Rev Req Model (2009 GRC) Revised 01-18-2010 2 3 2" xfId="28355"/>
    <cellStyle name="_VC 6.15.06 update on 06GRC power costs.xls Chart 2_Rebuttal Power Costs_Electric Rev Req Model (2009 GRC) Revised 01-18-2010 2 4" xfId="28356"/>
    <cellStyle name="_VC 6.15.06 update on 06GRC power costs.xls Chart 2_Rebuttal Power Costs_Electric Rev Req Model (2009 GRC) Revised 01-18-2010 2 4 2" xfId="28357"/>
    <cellStyle name="_VC 6.15.06 update on 06GRC power costs.xls Chart 2_Rebuttal Power Costs_Electric Rev Req Model (2009 GRC) Revised 01-18-2010 3" xfId="7027"/>
    <cellStyle name="_VC 6.15.06 update on 06GRC power costs.xls Chart 2_Rebuttal Power Costs_Electric Rev Req Model (2009 GRC) Revised 01-18-2010 3 2" xfId="28358"/>
    <cellStyle name="_VC 6.15.06 update on 06GRC power costs.xls Chart 2_Rebuttal Power Costs_Electric Rev Req Model (2009 GRC) Revised 01-18-2010 3 2 2" xfId="28359"/>
    <cellStyle name="_VC 6.15.06 update on 06GRC power costs.xls Chart 2_Rebuttal Power Costs_Electric Rev Req Model (2009 GRC) Revised 01-18-2010 3 3" xfId="28360"/>
    <cellStyle name="_VC 6.15.06 update on 06GRC power costs.xls Chart 2_Rebuttal Power Costs_Electric Rev Req Model (2009 GRC) Revised 01-18-2010 4" xfId="7028"/>
    <cellStyle name="_VC 6.15.06 update on 06GRC power costs.xls Chart 2_Rebuttal Power Costs_Electric Rev Req Model (2009 GRC) Revised 01-18-2010 4 2" xfId="28361"/>
    <cellStyle name="_VC 6.15.06 update on 06GRC power costs.xls Chart 2_Rebuttal Power Costs_Electric Rev Req Model (2009 GRC) Revised 01-18-2010 4 2 2" xfId="28362"/>
    <cellStyle name="_VC 6.15.06 update on 06GRC power costs.xls Chart 2_Rebuttal Power Costs_Electric Rev Req Model (2009 GRC) Revised 01-18-2010 4 3" xfId="28363"/>
    <cellStyle name="_VC 6.15.06 update on 06GRC power costs.xls Chart 2_Rebuttal Power Costs_Electric Rev Req Model (2009 GRC) Revised 01-18-2010 5" xfId="28364"/>
    <cellStyle name="_VC 6.15.06 update on 06GRC power costs.xls Chart 2_Rebuttal Power Costs_Electric Rev Req Model (2009 GRC) Revised 01-18-2010 5 2" xfId="28365"/>
    <cellStyle name="_VC 6.15.06 update on 06GRC power costs.xls Chart 2_Rebuttal Power Costs_Electric Rev Req Model (2009 GRC) Revised 01-18-2010 6" xfId="28366"/>
    <cellStyle name="_VC 6.15.06 update on 06GRC power costs.xls Chart 2_Rebuttal Power Costs_Electric Rev Req Model (2009 GRC) Revised 01-18-2010 6 2" xfId="28367"/>
    <cellStyle name="_VC 6.15.06 update on 06GRC power costs.xls Chart 2_Rebuttal Power Costs_Electric Rev Req Model (2009 GRC) Revised 01-18-2010_DEM-WP(C) ENERG10C--ctn Mid-C_042010 2010GRC" xfId="12290"/>
    <cellStyle name="_VC 6.15.06 update on 06GRC power costs.xls Chart 2_Rebuttal Power Costs_Electric Rev Req Model (2009 GRC) Revised 01-18-2010_DEM-WP(C) ENERG10C--ctn Mid-C_042010 2010GRC 2" xfId="28368"/>
    <cellStyle name="_VC 6.15.06 update on 06GRC power costs.xls Chart 2_Rebuttal Power Costs_Final Order Electric EXHIBIT A-1" xfId="7029"/>
    <cellStyle name="_VC 6.15.06 update on 06GRC power costs.xls Chart 2_Rebuttal Power Costs_Final Order Electric EXHIBIT A-1 2" xfId="7030"/>
    <cellStyle name="_VC 6.15.06 update on 06GRC power costs.xls Chart 2_Rebuttal Power Costs_Final Order Electric EXHIBIT A-1 2 2" xfId="7031"/>
    <cellStyle name="_VC 6.15.06 update on 06GRC power costs.xls Chart 2_Rebuttal Power Costs_Final Order Electric EXHIBIT A-1 2 2 2" xfId="28369"/>
    <cellStyle name="_VC 6.15.06 update on 06GRC power costs.xls Chart 2_Rebuttal Power Costs_Final Order Electric EXHIBIT A-1 2 3" xfId="7032"/>
    <cellStyle name="_VC 6.15.06 update on 06GRC power costs.xls Chart 2_Rebuttal Power Costs_Final Order Electric EXHIBIT A-1 3" xfId="7033"/>
    <cellStyle name="_VC 6.15.06 update on 06GRC power costs.xls Chart 2_Rebuttal Power Costs_Final Order Electric EXHIBIT A-1 3 2" xfId="28370"/>
    <cellStyle name="_VC 6.15.06 update on 06GRC power costs.xls Chart 2_Rebuttal Power Costs_Final Order Electric EXHIBIT A-1 3 2 2" xfId="28371"/>
    <cellStyle name="_VC 6.15.06 update on 06GRC power costs.xls Chart 2_Rebuttal Power Costs_Final Order Electric EXHIBIT A-1 3 3" xfId="28372"/>
    <cellStyle name="_VC 6.15.06 update on 06GRC power costs.xls Chart 2_Rebuttal Power Costs_Final Order Electric EXHIBIT A-1 4" xfId="7034"/>
    <cellStyle name="_VC 6.15.06 update on 06GRC power costs.xls Chart 2_Rebuttal Power Costs_Final Order Electric EXHIBIT A-1 4 2" xfId="28373"/>
    <cellStyle name="_VC 6.15.06 update on 06GRC power costs.xls Chart 2_Rebuttal Power Costs_Final Order Electric EXHIBIT A-1 5" xfId="28374"/>
    <cellStyle name="_VC 6.15.06 update on 06GRC power costs.xls Chart 2_Rebuttal Power Costs_Final Order Electric EXHIBIT A-1 6" xfId="28375"/>
    <cellStyle name="_VC 6.15.06 update on 06GRC power costs.xls Chart 2_RECS vs PTC's w Interest 6-28-10" xfId="273"/>
    <cellStyle name="_VC 6.15.06 update on 06GRC power costs.xls Chart 2_ROR &amp; CONV FACTOR" xfId="274"/>
    <cellStyle name="_VC 6.15.06 update on 06GRC power costs.xls Chart 2_ROR &amp; CONV FACTOR 2" xfId="7035"/>
    <cellStyle name="_VC 6.15.06 update on 06GRC power costs.xls Chart 2_ROR &amp; CONV FACTOR 2 2" xfId="7036"/>
    <cellStyle name="_VC 6.15.06 update on 06GRC power costs.xls Chart 2_ROR &amp; CONV FACTOR 2 2 2" xfId="28376"/>
    <cellStyle name="_VC 6.15.06 update on 06GRC power costs.xls Chart 2_ROR &amp; CONV FACTOR 2 3" xfId="7037"/>
    <cellStyle name="_VC 6.15.06 update on 06GRC power costs.xls Chart 2_ROR &amp; CONV FACTOR 3" xfId="7038"/>
    <cellStyle name="_VC 6.15.06 update on 06GRC power costs.xls Chart 2_ROR &amp; CONV FACTOR 3 2" xfId="28377"/>
    <cellStyle name="_VC 6.15.06 update on 06GRC power costs.xls Chart 2_ROR &amp; CONV FACTOR 4" xfId="7039"/>
    <cellStyle name="_VC 6.15.06 update on 06GRC power costs.xls Chart 2_ROR 5.02" xfId="275"/>
    <cellStyle name="_VC 6.15.06 update on 06GRC power costs.xls Chart 2_ROR 5.02 2" xfId="7040"/>
    <cellStyle name="_VC 6.15.06 update on 06GRC power costs.xls Chart 2_ROR 5.02 2 2" xfId="7041"/>
    <cellStyle name="_VC 6.15.06 update on 06GRC power costs.xls Chart 2_ROR 5.02 2 2 2" xfId="28378"/>
    <cellStyle name="_VC 6.15.06 update on 06GRC power costs.xls Chart 2_ROR 5.02 2 3" xfId="7042"/>
    <cellStyle name="_VC 6.15.06 update on 06GRC power costs.xls Chart 2_ROR 5.02 3" xfId="7043"/>
    <cellStyle name="_VC 6.15.06 update on 06GRC power costs.xls Chart 2_ROR 5.02 3 2" xfId="28379"/>
    <cellStyle name="_VC 6.15.06 update on 06GRC power costs.xls Chart 2_ROR 5.02 4" xfId="28380"/>
    <cellStyle name="_VC 6.15.06 update on 06GRC power costs.xls Chart 2_Wind Integration 10GRC" xfId="7044"/>
    <cellStyle name="_VC 6.15.06 update on 06GRC power costs.xls Chart 2_Wind Integration 10GRC 2" xfId="7045"/>
    <cellStyle name="_VC 6.15.06 update on 06GRC power costs.xls Chart 2_Wind Integration 10GRC 2 2" xfId="28381"/>
    <cellStyle name="_VC 6.15.06 update on 06GRC power costs.xls Chart 2_Wind Integration 10GRC 2 2 2" xfId="28382"/>
    <cellStyle name="_VC 6.15.06 update on 06GRC power costs.xls Chart 2_Wind Integration 10GRC 2 2 2 2" xfId="28383"/>
    <cellStyle name="_VC 6.15.06 update on 06GRC power costs.xls Chart 2_Wind Integration 10GRC 2 3" xfId="28384"/>
    <cellStyle name="_VC 6.15.06 update on 06GRC power costs.xls Chart 2_Wind Integration 10GRC 2 3 2" xfId="28385"/>
    <cellStyle name="_VC 6.15.06 update on 06GRC power costs.xls Chart 2_Wind Integration 10GRC 2 4" xfId="28386"/>
    <cellStyle name="_VC 6.15.06 update on 06GRC power costs.xls Chart 2_Wind Integration 10GRC 2 4 2" xfId="28387"/>
    <cellStyle name="_VC 6.15.06 update on 06GRC power costs.xls Chart 2_Wind Integration 10GRC 3" xfId="28388"/>
    <cellStyle name="_VC 6.15.06 update on 06GRC power costs.xls Chart 2_Wind Integration 10GRC 3 2" xfId="28389"/>
    <cellStyle name="_VC 6.15.06 update on 06GRC power costs.xls Chart 2_Wind Integration 10GRC 3 2 2" xfId="28390"/>
    <cellStyle name="_VC 6.15.06 update on 06GRC power costs.xls Chart 2_Wind Integration 10GRC 3 3" xfId="28391"/>
    <cellStyle name="_VC 6.15.06 update on 06GRC power costs.xls Chart 2_Wind Integration 10GRC 4" xfId="28392"/>
    <cellStyle name="_VC 6.15.06 update on 06GRC power costs.xls Chart 2_Wind Integration 10GRC 4 2" xfId="28393"/>
    <cellStyle name="_VC 6.15.06 update on 06GRC power costs.xls Chart 2_Wind Integration 10GRC 4 2 2" xfId="28394"/>
    <cellStyle name="_VC 6.15.06 update on 06GRC power costs.xls Chart 2_Wind Integration 10GRC 4 3" xfId="28395"/>
    <cellStyle name="_VC 6.15.06 update on 06GRC power costs.xls Chart 2_Wind Integration 10GRC 5" xfId="28396"/>
    <cellStyle name="_VC 6.15.06 update on 06GRC power costs.xls Chart 2_Wind Integration 10GRC 5 2" xfId="28397"/>
    <cellStyle name="_VC 6.15.06 update on 06GRC power costs.xls Chart 2_Wind Integration 10GRC 6" xfId="28398"/>
    <cellStyle name="_VC 6.15.06 update on 06GRC power costs.xls Chart 2_Wind Integration 10GRC 6 2" xfId="28399"/>
    <cellStyle name="_VC 6.15.06 update on 06GRC power costs.xls Chart 2_Wind Integration 10GRC_DEM-WP(C) ENERG10C--ctn Mid-C_042010 2010GRC" xfId="12291"/>
    <cellStyle name="_VC 6.15.06 update on 06GRC power costs.xls Chart 2_Wind Integration 10GRC_DEM-WP(C) ENERG10C--ctn Mid-C_042010 2010GRC 2" xfId="28400"/>
    <cellStyle name="_VC 6.15.06 update on 06GRC power costs.xls Chart 3" xfId="276"/>
    <cellStyle name="_VC 6.15.06 update on 06GRC power costs.xls Chart 3 10" xfId="28401"/>
    <cellStyle name="_VC 6.15.06 update on 06GRC power costs.xls Chart 3 10 2" xfId="28402"/>
    <cellStyle name="_VC 6.15.06 update on 06GRC power costs.xls Chart 3 11" xfId="28403"/>
    <cellStyle name="_VC 6.15.06 update on 06GRC power costs.xls Chart 3 11 2" xfId="28404"/>
    <cellStyle name="_VC 6.15.06 update on 06GRC power costs.xls Chart 3 11 3" xfId="28405"/>
    <cellStyle name="_VC 6.15.06 update on 06GRC power costs.xls Chart 3 2" xfId="7046"/>
    <cellStyle name="_VC 6.15.06 update on 06GRC power costs.xls Chart 3 2 2" xfId="7047"/>
    <cellStyle name="_VC 6.15.06 update on 06GRC power costs.xls Chart 3 2 2 2" xfId="7048"/>
    <cellStyle name="_VC 6.15.06 update on 06GRC power costs.xls Chart 3 2 2 2 2" xfId="28406"/>
    <cellStyle name="_VC 6.15.06 update on 06GRC power costs.xls Chart 3 2 2 2 2 2" xfId="28407"/>
    <cellStyle name="_VC 6.15.06 update on 06GRC power costs.xls Chart 3 2 2 3" xfId="7049"/>
    <cellStyle name="_VC 6.15.06 update on 06GRC power costs.xls Chart 3 2 2 3 2" xfId="28408"/>
    <cellStyle name="_VC 6.15.06 update on 06GRC power costs.xls Chart 3 2 2 4" xfId="28409"/>
    <cellStyle name="_VC 6.15.06 update on 06GRC power costs.xls Chart 3 2 2 4 2" xfId="28410"/>
    <cellStyle name="_VC 6.15.06 update on 06GRC power costs.xls Chart 3 2 3" xfId="7050"/>
    <cellStyle name="_VC 6.15.06 update on 06GRC power costs.xls Chart 3 2 3 2" xfId="28411"/>
    <cellStyle name="_VC 6.15.06 update on 06GRC power costs.xls Chart 3 2 3 2 2" xfId="28412"/>
    <cellStyle name="_VC 6.15.06 update on 06GRC power costs.xls Chart 3 2 3 3" xfId="28413"/>
    <cellStyle name="_VC 6.15.06 update on 06GRC power costs.xls Chart 3 2 4" xfId="7051"/>
    <cellStyle name="_VC 6.15.06 update on 06GRC power costs.xls Chart 3 2 4 2" xfId="28414"/>
    <cellStyle name="_VC 6.15.06 update on 06GRC power costs.xls Chart 3 2 4 2 2" xfId="28415"/>
    <cellStyle name="_VC 6.15.06 update on 06GRC power costs.xls Chart 3 2 4 3" xfId="28416"/>
    <cellStyle name="_VC 6.15.06 update on 06GRC power costs.xls Chart 3 2 5" xfId="28417"/>
    <cellStyle name="_VC 6.15.06 update on 06GRC power costs.xls Chart 3 2 5 2" xfId="28418"/>
    <cellStyle name="_VC 6.15.06 update on 06GRC power costs.xls Chart 3 2 6" xfId="28419"/>
    <cellStyle name="_VC 6.15.06 update on 06GRC power costs.xls Chart 3 2 6 2" xfId="28420"/>
    <cellStyle name="_VC 6.15.06 update on 06GRC power costs.xls Chart 3 3" xfId="7052"/>
    <cellStyle name="_VC 6.15.06 update on 06GRC power costs.xls Chart 3 3 2" xfId="7053"/>
    <cellStyle name="_VC 6.15.06 update on 06GRC power costs.xls Chart 3 3 2 2" xfId="7054"/>
    <cellStyle name="_VC 6.15.06 update on 06GRC power costs.xls Chart 3 3 2 2 2" xfId="28421"/>
    <cellStyle name="_VC 6.15.06 update on 06GRC power costs.xls Chart 3 3 2 3" xfId="7055"/>
    <cellStyle name="_VC 6.15.06 update on 06GRC power costs.xls Chart 3 3 3" xfId="7056"/>
    <cellStyle name="_VC 6.15.06 update on 06GRC power costs.xls Chart 3 3 3 2" xfId="7057"/>
    <cellStyle name="_VC 6.15.06 update on 06GRC power costs.xls Chart 3 3 3 2 2" xfId="28422"/>
    <cellStyle name="_VC 6.15.06 update on 06GRC power costs.xls Chart 3 3 3 3" xfId="7058"/>
    <cellStyle name="_VC 6.15.06 update on 06GRC power costs.xls Chart 3 3 4" xfId="7059"/>
    <cellStyle name="_VC 6.15.06 update on 06GRC power costs.xls Chart 3 3 4 2" xfId="7060"/>
    <cellStyle name="_VC 6.15.06 update on 06GRC power costs.xls Chart 3 3 4 2 2" xfId="28423"/>
    <cellStyle name="_VC 6.15.06 update on 06GRC power costs.xls Chart 3 3 4 3" xfId="7061"/>
    <cellStyle name="_VC 6.15.06 update on 06GRC power costs.xls Chart 3 3 5" xfId="28424"/>
    <cellStyle name="_VC 6.15.06 update on 06GRC power costs.xls Chart 3 3 5 2" xfId="28425"/>
    <cellStyle name="_VC 6.15.06 update on 06GRC power costs.xls Chart 3 4" xfId="7062"/>
    <cellStyle name="_VC 6.15.06 update on 06GRC power costs.xls Chart 3 4 2" xfId="7063"/>
    <cellStyle name="_VC 6.15.06 update on 06GRC power costs.xls Chart 3 4 2 2" xfId="28426"/>
    <cellStyle name="_VC 6.15.06 update on 06GRC power costs.xls Chart 3 4 2 2 2" xfId="28427"/>
    <cellStyle name="_VC 6.15.06 update on 06GRC power costs.xls Chart 3 4 2 2 2 2" xfId="28428"/>
    <cellStyle name="_VC 6.15.06 update on 06GRC power costs.xls Chart 3 4 2 3" xfId="28429"/>
    <cellStyle name="_VC 6.15.06 update on 06GRC power costs.xls Chart 3 4 2 3 2" xfId="28430"/>
    <cellStyle name="_VC 6.15.06 update on 06GRC power costs.xls Chart 3 4 2 4" xfId="28431"/>
    <cellStyle name="_VC 6.15.06 update on 06GRC power costs.xls Chart 3 4 2 4 2" xfId="28432"/>
    <cellStyle name="_VC 6.15.06 update on 06GRC power costs.xls Chart 3 4 3" xfId="7064"/>
    <cellStyle name="_VC 6.15.06 update on 06GRC power costs.xls Chart 3 4 3 2" xfId="28433"/>
    <cellStyle name="_VC 6.15.06 update on 06GRC power costs.xls Chart 3 4 3 2 2" xfId="28434"/>
    <cellStyle name="_VC 6.15.06 update on 06GRC power costs.xls Chart 3 4 3 3" xfId="28435"/>
    <cellStyle name="_VC 6.15.06 update on 06GRC power costs.xls Chart 3 4 4" xfId="28436"/>
    <cellStyle name="_VC 6.15.06 update on 06GRC power costs.xls Chart 3 4 4 2" xfId="28437"/>
    <cellStyle name="_VC 6.15.06 update on 06GRC power costs.xls Chart 3 4 4 2 2" xfId="28438"/>
    <cellStyle name="_VC 6.15.06 update on 06GRC power costs.xls Chart 3 4 4 3" xfId="28439"/>
    <cellStyle name="_VC 6.15.06 update on 06GRC power costs.xls Chart 3 4 5" xfId="28440"/>
    <cellStyle name="_VC 6.15.06 update on 06GRC power costs.xls Chart 3 4 5 2" xfId="28441"/>
    <cellStyle name="_VC 6.15.06 update on 06GRC power costs.xls Chart 3 4 6" xfId="28442"/>
    <cellStyle name="_VC 6.15.06 update on 06GRC power costs.xls Chart 3 4 6 2" xfId="28443"/>
    <cellStyle name="_VC 6.15.06 update on 06GRC power costs.xls Chart 3 5" xfId="7065"/>
    <cellStyle name="_VC 6.15.06 update on 06GRC power costs.xls Chart 3 5 2" xfId="28444"/>
    <cellStyle name="_VC 6.15.06 update on 06GRC power costs.xls Chart 3 5 2 2" xfId="28445"/>
    <cellStyle name="_VC 6.15.06 update on 06GRC power costs.xls Chart 3 5 2 2 2" xfId="28446"/>
    <cellStyle name="_VC 6.15.06 update on 06GRC power costs.xls Chart 3 5 2 2 2 2" xfId="28447"/>
    <cellStyle name="_VC 6.15.06 update on 06GRC power costs.xls Chart 3 5 2 3" xfId="28448"/>
    <cellStyle name="_VC 6.15.06 update on 06GRC power costs.xls Chart 3 5 2 3 2" xfId="28449"/>
    <cellStyle name="_VC 6.15.06 update on 06GRC power costs.xls Chart 3 5 2 4" xfId="28450"/>
    <cellStyle name="_VC 6.15.06 update on 06GRC power costs.xls Chart 3 5 2 4 2" xfId="28451"/>
    <cellStyle name="_VC 6.15.06 update on 06GRC power costs.xls Chart 3 5 2 5" xfId="28452"/>
    <cellStyle name="_VC 6.15.06 update on 06GRC power costs.xls Chart 3 5 3" xfId="28453"/>
    <cellStyle name="_VC 6.15.06 update on 06GRC power costs.xls Chart 3 5 3 2" xfId="28454"/>
    <cellStyle name="_VC 6.15.06 update on 06GRC power costs.xls Chart 3 5 3 2 2" xfId="28455"/>
    <cellStyle name="_VC 6.15.06 update on 06GRC power costs.xls Chart 3 5 4" xfId="28456"/>
    <cellStyle name="_VC 6.15.06 update on 06GRC power costs.xls Chart 3 5 4 2" xfId="28457"/>
    <cellStyle name="_VC 6.15.06 update on 06GRC power costs.xls Chart 3 5 5" xfId="28458"/>
    <cellStyle name="_VC 6.15.06 update on 06GRC power costs.xls Chart 3 5 5 2" xfId="28459"/>
    <cellStyle name="_VC 6.15.06 update on 06GRC power costs.xls Chart 3 6" xfId="7066"/>
    <cellStyle name="_VC 6.15.06 update on 06GRC power costs.xls Chart 3 6 2" xfId="12292"/>
    <cellStyle name="_VC 6.15.06 update on 06GRC power costs.xls Chart 3 6 2 2" xfId="28460"/>
    <cellStyle name="_VC 6.15.06 update on 06GRC power costs.xls Chart 3 6 2 2 2" xfId="28461"/>
    <cellStyle name="_VC 6.15.06 update on 06GRC power costs.xls Chart 3 6 3" xfId="28462"/>
    <cellStyle name="_VC 6.15.06 update on 06GRC power costs.xls Chart 3 6 3 2" xfId="28463"/>
    <cellStyle name="_VC 6.15.06 update on 06GRC power costs.xls Chart 3 6 4" xfId="28464"/>
    <cellStyle name="_VC 6.15.06 update on 06GRC power costs.xls Chart 3 6 4 2" xfId="28465"/>
    <cellStyle name="_VC 6.15.06 update on 06GRC power costs.xls Chart 3 7" xfId="7067"/>
    <cellStyle name="_VC 6.15.06 update on 06GRC power costs.xls Chart 3 7 2" xfId="12293"/>
    <cellStyle name="_VC 6.15.06 update on 06GRC power costs.xls Chart 3 7 2 2" xfId="28466"/>
    <cellStyle name="_VC 6.15.06 update on 06GRC power costs.xls Chart 3 7 3" xfId="28467"/>
    <cellStyle name="_VC 6.15.06 update on 06GRC power costs.xls Chart 3 8" xfId="28468"/>
    <cellStyle name="_VC 6.15.06 update on 06GRC power costs.xls Chart 3 8 2" xfId="28469"/>
    <cellStyle name="_VC 6.15.06 update on 06GRC power costs.xls Chart 3 8 2 2" xfId="28470"/>
    <cellStyle name="_VC 6.15.06 update on 06GRC power costs.xls Chart 3 8 3" xfId="28471"/>
    <cellStyle name="_VC 6.15.06 update on 06GRC power costs.xls Chart 3 9" xfId="28472"/>
    <cellStyle name="_VC 6.15.06 update on 06GRC power costs.xls Chart 3 9 2" xfId="28473"/>
    <cellStyle name="_VC 6.15.06 update on 06GRC power costs.xls Chart 3 9 2 2" xfId="28474"/>
    <cellStyle name="_VC 6.15.06 update on 06GRC power costs.xls Chart 3 9 2 2 2" xfId="28475"/>
    <cellStyle name="_VC 6.15.06 update on 06GRC power costs.xls Chart 3 9 2 3" xfId="28476"/>
    <cellStyle name="_VC 6.15.06 update on 06GRC power costs.xls Chart 3 9 3" xfId="28477"/>
    <cellStyle name="_VC 6.15.06 update on 06GRC power costs.xls Chart 3 9 3 2" xfId="28478"/>
    <cellStyle name="_VC 6.15.06 update on 06GRC power costs.xls Chart 3 9 4" xfId="28479"/>
    <cellStyle name="_VC 6.15.06 update on 06GRC power costs.xls Chart 3_04 07E Wild Horse Wind Expansion (C) (2)" xfId="277"/>
    <cellStyle name="_VC 6.15.06 update on 06GRC power costs.xls Chart 3_04 07E Wild Horse Wind Expansion (C) (2) 2" xfId="7068"/>
    <cellStyle name="_VC 6.15.06 update on 06GRC power costs.xls Chart 3_04 07E Wild Horse Wind Expansion (C) (2) 2 2" xfId="7069"/>
    <cellStyle name="_VC 6.15.06 update on 06GRC power costs.xls Chart 3_04 07E Wild Horse Wind Expansion (C) (2) 2 2 2" xfId="28480"/>
    <cellStyle name="_VC 6.15.06 update on 06GRC power costs.xls Chart 3_04 07E Wild Horse Wind Expansion (C) (2) 2 2 2 2" xfId="28481"/>
    <cellStyle name="_VC 6.15.06 update on 06GRC power costs.xls Chart 3_04 07E Wild Horse Wind Expansion (C) (2) 2 3" xfId="7070"/>
    <cellStyle name="_VC 6.15.06 update on 06GRC power costs.xls Chart 3_04 07E Wild Horse Wind Expansion (C) (2) 2 3 2" xfId="28482"/>
    <cellStyle name="_VC 6.15.06 update on 06GRC power costs.xls Chart 3_04 07E Wild Horse Wind Expansion (C) (2) 2 4" xfId="28483"/>
    <cellStyle name="_VC 6.15.06 update on 06GRC power costs.xls Chart 3_04 07E Wild Horse Wind Expansion (C) (2) 2 4 2" xfId="28484"/>
    <cellStyle name="_VC 6.15.06 update on 06GRC power costs.xls Chart 3_04 07E Wild Horse Wind Expansion (C) (2) 3" xfId="7071"/>
    <cellStyle name="_VC 6.15.06 update on 06GRC power costs.xls Chart 3_04 07E Wild Horse Wind Expansion (C) (2) 3 2" xfId="28485"/>
    <cellStyle name="_VC 6.15.06 update on 06GRC power costs.xls Chart 3_04 07E Wild Horse Wind Expansion (C) (2) 3 2 2" xfId="28486"/>
    <cellStyle name="_VC 6.15.06 update on 06GRC power costs.xls Chart 3_04 07E Wild Horse Wind Expansion (C) (2) 3 3" xfId="28487"/>
    <cellStyle name="_VC 6.15.06 update on 06GRC power costs.xls Chart 3_04 07E Wild Horse Wind Expansion (C) (2) 4" xfId="7072"/>
    <cellStyle name="_VC 6.15.06 update on 06GRC power costs.xls Chart 3_04 07E Wild Horse Wind Expansion (C) (2) 4 2" xfId="28488"/>
    <cellStyle name="_VC 6.15.06 update on 06GRC power costs.xls Chart 3_04 07E Wild Horse Wind Expansion (C) (2) 4 2 2" xfId="28489"/>
    <cellStyle name="_VC 6.15.06 update on 06GRC power costs.xls Chart 3_04 07E Wild Horse Wind Expansion (C) (2) 4 3" xfId="28490"/>
    <cellStyle name="_VC 6.15.06 update on 06GRC power costs.xls Chart 3_04 07E Wild Horse Wind Expansion (C) (2) 5" xfId="28491"/>
    <cellStyle name="_VC 6.15.06 update on 06GRC power costs.xls Chart 3_04 07E Wild Horse Wind Expansion (C) (2) 5 2" xfId="28492"/>
    <cellStyle name="_VC 6.15.06 update on 06GRC power costs.xls Chart 3_04 07E Wild Horse Wind Expansion (C) (2) 6" xfId="28493"/>
    <cellStyle name="_VC 6.15.06 update on 06GRC power costs.xls Chart 3_04 07E Wild Horse Wind Expansion (C) (2) 6 2" xfId="28494"/>
    <cellStyle name="_VC 6.15.06 update on 06GRC power costs.xls Chart 3_04 07E Wild Horse Wind Expansion (C) (2)_Adj Bench DR 3 for Initial Briefs (Electric)" xfId="7073"/>
    <cellStyle name="_VC 6.15.06 update on 06GRC power costs.xls Chart 3_04 07E Wild Horse Wind Expansion (C) (2)_Adj Bench DR 3 for Initial Briefs (Electric) 2" xfId="7074"/>
    <cellStyle name="_VC 6.15.06 update on 06GRC power costs.xls Chart 3_04 07E Wild Horse Wind Expansion (C) (2)_Adj Bench DR 3 for Initial Briefs (Electric) 2 2" xfId="7075"/>
    <cellStyle name="_VC 6.15.06 update on 06GRC power costs.xls Chart 3_04 07E Wild Horse Wind Expansion (C) (2)_Adj Bench DR 3 for Initial Briefs (Electric) 2 2 2" xfId="28495"/>
    <cellStyle name="_VC 6.15.06 update on 06GRC power costs.xls Chart 3_04 07E Wild Horse Wind Expansion (C) (2)_Adj Bench DR 3 for Initial Briefs (Electric) 2 2 2 2" xfId="28496"/>
    <cellStyle name="_VC 6.15.06 update on 06GRC power costs.xls Chart 3_04 07E Wild Horse Wind Expansion (C) (2)_Adj Bench DR 3 for Initial Briefs (Electric) 2 3" xfId="7076"/>
    <cellStyle name="_VC 6.15.06 update on 06GRC power costs.xls Chart 3_04 07E Wild Horse Wind Expansion (C) (2)_Adj Bench DR 3 for Initial Briefs (Electric) 2 3 2" xfId="28497"/>
    <cellStyle name="_VC 6.15.06 update on 06GRC power costs.xls Chart 3_04 07E Wild Horse Wind Expansion (C) (2)_Adj Bench DR 3 for Initial Briefs (Electric) 2 4" xfId="28498"/>
    <cellStyle name="_VC 6.15.06 update on 06GRC power costs.xls Chart 3_04 07E Wild Horse Wind Expansion (C) (2)_Adj Bench DR 3 for Initial Briefs (Electric) 2 4 2" xfId="28499"/>
    <cellStyle name="_VC 6.15.06 update on 06GRC power costs.xls Chart 3_04 07E Wild Horse Wind Expansion (C) (2)_Adj Bench DR 3 for Initial Briefs (Electric) 3" xfId="7077"/>
    <cellStyle name="_VC 6.15.06 update on 06GRC power costs.xls Chart 3_04 07E Wild Horse Wind Expansion (C) (2)_Adj Bench DR 3 for Initial Briefs (Electric) 3 2" xfId="28500"/>
    <cellStyle name="_VC 6.15.06 update on 06GRC power costs.xls Chart 3_04 07E Wild Horse Wind Expansion (C) (2)_Adj Bench DR 3 for Initial Briefs (Electric) 3 2 2" xfId="28501"/>
    <cellStyle name="_VC 6.15.06 update on 06GRC power costs.xls Chart 3_04 07E Wild Horse Wind Expansion (C) (2)_Adj Bench DR 3 for Initial Briefs (Electric) 3 3" xfId="28502"/>
    <cellStyle name="_VC 6.15.06 update on 06GRC power costs.xls Chart 3_04 07E Wild Horse Wind Expansion (C) (2)_Adj Bench DR 3 for Initial Briefs (Electric) 4" xfId="7078"/>
    <cellStyle name="_VC 6.15.06 update on 06GRC power costs.xls Chart 3_04 07E Wild Horse Wind Expansion (C) (2)_Adj Bench DR 3 for Initial Briefs (Electric) 4 2" xfId="28503"/>
    <cellStyle name="_VC 6.15.06 update on 06GRC power costs.xls Chart 3_04 07E Wild Horse Wind Expansion (C) (2)_Adj Bench DR 3 for Initial Briefs (Electric) 4 2 2" xfId="28504"/>
    <cellStyle name="_VC 6.15.06 update on 06GRC power costs.xls Chart 3_04 07E Wild Horse Wind Expansion (C) (2)_Adj Bench DR 3 for Initial Briefs (Electric) 4 3" xfId="28505"/>
    <cellStyle name="_VC 6.15.06 update on 06GRC power costs.xls Chart 3_04 07E Wild Horse Wind Expansion (C) (2)_Adj Bench DR 3 for Initial Briefs (Electric) 5" xfId="28506"/>
    <cellStyle name="_VC 6.15.06 update on 06GRC power costs.xls Chart 3_04 07E Wild Horse Wind Expansion (C) (2)_Adj Bench DR 3 for Initial Briefs (Electric) 5 2" xfId="28507"/>
    <cellStyle name="_VC 6.15.06 update on 06GRC power costs.xls Chart 3_04 07E Wild Horse Wind Expansion (C) (2)_Adj Bench DR 3 for Initial Briefs (Electric) 6" xfId="28508"/>
    <cellStyle name="_VC 6.15.06 update on 06GRC power costs.xls Chart 3_04 07E Wild Horse Wind Expansion (C) (2)_Adj Bench DR 3 for Initial Briefs (Electric) 6 2" xfId="28509"/>
    <cellStyle name="_VC 6.15.06 update on 06GRC power costs.xls Chart 3_04 07E Wild Horse Wind Expansion (C) (2)_Adj Bench DR 3 for Initial Briefs (Electric)_DEM-WP(C) ENERG10C--ctn Mid-C_042010 2010GRC" xfId="12294"/>
    <cellStyle name="_VC 6.15.06 update on 06GRC power costs.xls Chart 3_04 07E Wild Horse Wind Expansion (C) (2)_Adj Bench DR 3 for Initial Briefs (Electric)_DEM-WP(C) ENERG10C--ctn Mid-C_042010 2010GRC 2" xfId="28510"/>
    <cellStyle name="_VC 6.15.06 update on 06GRC power costs.xls Chart 3_04 07E Wild Horse Wind Expansion (C) (2)_Book1" xfId="7079"/>
    <cellStyle name="_VC 6.15.06 update on 06GRC power costs.xls Chart 3_04 07E Wild Horse Wind Expansion (C) (2)_Book1 2" xfId="28511"/>
    <cellStyle name="_VC 6.15.06 update on 06GRC power costs.xls Chart 3_04 07E Wild Horse Wind Expansion (C) (2)_DEM-WP(C) ENERG10C--ctn Mid-C_042010 2010GRC" xfId="12295"/>
    <cellStyle name="_VC 6.15.06 update on 06GRC power costs.xls Chart 3_04 07E Wild Horse Wind Expansion (C) (2)_DEM-WP(C) ENERG10C--ctn Mid-C_042010 2010GRC 2" xfId="28512"/>
    <cellStyle name="_VC 6.15.06 update on 06GRC power costs.xls Chart 3_04 07E Wild Horse Wind Expansion (C) (2)_Electric Rev Req Model (2009 GRC) " xfId="7080"/>
    <cellStyle name="_VC 6.15.06 update on 06GRC power costs.xls Chart 3_04 07E Wild Horse Wind Expansion (C) (2)_Electric Rev Req Model (2009 GRC)  2" xfId="7081"/>
    <cellStyle name="_VC 6.15.06 update on 06GRC power costs.xls Chart 3_04 07E Wild Horse Wind Expansion (C) (2)_Electric Rev Req Model (2009 GRC)  2 2" xfId="7082"/>
    <cellStyle name="_VC 6.15.06 update on 06GRC power costs.xls Chart 3_04 07E Wild Horse Wind Expansion (C) (2)_Electric Rev Req Model (2009 GRC)  2 2 2" xfId="28513"/>
    <cellStyle name="_VC 6.15.06 update on 06GRC power costs.xls Chart 3_04 07E Wild Horse Wind Expansion (C) (2)_Electric Rev Req Model (2009 GRC)  2 2 2 2" xfId="28514"/>
    <cellStyle name="_VC 6.15.06 update on 06GRC power costs.xls Chart 3_04 07E Wild Horse Wind Expansion (C) (2)_Electric Rev Req Model (2009 GRC)  2 3" xfId="7083"/>
    <cellStyle name="_VC 6.15.06 update on 06GRC power costs.xls Chart 3_04 07E Wild Horse Wind Expansion (C) (2)_Electric Rev Req Model (2009 GRC)  2 3 2" xfId="28515"/>
    <cellStyle name="_VC 6.15.06 update on 06GRC power costs.xls Chart 3_04 07E Wild Horse Wind Expansion (C) (2)_Electric Rev Req Model (2009 GRC)  2 4" xfId="28516"/>
    <cellStyle name="_VC 6.15.06 update on 06GRC power costs.xls Chart 3_04 07E Wild Horse Wind Expansion (C) (2)_Electric Rev Req Model (2009 GRC)  2 4 2" xfId="28517"/>
    <cellStyle name="_VC 6.15.06 update on 06GRC power costs.xls Chart 3_04 07E Wild Horse Wind Expansion (C) (2)_Electric Rev Req Model (2009 GRC)  3" xfId="7084"/>
    <cellStyle name="_VC 6.15.06 update on 06GRC power costs.xls Chart 3_04 07E Wild Horse Wind Expansion (C) (2)_Electric Rev Req Model (2009 GRC)  3 2" xfId="28518"/>
    <cellStyle name="_VC 6.15.06 update on 06GRC power costs.xls Chart 3_04 07E Wild Horse Wind Expansion (C) (2)_Electric Rev Req Model (2009 GRC)  3 2 2" xfId="28519"/>
    <cellStyle name="_VC 6.15.06 update on 06GRC power costs.xls Chart 3_04 07E Wild Horse Wind Expansion (C) (2)_Electric Rev Req Model (2009 GRC)  3 3" xfId="28520"/>
    <cellStyle name="_VC 6.15.06 update on 06GRC power costs.xls Chart 3_04 07E Wild Horse Wind Expansion (C) (2)_Electric Rev Req Model (2009 GRC)  4" xfId="7085"/>
    <cellStyle name="_VC 6.15.06 update on 06GRC power costs.xls Chart 3_04 07E Wild Horse Wind Expansion (C) (2)_Electric Rev Req Model (2009 GRC)  4 2" xfId="28521"/>
    <cellStyle name="_VC 6.15.06 update on 06GRC power costs.xls Chart 3_04 07E Wild Horse Wind Expansion (C) (2)_Electric Rev Req Model (2009 GRC)  4 2 2" xfId="28522"/>
    <cellStyle name="_VC 6.15.06 update on 06GRC power costs.xls Chart 3_04 07E Wild Horse Wind Expansion (C) (2)_Electric Rev Req Model (2009 GRC)  4 3" xfId="28523"/>
    <cellStyle name="_VC 6.15.06 update on 06GRC power costs.xls Chart 3_04 07E Wild Horse Wind Expansion (C) (2)_Electric Rev Req Model (2009 GRC)  5" xfId="28524"/>
    <cellStyle name="_VC 6.15.06 update on 06GRC power costs.xls Chart 3_04 07E Wild Horse Wind Expansion (C) (2)_Electric Rev Req Model (2009 GRC)  5 2" xfId="28525"/>
    <cellStyle name="_VC 6.15.06 update on 06GRC power costs.xls Chart 3_04 07E Wild Horse Wind Expansion (C) (2)_Electric Rev Req Model (2009 GRC)  6" xfId="28526"/>
    <cellStyle name="_VC 6.15.06 update on 06GRC power costs.xls Chart 3_04 07E Wild Horse Wind Expansion (C) (2)_Electric Rev Req Model (2009 GRC)  6 2" xfId="28527"/>
    <cellStyle name="_VC 6.15.06 update on 06GRC power costs.xls Chart 3_04 07E Wild Horse Wind Expansion (C) (2)_Electric Rev Req Model (2009 GRC) _DEM-WP(C) ENERG10C--ctn Mid-C_042010 2010GRC" xfId="12296"/>
    <cellStyle name="_VC 6.15.06 update on 06GRC power costs.xls Chart 3_04 07E Wild Horse Wind Expansion (C) (2)_Electric Rev Req Model (2009 GRC) _DEM-WP(C) ENERG10C--ctn Mid-C_042010 2010GRC 2" xfId="28528"/>
    <cellStyle name="_VC 6.15.06 update on 06GRC power costs.xls Chart 3_04 07E Wild Horse Wind Expansion (C) (2)_Electric Rev Req Model (2009 GRC) Rebuttal" xfId="7086"/>
    <cellStyle name="_VC 6.15.06 update on 06GRC power costs.xls Chart 3_04 07E Wild Horse Wind Expansion (C) (2)_Electric Rev Req Model (2009 GRC) Rebuttal 2" xfId="7087"/>
    <cellStyle name="_VC 6.15.06 update on 06GRC power costs.xls Chart 3_04 07E Wild Horse Wind Expansion (C) (2)_Electric Rev Req Model (2009 GRC) Rebuttal 2 2" xfId="7088"/>
    <cellStyle name="_VC 6.15.06 update on 06GRC power costs.xls Chart 3_04 07E Wild Horse Wind Expansion (C) (2)_Electric Rev Req Model (2009 GRC) Rebuttal 2 2 2" xfId="28529"/>
    <cellStyle name="_VC 6.15.06 update on 06GRC power costs.xls Chart 3_04 07E Wild Horse Wind Expansion (C) (2)_Electric Rev Req Model (2009 GRC) Rebuttal 2 3" xfId="7089"/>
    <cellStyle name="_VC 6.15.06 update on 06GRC power costs.xls Chart 3_04 07E Wild Horse Wind Expansion (C) (2)_Electric Rev Req Model (2009 GRC) Rebuttal 3" xfId="7090"/>
    <cellStyle name="_VC 6.15.06 update on 06GRC power costs.xls Chart 3_04 07E Wild Horse Wind Expansion (C) (2)_Electric Rev Req Model (2009 GRC) Rebuttal 3 2" xfId="28530"/>
    <cellStyle name="_VC 6.15.06 update on 06GRC power costs.xls Chart 3_04 07E Wild Horse Wind Expansion (C) (2)_Electric Rev Req Model (2009 GRC) Rebuttal 4" xfId="7091"/>
    <cellStyle name="_VC 6.15.06 update on 06GRC power costs.xls Chart 3_04 07E Wild Horse Wind Expansion (C) (2)_Electric Rev Req Model (2009 GRC) Rebuttal REmoval of New  WH Solar AdjustMI" xfId="7092"/>
    <cellStyle name="_VC 6.15.06 update on 06GRC power costs.xls Chart 3_04 07E Wild Horse Wind Expansion (C) (2)_Electric Rev Req Model (2009 GRC) Rebuttal REmoval of New  WH Solar AdjustMI 2" xfId="7093"/>
    <cellStyle name="_VC 6.15.06 update on 06GRC power costs.xls Chart 3_04 07E Wild Horse Wind Expansion (C) (2)_Electric Rev Req Model (2009 GRC) Rebuttal REmoval of New  WH Solar AdjustMI 2 2" xfId="7094"/>
    <cellStyle name="_VC 6.15.06 update on 06GRC power costs.xls Chart 3_04 07E Wild Horse Wind Expansion (C) (2)_Electric Rev Req Model (2009 GRC) Rebuttal REmoval of New  WH Solar AdjustMI 2 2 2" xfId="28531"/>
    <cellStyle name="_VC 6.15.06 update on 06GRC power costs.xls Chart 3_04 07E Wild Horse Wind Expansion (C) (2)_Electric Rev Req Model (2009 GRC) Rebuttal REmoval of New  WH Solar AdjustMI 2 2 2 2" xfId="28532"/>
    <cellStyle name="_VC 6.15.06 update on 06GRC power costs.xls Chart 3_04 07E Wild Horse Wind Expansion (C) (2)_Electric Rev Req Model (2009 GRC) Rebuttal REmoval of New  WH Solar AdjustMI 2 3" xfId="7095"/>
    <cellStyle name="_VC 6.15.06 update on 06GRC power costs.xls Chart 3_04 07E Wild Horse Wind Expansion (C) (2)_Electric Rev Req Model (2009 GRC) Rebuttal REmoval of New  WH Solar AdjustMI 2 3 2" xfId="28533"/>
    <cellStyle name="_VC 6.15.06 update on 06GRC power costs.xls Chart 3_04 07E Wild Horse Wind Expansion (C) (2)_Electric Rev Req Model (2009 GRC) Rebuttal REmoval of New  WH Solar AdjustMI 2 4" xfId="28534"/>
    <cellStyle name="_VC 6.15.06 update on 06GRC power costs.xls Chart 3_04 07E Wild Horse Wind Expansion (C) (2)_Electric Rev Req Model (2009 GRC) Rebuttal REmoval of New  WH Solar AdjustMI 2 4 2" xfId="28535"/>
    <cellStyle name="_VC 6.15.06 update on 06GRC power costs.xls Chart 3_04 07E Wild Horse Wind Expansion (C) (2)_Electric Rev Req Model (2009 GRC) Rebuttal REmoval of New  WH Solar AdjustMI 3" xfId="7096"/>
    <cellStyle name="_VC 6.15.06 update on 06GRC power costs.xls Chart 3_04 07E Wild Horse Wind Expansion (C) (2)_Electric Rev Req Model (2009 GRC) Rebuttal REmoval of New  WH Solar AdjustMI 3 2" xfId="28536"/>
    <cellStyle name="_VC 6.15.06 update on 06GRC power costs.xls Chart 3_04 07E Wild Horse Wind Expansion (C) (2)_Electric Rev Req Model (2009 GRC) Rebuttal REmoval of New  WH Solar AdjustMI 3 2 2" xfId="28537"/>
    <cellStyle name="_VC 6.15.06 update on 06GRC power costs.xls Chart 3_04 07E Wild Horse Wind Expansion (C) (2)_Electric Rev Req Model (2009 GRC) Rebuttal REmoval of New  WH Solar AdjustMI 3 3" xfId="28538"/>
    <cellStyle name="_VC 6.15.06 update on 06GRC power costs.xls Chart 3_04 07E Wild Horse Wind Expansion (C) (2)_Electric Rev Req Model (2009 GRC) Rebuttal REmoval of New  WH Solar AdjustMI 4" xfId="7097"/>
    <cellStyle name="_VC 6.15.06 update on 06GRC power costs.xls Chart 3_04 07E Wild Horse Wind Expansion (C) (2)_Electric Rev Req Model (2009 GRC) Rebuttal REmoval of New  WH Solar AdjustMI 4 2" xfId="28539"/>
    <cellStyle name="_VC 6.15.06 update on 06GRC power costs.xls Chart 3_04 07E Wild Horse Wind Expansion (C) (2)_Electric Rev Req Model (2009 GRC) Rebuttal REmoval of New  WH Solar AdjustMI 4 2 2" xfId="28540"/>
    <cellStyle name="_VC 6.15.06 update on 06GRC power costs.xls Chart 3_04 07E Wild Horse Wind Expansion (C) (2)_Electric Rev Req Model (2009 GRC) Rebuttal REmoval of New  WH Solar AdjustMI 4 3" xfId="28541"/>
    <cellStyle name="_VC 6.15.06 update on 06GRC power costs.xls Chart 3_04 07E Wild Horse Wind Expansion (C) (2)_Electric Rev Req Model (2009 GRC) Rebuttal REmoval of New  WH Solar AdjustMI 5" xfId="28542"/>
    <cellStyle name="_VC 6.15.06 update on 06GRC power costs.xls Chart 3_04 07E Wild Horse Wind Expansion (C) (2)_Electric Rev Req Model (2009 GRC) Rebuttal REmoval of New  WH Solar AdjustMI 5 2" xfId="28543"/>
    <cellStyle name="_VC 6.15.06 update on 06GRC power costs.xls Chart 3_04 07E Wild Horse Wind Expansion (C) (2)_Electric Rev Req Model (2009 GRC) Rebuttal REmoval of New  WH Solar AdjustMI 6" xfId="28544"/>
    <cellStyle name="_VC 6.15.06 update on 06GRC power costs.xls Chart 3_04 07E Wild Horse Wind Expansion (C) (2)_Electric Rev Req Model (2009 GRC) Rebuttal REmoval of New  WH Solar AdjustMI 6 2" xfId="28545"/>
    <cellStyle name="_VC 6.15.06 update on 06GRC power costs.xls Chart 3_04 07E Wild Horse Wind Expansion (C) (2)_Electric Rev Req Model (2009 GRC) Rebuttal REmoval of New  WH Solar AdjustMI_DEM-WP(C) ENERG10C--ctn Mid-C_042010 2010GRC" xfId="12297"/>
    <cellStyle name="_VC 6.15.06 update on 06GRC power costs.xls Chart 3_04 07E Wild Horse Wind Expansion (C) (2)_Electric Rev Req Model (2009 GRC) Rebuttal REmoval of New  WH Solar AdjustMI_DEM-WP(C) ENERG10C--ctn Mid-C_042010 2010GRC 2" xfId="28546"/>
    <cellStyle name="_VC 6.15.06 update on 06GRC power costs.xls Chart 3_04 07E Wild Horse Wind Expansion (C) (2)_Electric Rev Req Model (2009 GRC) Revised 01-18-2010" xfId="7098"/>
    <cellStyle name="_VC 6.15.06 update on 06GRC power costs.xls Chart 3_04 07E Wild Horse Wind Expansion (C) (2)_Electric Rev Req Model (2009 GRC) Revised 01-18-2010 2" xfId="7099"/>
    <cellStyle name="_VC 6.15.06 update on 06GRC power costs.xls Chart 3_04 07E Wild Horse Wind Expansion (C) (2)_Electric Rev Req Model (2009 GRC) Revised 01-18-2010 2 2" xfId="7100"/>
    <cellStyle name="_VC 6.15.06 update on 06GRC power costs.xls Chart 3_04 07E Wild Horse Wind Expansion (C) (2)_Electric Rev Req Model (2009 GRC) Revised 01-18-2010 2 2 2" xfId="28547"/>
    <cellStyle name="_VC 6.15.06 update on 06GRC power costs.xls Chart 3_04 07E Wild Horse Wind Expansion (C) (2)_Electric Rev Req Model (2009 GRC) Revised 01-18-2010 2 2 2 2" xfId="28548"/>
    <cellStyle name="_VC 6.15.06 update on 06GRC power costs.xls Chart 3_04 07E Wild Horse Wind Expansion (C) (2)_Electric Rev Req Model (2009 GRC) Revised 01-18-2010 2 3" xfId="7101"/>
    <cellStyle name="_VC 6.15.06 update on 06GRC power costs.xls Chart 3_04 07E Wild Horse Wind Expansion (C) (2)_Electric Rev Req Model (2009 GRC) Revised 01-18-2010 2 3 2" xfId="28549"/>
    <cellStyle name="_VC 6.15.06 update on 06GRC power costs.xls Chart 3_04 07E Wild Horse Wind Expansion (C) (2)_Electric Rev Req Model (2009 GRC) Revised 01-18-2010 2 4" xfId="28550"/>
    <cellStyle name="_VC 6.15.06 update on 06GRC power costs.xls Chart 3_04 07E Wild Horse Wind Expansion (C) (2)_Electric Rev Req Model (2009 GRC) Revised 01-18-2010 2 4 2" xfId="28551"/>
    <cellStyle name="_VC 6.15.06 update on 06GRC power costs.xls Chart 3_04 07E Wild Horse Wind Expansion (C) (2)_Electric Rev Req Model (2009 GRC) Revised 01-18-2010 3" xfId="7102"/>
    <cellStyle name="_VC 6.15.06 update on 06GRC power costs.xls Chart 3_04 07E Wild Horse Wind Expansion (C) (2)_Electric Rev Req Model (2009 GRC) Revised 01-18-2010 3 2" xfId="28552"/>
    <cellStyle name="_VC 6.15.06 update on 06GRC power costs.xls Chart 3_04 07E Wild Horse Wind Expansion (C) (2)_Electric Rev Req Model (2009 GRC) Revised 01-18-2010 3 2 2" xfId="28553"/>
    <cellStyle name="_VC 6.15.06 update on 06GRC power costs.xls Chart 3_04 07E Wild Horse Wind Expansion (C) (2)_Electric Rev Req Model (2009 GRC) Revised 01-18-2010 3 3" xfId="28554"/>
    <cellStyle name="_VC 6.15.06 update on 06GRC power costs.xls Chart 3_04 07E Wild Horse Wind Expansion (C) (2)_Electric Rev Req Model (2009 GRC) Revised 01-18-2010 4" xfId="7103"/>
    <cellStyle name="_VC 6.15.06 update on 06GRC power costs.xls Chart 3_04 07E Wild Horse Wind Expansion (C) (2)_Electric Rev Req Model (2009 GRC) Revised 01-18-2010 4 2" xfId="28555"/>
    <cellStyle name="_VC 6.15.06 update on 06GRC power costs.xls Chart 3_04 07E Wild Horse Wind Expansion (C) (2)_Electric Rev Req Model (2009 GRC) Revised 01-18-2010 4 2 2" xfId="28556"/>
    <cellStyle name="_VC 6.15.06 update on 06GRC power costs.xls Chart 3_04 07E Wild Horse Wind Expansion (C) (2)_Electric Rev Req Model (2009 GRC) Revised 01-18-2010 4 3" xfId="28557"/>
    <cellStyle name="_VC 6.15.06 update on 06GRC power costs.xls Chart 3_04 07E Wild Horse Wind Expansion (C) (2)_Electric Rev Req Model (2009 GRC) Revised 01-18-2010 5" xfId="28558"/>
    <cellStyle name="_VC 6.15.06 update on 06GRC power costs.xls Chart 3_04 07E Wild Horse Wind Expansion (C) (2)_Electric Rev Req Model (2009 GRC) Revised 01-18-2010 5 2" xfId="28559"/>
    <cellStyle name="_VC 6.15.06 update on 06GRC power costs.xls Chart 3_04 07E Wild Horse Wind Expansion (C) (2)_Electric Rev Req Model (2009 GRC) Revised 01-18-2010 6" xfId="28560"/>
    <cellStyle name="_VC 6.15.06 update on 06GRC power costs.xls Chart 3_04 07E Wild Horse Wind Expansion (C) (2)_Electric Rev Req Model (2009 GRC) Revised 01-18-2010 6 2" xfId="28561"/>
    <cellStyle name="_VC 6.15.06 update on 06GRC power costs.xls Chart 3_04 07E Wild Horse Wind Expansion (C) (2)_Electric Rev Req Model (2009 GRC) Revised 01-18-2010_DEM-WP(C) ENERG10C--ctn Mid-C_042010 2010GRC" xfId="12298"/>
    <cellStyle name="_VC 6.15.06 update on 06GRC power costs.xls Chart 3_04 07E Wild Horse Wind Expansion (C) (2)_Electric Rev Req Model (2009 GRC) Revised 01-18-2010_DEM-WP(C) ENERG10C--ctn Mid-C_042010 2010GRC 2" xfId="28562"/>
    <cellStyle name="_VC 6.15.06 update on 06GRC power costs.xls Chart 3_04 07E Wild Horse Wind Expansion (C) (2)_Electric Rev Req Model (2010 GRC)" xfId="7104"/>
    <cellStyle name="_VC 6.15.06 update on 06GRC power costs.xls Chart 3_04 07E Wild Horse Wind Expansion (C) (2)_Electric Rev Req Model (2010 GRC) 2" xfId="28563"/>
    <cellStyle name="_VC 6.15.06 update on 06GRC power costs.xls Chart 3_04 07E Wild Horse Wind Expansion (C) (2)_Electric Rev Req Model (2010 GRC) SF" xfId="7105"/>
    <cellStyle name="_VC 6.15.06 update on 06GRC power costs.xls Chart 3_04 07E Wild Horse Wind Expansion (C) (2)_Electric Rev Req Model (2010 GRC) SF 2" xfId="28564"/>
    <cellStyle name="_VC 6.15.06 update on 06GRC power costs.xls Chart 3_04 07E Wild Horse Wind Expansion (C) (2)_Final Order Electric EXHIBIT A-1" xfId="7106"/>
    <cellStyle name="_VC 6.15.06 update on 06GRC power costs.xls Chart 3_04 07E Wild Horse Wind Expansion (C) (2)_Final Order Electric EXHIBIT A-1 2" xfId="7107"/>
    <cellStyle name="_VC 6.15.06 update on 06GRC power costs.xls Chart 3_04 07E Wild Horse Wind Expansion (C) (2)_Final Order Electric EXHIBIT A-1 2 2" xfId="7108"/>
    <cellStyle name="_VC 6.15.06 update on 06GRC power costs.xls Chart 3_04 07E Wild Horse Wind Expansion (C) (2)_Final Order Electric EXHIBIT A-1 2 2 2" xfId="28565"/>
    <cellStyle name="_VC 6.15.06 update on 06GRC power costs.xls Chart 3_04 07E Wild Horse Wind Expansion (C) (2)_Final Order Electric EXHIBIT A-1 2 3" xfId="7109"/>
    <cellStyle name="_VC 6.15.06 update on 06GRC power costs.xls Chart 3_04 07E Wild Horse Wind Expansion (C) (2)_Final Order Electric EXHIBIT A-1 3" xfId="7110"/>
    <cellStyle name="_VC 6.15.06 update on 06GRC power costs.xls Chart 3_04 07E Wild Horse Wind Expansion (C) (2)_Final Order Electric EXHIBIT A-1 3 2" xfId="28566"/>
    <cellStyle name="_VC 6.15.06 update on 06GRC power costs.xls Chart 3_04 07E Wild Horse Wind Expansion (C) (2)_Final Order Electric EXHIBIT A-1 3 2 2" xfId="28567"/>
    <cellStyle name="_VC 6.15.06 update on 06GRC power costs.xls Chart 3_04 07E Wild Horse Wind Expansion (C) (2)_Final Order Electric EXHIBIT A-1 3 3" xfId="28568"/>
    <cellStyle name="_VC 6.15.06 update on 06GRC power costs.xls Chart 3_04 07E Wild Horse Wind Expansion (C) (2)_Final Order Electric EXHIBIT A-1 4" xfId="7111"/>
    <cellStyle name="_VC 6.15.06 update on 06GRC power costs.xls Chart 3_04 07E Wild Horse Wind Expansion (C) (2)_Final Order Electric EXHIBIT A-1 4 2" xfId="28569"/>
    <cellStyle name="_VC 6.15.06 update on 06GRC power costs.xls Chart 3_04 07E Wild Horse Wind Expansion (C) (2)_Final Order Electric EXHIBIT A-1 5" xfId="28570"/>
    <cellStyle name="_VC 6.15.06 update on 06GRC power costs.xls Chart 3_04 07E Wild Horse Wind Expansion (C) (2)_Final Order Electric EXHIBIT A-1 6" xfId="28571"/>
    <cellStyle name="_VC 6.15.06 update on 06GRC power costs.xls Chart 3_04 07E Wild Horse Wind Expansion (C) (2)_TENASKA REGULATORY ASSET" xfId="7112"/>
    <cellStyle name="_VC 6.15.06 update on 06GRC power costs.xls Chart 3_04 07E Wild Horse Wind Expansion (C) (2)_TENASKA REGULATORY ASSET 2" xfId="7113"/>
    <cellStyle name="_VC 6.15.06 update on 06GRC power costs.xls Chart 3_04 07E Wild Horse Wind Expansion (C) (2)_TENASKA REGULATORY ASSET 2 2" xfId="7114"/>
    <cellStyle name="_VC 6.15.06 update on 06GRC power costs.xls Chart 3_04 07E Wild Horse Wind Expansion (C) (2)_TENASKA REGULATORY ASSET 2 2 2" xfId="28572"/>
    <cellStyle name="_VC 6.15.06 update on 06GRC power costs.xls Chart 3_04 07E Wild Horse Wind Expansion (C) (2)_TENASKA REGULATORY ASSET 2 3" xfId="7115"/>
    <cellStyle name="_VC 6.15.06 update on 06GRC power costs.xls Chart 3_04 07E Wild Horse Wind Expansion (C) (2)_TENASKA REGULATORY ASSET 3" xfId="7116"/>
    <cellStyle name="_VC 6.15.06 update on 06GRC power costs.xls Chart 3_04 07E Wild Horse Wind Expansion (C) (2)_TENASKA REGULATORY ASSET 3 2" xfId="28573"/>
    <cellStyle name="_VC 6.15.06 update on 06GRC power costs.xls Chart 3_04 07E Wild Horse Wind Expansion (C) (2)_TENASKA REGULATORY ASSET 3 2 2" xfId="28574"/>
    <cellStyle name="_VC 6.15.06 update on 06GRC power costs.xls Chart 3_04 07E Wild Horse Wind Expansion (C) (2)_TENASKA REGULATORY ASSET 3 3" xfId="28575"/>
    <cellStyle name="_VC 6.15.06 update on 06GRC power costs.xls Chart 3_04 07E Wild Horse Wind Expansion (C) (2)_TENASKA REGULATORY ASSET 4" xfId="7117"/>
    <cellStyle name="_VC 6.15.06 update on 06GRC power costs.xls Chart 3_04 07E Wild Horse Wind Expansion (C) (2)_TENASKA REGULATORY ASSET 4 2" xfId="28576"/>
    <cellStyle name="_VC 6.15.06 update on 06GRC power costs.xls Chart 3_04 07E Wild Horse Wind Expansion (C) (2)_TENASKA REGULATORY ASSET 5" xfId="28577"/>
    <cellStyle name="_VC 6.15.06 update on 06GRC power costs.xls Chart 3_04 07E Wild Horse Wind Expansion (C) (2)_TENASKA REGULATORY ASSET 6" xfId="28578"/>
    <cellStyle name="_VC 6.15.06 update on 06GRC power costs.xls Chart 3_16.37E Wild Horse Expansion DeferralRevwrkingfile SF" xfId="7118"/>
    <cellStyle name="_VC 6.15.06 update on 06GRC power costs.xls Chart 3_16.37E Wild Horse Expansion DeferralRevwrkingfile SF 2" xfId="7119"/>
    <cellStyle name="_VC 6.15.06 update on 06GRC power costs.xls Chart 3_16.37E Wild Horse Expansion DeferralRevwrkingfile SF 2 2" xfId="7120"/>
    <cellStyle name="_VC 6.15.06 update on 06GRC power costs.xls Chart 3_16.37E Wild Horse Expansion DeferralRevwrkingfile SF 2 2 2" xfId="28579"/>
    <cellStyle name="_VC 6.15.06 update on 06GRC power costs.xls Chart 3_16.37E Wild Horse Expansion DeferralRevwrkingfile SF 2 2 2 2" xfId="28580"/>
    <cellStyle name="_VC 6.15.06 update on 06GRC power costs.xls Chart 3_16.37E Wild Horse Expansion DeferralRevwrkingfile SF 2 3" xfId="7121"/>
    <cellStyle name="_VC 6.15.06 update on 06GRC power costs.xls Chart 3_16.37E Wild Horse Expansion DeferralRevwrkingfile SF 2 3 2" xfId="28581"/>
    <cellStyle name="_VC 6.15.06 update on 06GRC power costs.xls Chart 3_16.37E Wild Horse Expansion DeferralRevwrkingfile SF 2 4" xfId="28582"/>
    <cellStyle name="_VC 6.15.06 update on 06GRC power costs.xls Chart 3_16.37E Wild Horse Expansion DeferralRevwrkingfile SF 2 4 2" xfId="28583"/>
    <cellStyle name="_VC 6.15.06 update on 06GRC power costs.xls Chart 3_16.37E Wild Horse Expansion DeferralRevwrkingfile SF 3" xfId="7122"/>
    <cellStyle name="_VC 6.15.06 update on 06GRC power costs.xls Chart 3_16.37E Wild Horse Expansion DeferralRevwrkingfile SF 3 2" xfId="28584"/>
    <cellStyle name="_VC 6.15.06 update on 06GRC power costs.xls Chart 3_16.37E Wild Horse Expansion DeferralRevwrkingfile SF 3 2 2" xfId="28585"/>
    <cellStyle name="_VC 6.15.06 update on 06GRC power costs.xls Chart 3_16.37E Wild Horse Expansion DeferralRevwrkingfile SF 3 3" xfId="28586"/>
    <cellStyle name="_VC 6.15.06 update on 06GRC power costs.xls Chart 3_16.37E Wild Horse Expansion DeferralRevwrkingfile SF 4" xfId="7123"/>
    <cellStyle name="_VC 6.15.06 update on 06GRC power costs.xls Chart 3_16.37E Wild Horse Expansion DeferralRevwrkingfile SF 4 2" xfId="28587"/>
    <cellStyle name="_VC 6.15.06 update on 06GRC power costs.xls Chart 3_16.37E Wild Horse Expansion DeferralRevwrkingfile SF 4 2 2" xfId="28588"/>
    <cellStyle name="_VC 6.15.06 update on 06GRC power costs.xls Chart 3_16.37E Wild Horse Expansion DeferralRevwrkingfile SF 4 3" xfId="28589"/>
    <cellStyle name="_VC 6.15.06 update on 06GRC power costs.xls Chart 3_16.37E Wild Horse Expansion DeferralRevwrkingfile SF 5" xfId="28590"/>
    <cellStyle name="_VC 6.15.06 update on 06GRC power costs.xls Chart 3_16.37E Wild Horse Expansion DeferralRevwrkingfile SF 5 2" xfId="28591"/>
    <cellStyle name="_VC 6.15.06 update on 06GRC power costs.xls Chart 3_16.37E Wild Horse Expansion DeferralRevwrkingfile SF 6" xfId="28592"/>
    <cellStyle name="_VC 6.15.06 update on 06GRC power costs.xls Chart 3_16.37E Wild Horse Expansion DeferralRevwrkingfile SF 6 2" xfId="28593"/>
    <cellStyle name="_VC 6.15.06 update on 06GRC power costs.xls Chart 3_16.37E Wild Horse Expansion DeferralRevwrkingfile SF_DEM-WP(C) ENERG10C--ctn Mid-C_042010 2010GRC" xfId="12299"/>
    <cellStyle name="_VC 6.15.06 update on 06GRC power costs.xls Chart 3_16.37E Wild Horse Expansion DeferralRevwrkingfile SF_DEM-WP(C) ENERG10C--ctn Mid-C_042010 2010GRC 2" xfId="28594"/>
    <cellStyle name="_VC 6.15.06 update on 06GRC power costs.xls Chart 3_2009 Compliance Filing PCA Exhibits for GRC" xfId="7124"/>
    <cellStyle name="_VC 6.15.06 update on 06GRC power costs.xls Chart 3_2009 Compliance Filing PCA Exhibits for GRC 2" xfId="7125"/>
    <cellStyle name="_VC 6.15.06 update on 06GRC power costs.xls Chart 3_2009 Compliance Filing PCA Exhibits for GRC 2 2" xfId="28595"/>
    <cellStyle name="_VC 6.15.06 update on 06GRC power costs.xls Chart 3_2009 Compliance Filing PCA Exhibits for GRC 3" xfId="28596"/>
    <cellStyle name="_VC 6.15.06 update on 06GRC power costs.xls Chart 3_2009 GRC Compl Filing - Exhibit D" xfId="7126"/>
    <cellStyle name="_VC 6.15.06 update on 06GRC power costs.xls Chart 3_2009 GRC Compl Filing - Exhibit D 2" xfId="7127"/>
    <cellStyle name="_VC 6.15.06 update on 06GRC power costs.xls Chart 3_2009 GRC Compl Filing - Exhibit D 2 2" xfId="28597"/>
    <cellStyle name="_VC 6.15.06 update on 06GRC power costs.xls Chart 3_2009 GRC Compl Filing - Exhibit D 2 2 2" xfId="28598"/>
    <cellStyle name="_VC 6.15.06 update on 06GRC power costs.xls Chart 3_2009 GRC Compl Filing - Exhibit D 2 2 2 2" xfId="28599"/>
    <cellStyle name="_VC 6.15.06 update on 06GRC power costs.xls Chart 3_2009 GRC Compl Filing - Exhibit D 2 3" xfId="28600"/>
    <cellStyle name="_VC 6.15.06 update on 06GRC power costs.xls Chart 3_2009 GRC Compl Filing - Exhibit D 2 3 2" xfId="28601"/>
    <cellStyle name="_VC 6.15.06 update on 06GRC power costs.xls Chart 3_2009 GRC Compl Filing - Exhibit D 2 4" xfId="28602"/>
    <cellStyle name="_VC 6.15.06 update on 06GRC power costs.xls Chart 3_2009 GRC Compl Filing - Exhibit D 2 4 2" xfId="28603"/>
    <cellStyle name="_VC 6.15.06 update on 06GRC power costs.xls Chart 3_2009 GRC Compl Filing - Exhibit D 3" xfId="7128"/>
    <cellStyle name="_VC 6.15.06 update on 06GRC power costs.xls Chart 3_2009 GRC Compl Filing - Exhibit D 3 2" xfId="28604"/>
    <cellStyle name="_VC 6.15.06 update on 06GRC power costs.xls Chart 3_2009 GRC Compl Filing - Exhibit D 3 2 2" xfId="28605"/>
    <cellStyle name="_VC 6.15.06 update on 06GRC power costs.xls Chart 3_2009 GRC Compl Filing - Exhibit D 3 3" xfId="28606"/>
    <cellStyle name="_VC 6.15.06 update on 06GRC power costs.xls Chart 3_2009 GRC Compl Filing - Exhibit D 4" xfId="28607"/>
    <cellStyle name="_VC 6.15.06 update on 06GRC power costs.xls Chart 3_2009 GRC Compl Filing - Exhibit D 4 2" xfId="28608"/>
    <cellStyle name="_VC 6.15.06 update on 06GRC power costs.xls Chart 3_2009 GRC Compl Filing - Exhibit D 4 2 2" xfId="28609"/>
    <cellStyle name="_VC 6.15.06 update on 06GRC power costs.xls Chart 3_2009 GRC Compl Filing - Exhibit D 4 3" xfId="28610"/>
    <cellStyle name="_VC 6.15.06 update on 06GRC power costs.xls Chart 3_2009 GRC Compl Filing - Exhibit D 5" xfId="28611"/>
    <cellStyle name="_VC 6.15.06 update on 06GRC power costs.xls Chart 3_2009 GRC Compl Filing - Exhibit D 5 2" xfId="28612"/>
    <cellStyle name="_VC 6.15.06 update on 06GRC power costs.xls Chart 3_2009 GRC Compl Filing - Exhibit D 6" xfId="28613"/>
    <cellStyle name="_VC 6.15.06 update on 06GRC power costs.xls Chart 3_2009 GRC Compl Filing - Exhibit D 6 2" xfId="28614"/>
    <cellStyle name="_VC 6.15.06 update on 06GRC power costs.xls Chart 3_2009 GRC Compl Filing - Exhibit D_DEM-WP(C) ENERG10C--ctn Mid-C_042010 2010GRC" xfId="12300"/>
    <cellStyle name="_VC 6.15.06 update on 06GRC power costs.xls Chart 3_2009 GRC Compl Filing - Exhibit D_DEM-WP(C) ENERG10C--ctn Mid-C_042010 2010GRC 2" xfId="28615"/>
    <cellStyle name="_VC 6.15.06 update on 06GRC power costs.xls Chart 3_2010 PTC's July1_Dec31 2010 " xfId="278"/>
    <cellStyle name="_VC 6.15.06 update on 06GRC power costs.xls Chart 3_2010 PTC's Sept10_Aug11 (Version 4)" xfId="279"/>
    <cellStyle name="_VC 6.15.06 update on 06GRC power costs.xls Chart 3_3.01 Income Statement" xfId="7129"/>
    <cellStyle name="_VC 6.15.06 update on 06GRC power costs.xls Chart 3_4 31 Regulatory Assets and Liabilities  7 06- Exhibit D" xfId="7130"/>
    <cellStyle name="_VC 6.15.06 update on 06GRC power costs.xls Chart 3_4 31 Regulatory Assets and Liabilities  7 06- Exhibit D 2" xfId="7131"/>
    <cellStyle name="_VC 6.15.06 update on 06GRC power costs.xls Chart 3_4 31 Regulatory Assets and Liabilities  7 06- Exhibit D 2 2" xfId="7132"/>
    <cellStyle name="_VC 6.15.06 update on 06GRC power costs.xls Chart 3_4 31 Regulatory Assets and Liabilities  7 06- Exhibit D 2 2 2" xfId="28616"/>
    <cellStyle name="_VC 6.15.06 update on 06GRC power costs.xls Chart 3_4 31 Regulatory Assets and Liabilities  7 06- Exhibit D 2 2 2 2" xfId="28617"/>
    <cellStyle name="_VC 6.15.06 update on 06GRC power costs.xls Chart 3_4 31 Regulatory Assets and Liabilities  7 06- Exhibit D 2 3" xfId="7133"/>
    <cellStyle name="_VC 6.15.06 update on 06GRC power costs.xls Chart 3_4 31 Regulatory Assets and Liabilities  7 06- Exhibit D 2 3 2" xfId="28618"/>
    <cellStyle name="_VC 6.15.06 update on 06GRC power costs.xls Chart 3_4 31 Regulatory Assets and Liabilities  7 06- Exhibit D 2 4" xfId="28619"/>
    <cellStyle name="_VC 6.15.06 update on 06GRC power costs.xls Chart 3_4 31 Regulatory Assets and Liabilities  7 06- Exhibit D 2 4 2" xfId="28620"/>
    <cellStyle name="_VC 6.15.06 update on 06GRC power costs.xls Chart 3_4 31 Regulatory Assets and Liabilities  7 06- Exhibit D 3" xfId="7134"/>
    <cellStyle name="_VC 6.15.06 update on 06GRC power costs.xls Chart 3_4 31 Regulatory Assets and Liabilities  7 06- Exhibit D 3 2" xfId="28621"/>
    <cellStyle name="_VC 6.15.06 update on 06GRC power costs.xls Chart 3_4 31 Regulatory Assets and Liabilities  7 06- Exhibit D 3 2 2" xfId="28622"/>
    <cellStyle name="_VC 6.15.06 update on 06GRC power costs.xls Chart 3_4 31 Regulatory Assets and Liabilities  7 06- Exhibit D 3 3" xfId="28623"/>
    <cellStyle name="_VC 6.15.06 update on 06GRC power costs.xls Chart 3_4 31 Regulatory Assets and Liabilities  7 06- Exhibit D 4" xfId="7135"/>
    <cellStyle name="_VC 6.15.06 update on 06GRC power costs.xls Chart 3_4 31 Regulatory Assets and Liabilities  7 06- Exhibit D 4 2" xfId="28624"/>
    <cellStyle name="_VC 6.15.06 update on 06GRC power costs.xls Chart 3_4 31 Regulatory Assets and Liabilities  7 06- Exhibit D 4 2 2" xfId="28625"/>
    <cellStyle name="_VC 6.15.06 update on 06GRC power costs.xls Chart 3_4 31 Regulatory Assets and Liabilities  7 06- Exhibit D 4 3" xfId="28626"/>
    <cellStyle name="_VC 6.15.06 update on 06GRC power costs.xls Chart 3_4 31 Regulatory Assets and Liabilities  7 06- Exhibit D 5" xfId="28627"/>
    <cellStyle name="_VC 6.15.06 update on 06GRC power costs.xls Chart 3_4 31 Regulatory Assets and Liabilities  7 06- Exhibit D 5 2" xfId="28628"/>
    <cellStyle name="_VC 6.15.06 update on 06GRC power costs.xls Chart 3_4 31 Regulatory Assets and Liabilities  7 06- Exhibit D 6" xfId="28629"/>
    <cellStyle name="_VC 6.15.06 update on 06GRC power costs.xls Chart 3_4 31 Regulatory Assets and Liabilities  7 06- Exhibit D 6 2" xfId="28630"/>
    <cellStyle name="_VC 6.15.06 update on 06GRC power costs.xls Chart 3_4 31 Regulatory Assets and Liabilities  7 06- Exhibit D_DEM-WP(C) ENERG10C--ctn Mid-C_042010 2010GRC" xfId="12301"/>
    <cellStyle name="_VC 6.15.06 update on 06GRC power costs.xls Chart 3_4 31 Regulatory Assets and Liabilities  7 06- Exhibit D_DEM-WP(C) ENERG10C--ctn Mid-C_042010 2010GRC 2" xfId="28631"/>
    <cellStyle name="_VC 6.15.06 update on 06GRC power costs.xls Chart 3_4 31 Regulatory Assets and Liabilities  7 06- Exhibit D_NIM Summary" xfId="7136"/>
    <cellStyle name="_VC 6.15.06 update on 06GRC power costs.xls Chart 3_4 31 Regulatory Assets and Liabilities  7 06- Exhibit D_NIM Summary 2" xfId="7137"/>
    <cellStyle name="_VC 6.15.06 update on 06GRC power costs.xls Chart 3_4 31 Regulatory Assets and Liabilities  7 06- Exhibit D_NIM Summary 2 2" xfId="28632"/>
    <cellStyle name="_VC 6.15.06 update on 06GRC power costs.xls Chart 3_4 31 Regulatory Assets and Liabilities  7 06- Exhibit D_NIM Summary 2 2 2" xfId="28633"/>
    <cellStyle name="_VC 6.15.06 update on 06GRC power costs.xls Chart 3_4 31 Regulatory Assets and Liabilities  7 06- Exhibit D_NIM Summary 2 2 2 2" xfId="28634"/>
    <cellStyle name="_VC 6.15.06 update on 06GRC power costs.xls Chart 3_4 31 Regulatory Assets and Liabilities  7 06- Exhibit D_NIM Summary 2 3" xfId="28635"/>
    <cellStyle name="_VC 6.15.06 update on 06GRC power costs.xls Chart 3_4 31 Regulatory Assets and Liabilities  7 06- Exhibit D_NIM Summary 2 3 2" xfId="28636"/>
    <cellStyle name="_VC 6.15.06 update on 06GRC power costs.xls Chart 3_4 31 Regulatory Assets and Liabilities  7 06- Exhibit D_NIM Summary 2 4" xfId="28637"/>
    <cellStyle name="_VC 6.15.06 update on 06GRC power costs.xls Chart 3_4 31 Regulatory Assets and Liabilities  7 06- Exhibit D_NIM Summary 2 4 2" xfId="28638"/>
    <cellStyle name="_VC 6.15.06 update on 06GRC power costs.xls Chart 3_4 31 Regulatory Assets and Liabilities  7 06- Exhibit D_NIM Summary 3" xfId="28639"/>
    <cellStyle name="_VC 6.15.06 update on 06GRC power costs.xls Chart 3_4 31 Regulatory Assets and Liabilities  7 06- Exhibit D_NIM Summary 3 2" xfId="28640"/>
    <cellStyle name="_VC 6.15.06 update on 06GRC power costs.xls Chart 3_4 31 Regulatory Assets and Liabilities  7 06- Exhibit D_NIM Summary 3 2 2" xfId="28641"/>
    <cellStyle name="_VC 6.15.06 update on 06GRC power costs.xls Chart 3_4 31 Regulatory Assets and Liabilities  7 06- Exhibit D_NIM Summary 3 3" xfId="28642"/>
    <cellStyle name="_VC 6.15.06 update on 06GRC power costs.xls Chart 3_4 31 Regulatory Assets and Liabilities  7 06- Exhibit D_NIM Summary 4" xfId="28643"/>
    <cellStyle name="_VC 6.15.06 update on 06GRC power costs.xls Chart 3_4 31 Regulatory Assets and Liabilities  7 06- Exhibit D_NIM Summary 4 2" xfId="28644"/>
    <cellStyle name="_VC 6.15.06 update on 06GRC power costs.xls Chart 3_4 31 Regulatory Assets and Liabilities  7 06- Exhibit D_NIM Summary 4 2 2" xfId="28645"/>
    <cellStyle name="_VC 6.15.06 update on 06GRC power costs.xls Chart 3_4 31 Regulatory Assets and Liabilities  7 06- Exhibit D_NIM Summary 4 3" xfId="28646"/>
    <cellStyle name="_VC 6.15.06 update on 06GRC power costs.xls Chart 3_4 31 Regulatory Assets and Liabilities  7 06- Exhibit D_NIM Summary 5" xfId="28647"/>
    <cellStyle name="_VC 6.15.06 update on 06GRC power costs.xls Chart 3_4 31 Regulatory Assets and Liabilities  7 06- Exhibit D_NIM Summary 5 2" xfId="28648"/>
    <cellStyle name="_VC 6.15.06 update on 06GRC power costs.xls Chart 3_4 31 Regulatory Assets and Liabilities  7 06- Exhibit D_NIM Summary 6" xfId="28649"/>
    <cellStyle name="_VC 6.15.06 update on 06GRC power costs.xls Chart 3_4 31 Regulatory Assets and Liabilities  7 06- Exhibit D_NIM Summary 6 2" xfId="28650"/>
    <cellStyle name="_VC 6.15.06 update on 06GRC power costs.xls Chart 3_4 31 Regulatory Assets and Liabilities  7 06- Exhibit D_NIM Summary_DEM-WP(C) ENERG10C--ctn Mid-C_042010 2010GRC" xfId="12302"/>
    <cellStyle name="_VC 6.15.06 update on 06GRC power costs.xls Chart 3_4 31 Regulatory Assets and Liabilities  7 06- Exhibit D_NIM Summary_DEM-WP(C) ENERG10C--ctn Mid-C_042010 2010GRC 2" xfId="28651"/>
    <cellStyle name="_VC 6.15.06 update on 06GRC power costs.xls Chart 3_4 31E Reg Asset  Liab and EXH D" xfId="12303"/>
    <cellStyle name="_VC 6.15.06 update on 06GRC power costs.xls Chart 3_4 31E Reg Asset  Liab and EXH D _ Aug 10 Filing (2)" xfId="12304"/>
    <cellStyle name="_VC 6.15.06 update on 06GRC power costs.xls Chart 3_4 31E Reg Asset  Liab and EXH D _ Aug 10 Filing (2) 2" xfId="28652"/>
    <cellStyle name="_VC 6.15.06 update on 06GRC power costs.xls Chart 3_4 31E Reg Asset  Liab and EXH D _ Aug 10 Filing (2) 2 2" xfId="28653"/>
    <cellStyle name="_VC 6.15.06 update on 06GRC power costs.xls Chart 3_4 31E Reg Asset  Liab and EXH D _ Aug 10 Filing (2) 2 2 2" xfId="28654"/>
    <cellStyle name="_VC 6.15.06 update on 06GRC power costs.xls Chart 3_4 31E Reg Asset  Liab and EXH D _ Aug 10 Filing (2) 2 3" xfId="28655"/>
    <cellStyle name="_VC 6.15.06 update on 06GRC power costs.xls Chart 3_4 31E Reg Asset  Liab and EXH D _ Aug 10 Filing (2) 3" xfId="28656"/>
    <cellStyle name="_VC 6.15.06 update on 06GRC power costs.xls Chart 3_4 31E Reg Asset  Liab and EXH D _ Aug 10 Filing (2) 3 2" xfId="28657"/>
    <cellStyle name="_VC 6.15.06 update on 06GRC power costs.xls Chart 3_4 31E Reg Asset  Liab and EXH D _ Aug 10 Filing (2) 3 2 2" xfId="28658"/>
    <cellStyle name="_VC 6.15.06 update on 06GRC power costs.xls Chart 3_4 31E Reg Asset  Liab and EXH D _ Aug 10 Filing (2) 3 3" xfId="28659"/>
    <cellStyle name="_VC 6.15.06 update on 06GRC power costs.xls Chart 3_4 31E Reg Asset  Liab and EXH D _ Aug 10 Filing (2) 4" xfId="28660"/>
    <cellStyle name="_VC 6.15.06 update on 06GRC power costs.xls Chart 3_4 31E Reg Asset  Liab and EXH D _ Aug 10 Filing (2) 4 2" xfId="28661"/>
    <cellStyle name="_VC 6.15.06 update on 06GRC power costs.xls Chart 3_4 31E Reg Asset  Liab and EXH D _ Aug 10 Filing (2) 5" xfId="28662"/>
    <cellStyle name="_VC 6.15.06 update on 06GRC power costs.xls Chart 3_4 31E Reg Asset  Liab and EXH D _ Aug 10 Filing (2) 5 2" xfId="28663"/>
    <cellStyle name="_VC 6.15.06 update on 06GRC power costs.xls Chart 3_4 31E Reg Asset  Liab and EXH D 10" xfId="28664"/>
    <cellStyle name="_VC 6.15.06 update on 06GRC power costs.xls Chart 3_4 31E Reg Asset  Liab and EXH D 10 2" xfId="28665"/>
    <cellStyle name="_VC 6.15.06 update on 06GRC power costs.xls Chart 3_4 31E Reg Asset  Liab and EXH D 10 2 2" xfId="28666"/>
    <cellStyle name="_VC 6.15.06 update on 06GRC power costs.xls Chart 3_4 31E Reg Asset  Liab and EXH D 10 3" xfId="28667"/>
    <cellStyle name="_VC 6.15.06 update on 06GRC power costs.xls Chart 3_4 31E Reg Asset  Liab and EXH D 11" xfId="28668"/>
    <cellStyle name="_VC 6.15.06 update on 06GRC power costs.xls Chart 3_4 31E Reg Asset  Liab and EXH D 11 2" xfId="28669"/>
    <cellStyle name="_VC 6.15.06 update on 06GRC power costs.xls Chart 3_4 31E Reg Asset  Liab and EXH D 11 2 2" xfId="28670"/>
    <cellStyle name="_VC 6.15.06 update on 06GRC power costs.xls Chart 3_4 31E Reg Asset  Liab and EXH D 11 3" xfId="28671"/>
    <cellStyle name="_VC 6.15.06 update on 06GRC power costs.xls Chart 3_4 31E Reg Asset  Liab and EXH D 12" xfId="28672"/>
    <cellStyle name="_VC 6.15.06 update on 06GRC power costs.xls Chart 3_4 31E Reg Asset  Liab and EXH D 12 2" xfId="28673"/>
    <cellStyle name="_VC 6.15.06 update on 06GRC power costs.xls Chart 3_4 31E Reg Asset  Liab and EXH D 12 2 2" xfId="28674"/>
    <cellStyle name="_VC 6.15.06 update on 06GRC power costs.xls Chart 3_4 31E Reg Asset  Liab and EXH D 12 3" xfId="28675"/>
    <cellStyle name="_VC 6.15.06 update on 06GRC power costs.xls Chart 3_4 31E Reg Asset  Liab and EXH D 13" xfId="28676"/>
    <cellStyle name="_VC 6.15.06 update on 06GRC power costs.xls Chart 3_4 31E Reg Asset  Liab and EXH D 13 2" xfId="28677"/>
    <cellStyle name="_VC 6.15.06 update on 06GRC power costs.xls Chart 3_4 31E Reg Asset  Liab and EXH D 13 2 2" xfId="28678"/>
    <cellStyle name="_VC 6.15.06 update on 06GRC power costs.xls Chart 3_4 31E Reg Asset  Liab and EXH D 13 3" xfId="28679"/>
    <cellStyle name="_VC 6.15.06 update on 06GRC power costs.xls Chart 3_4 31E Reg Asset  Liab and EXH D 14" xfId="28680"/>
    <cellStyle name="_VC 6.15.06 update on 06GRC power costs.xls Chart 3_4 31E Reg Asset  Liab and EXH D 14 2" xfId="28681"/>
    <cellStyle name="_VC 6.15.06 update on 06GRC power costs.xls Chart 3_4 31E Reg Asset  Liab and EXH D 14 2 2" xfId="28682"/>
    <cellStyle name="_VC 6.15.06 update on 06GRC power costs.xls Chart 3_4 31E Reg Asset  Liab and EXH D 14 3" xfId="28683"/>
    <cellStyle name="_VC 6.15.06 update on 06GRC power costs.xls Chart 3_4 31E Reg Asset  Liab and EXH D 15" xfId="28684"/>
    <cellStyle name="_VC 6.15.06 update on 06GRC power costs.xls Chart 3_4 31E Reg Asset  Liab and EXH D 15 2" xfId="28685"/>
    <cellStyle name="_VC 6.15.06 update on 06GRC power costs.xls Chart 3_4 31E Reg Asset  Liab and EXH D 15 2 2" xfId="28686"/>
    <cellStyle name="_VC 6.15.06 update on 06GRC power costs.xls Chart 3_4 31E Reg Asset  Liab and EXH D 15 3" xfId="28687"/>
    <cellStyle name="_VC 6.15.06 update on 06GRC power costs.xls Chart 3_4 31E Reg Asset  Liab and EXH D 16" xfId="28688"/>
    <cellStyle name="_VC 6.15.06 update on 06GRC power costs.xls Chart 3_4 31E Reg Asset  Liab and EXH D 16 2" xfId="28689"/>
    <cellStyle name="_VC 6.15.06 update on 06GRC power costs.xls Chart 3_4 31E Reg Asset  Liab and EXH D 16 2 2" xfId="28690"/>
    <cellStyle name="_VC 6.15.06 update on 06GRC power costs.xls Chart 3_4 31E Reg Asset  Liab and EXH D 16 3" xfId="28691"/>
    <cellStyle name="_VC 6.15.06 update on 06GRC power costs.xls Chart 3_4 31E Reg Asset  Liab and EXH D 17" xfId="28692"/>
    <cellStyle name="_VC 6.15.06 update on 06GRC power costs.xls Chart 3_4 31E Reg Asset  Liab and EXH D 17 2" xfId="28693"/>
    <cellStyle name="_VC 6.15.06 update on 06GRC power costs.xls Chart 3_4 31E Reg Asset  Liab and EXH D 18" xfId="28694"/>
    <cellStyle name="_VC 6.15.06 update on 06GRC power costs.xls Chart 3_4 31E Reg Asset  Liab and EXH D 18 2" xfId="28695"/>
    <cellStyle name="_VC 6.15.06 update on 06GRC power costs.xls Chart 3_4 31E Reg Asset  Liab and EXH D 19" xfId="28696"/>
    <cellStyle name="_VC 6.15.06 update on 06GRC power costs.xls Chart 3_4 31E Reg Asset  Liab and EXH D 19 2" xfId="28697"/>
    <cellStyle name="_VC 6.15.06 update on 06GRC power costs.xls Chart 3_4 31E Reg Asset  Liab and EXH D 2" xfId="28698"/>
    <cellStyle name="_VC 6.15.06 update on 06GRC power costs.xls Chart 3_4 31E Reg Asset  Liab and EXH D 2 2" xfId="28699"/>
    <cellStyle name="_VC 6.15.06 update on 06GRC power costs.xls Chart 3_4 31E Reg Asset  Liab and EXH D 2 2 2" xfId="28700"/>
    <cellStyle name="_VC 6.15.06 update on 06GRC power costs.xls Chart 3_4 31E Reg Asset  Liab and EXH D 2 3" xfId="28701"/>
    <cellStyle name="_VC 6.15.06 update on 06GRC power costs.xls Chart 3_4 31E Reg Asset  Liab and EXH D 20" xfId="28702"/>
    <cellStyle name="_VC 6.15.06 update on 06GRC power costs.xls Chart 3_4 31E Reg Asset  Liab and EXH D 20 2" xfId="28703"/>
    <cellStyle name="_VC 6.15.06 update on 06GRC power costs.xls Chart 3_4 31E Reg Asset  Liab and EXH D 21" xfId="28704"/>
    <cellStyle name="_VC 6.15.06 update on 06GRC power costs.xls Chart 3_4 31E Reg Asset  Liab and EXH D 21 2" xfId="28705"/>
    <cellStyle name="_VC 6.15.06 update on 06GRC power costs.xls Chart 3_4 31E Reg Asset  Liab and EXH D 22" xfId="28706"/>
    <cellStyle name="_VC 6.15.06 update on 06GRC power costs.xls Chart 3_4 31E Reg Asset  Liab and EXH D 22 2" xfId="28707"/>
    <cellStyle name="_VC 6.15.06 update on 06GRC power costs.xls Chart 3_4 31E Reg Asset  Liab and EXH D 23" xfId="28708"/>
    <cellStyle name="_VC 6.15.06 update on 06GRC power costs.xls Chart 3_4 31E Reg Asset  Liab and EXH D 23 2" xfId="28709"/>
    <cellStyle name="_VC 6.15.06 update on 06GRC power costs.xls Chart 3_4 31E Reg Asset  Liab and EXH D 24" xfId="28710"/>
    <cellStyle name="_VC 6.15.06 update on 06GRC power costs.xls Chart 3_4 31E Reg Asset  Liab and EXH D 24 2" xfId="28711"/>
    <cellStyle name="_VC 6.15.06 update on 06GRC power costs.xls Chart 3_4 31E Reg Asset  Liab and EXH D 25" xfId="28712"/>
    <cellStyle name="_VC 6.15.06 update on 06GRC power costs.xls Chart 3_4 31E Reg Asset  Liab and EXH D 25 2" xfId="28713"/>
    <cellStyle name="_VC 6.15.06 update on 06GRC power costs.xls Chart 3_4 31E Reg Asset  Liab and EXH D 26" xfId="28714"/>
    <cellStyle name="_VC 6.15.06 update on 06GRC power costs.xls Chart 3_4 31E Reg Asset  Liab and EXH D 26 2" xfId="28715"/>
    <cellStyle name="_VC 6.15.06 update on 06GRC power costs.xls Chart 3_4 31E Reg Asset  Liab and EXH D 27" xfId="28716"/>
    <cellStyle name="_VC 6.15.06 update on 06GRC power costs.xls Chart 3_4 31E Reg Asset  Liab and EXH D 27 2" xfId="28717"/>
    <cellStyle name="_VC 6.15.06 update on 06GRC power costs.xls Chart 3_4 31E Reg Asset  Liab and EXH D 28" xfId="28718"/>
    <cellStyle name="_VC 6.15.06 update on 06GRC power costs.xls Chart 3_4 31E Reg Asset  Liab and EXH D 28 2" xfId="28719"/>
    <cellStyle name="_VC 6.15.06 update on 06GRC power costs.xls Chart 3_4 31E Reg Asset  Liab and EXH D 29" xfId="28720"/>
    <cellStyle name="_VC 6.15.06 update on 06GRC power costs.xls Chart 3_4 31E Reg Asset  Liab and EXH D 29 2" xfId="28721"/>
    <cellStyle name="_VC 6.15.06 update on 06GRC power costs.xls Chart 3_4 31E Reg Asset  Liab and EXH D 3" xfId="28722"/>
    <cellStyle name="_VC 6.15.06 update on 06GRC power costs.xls Chart 3_4 31E Reg Asset  Liab and EXH D 3 2" xfId="28723"/>
    <cellStyle name="_VC 6.15.06 update on 06GRC power costs.xls Chart 3_4 31E Reg Asset  Liab and EXH D 3 2 2" xfId="28724"/>
    <cellStyle name="_VC 6.15.06 update on 06GRC power costs.xls Chart 3_4 31E Reg Asset  Liab and EXH D 3 3" xfId="28725"/>
    <cellStyle name="_VC 6.15.06 update on 06GRC power costs.xls Chart 3_4 31E Reg Asset  Liab and EXH D 30" xfId="28726"/>
    <cellStyle name="_VC 6.15.06 update on 06GRC power costs.xls Chart 3_4 31E Reg Asset  Liab and EXH D 30 2" xfId="28727"/>
    <cellStyle name="_VC 6.15.06 update on 06GRC power costs.xls Chart 3_4 31E Reg Asset  Liab and EXH D 4" xfId="28728"/>
    <cellStyle name="_VC 6.15.06 update on 06GRC power costs.xls Chart 3_4 31E Reg Asset  Liab and EXH D 4 2" xfId="28729"/>
    <cellStyle name="_VC 6.15.06 update on 06GRC power costs.xls Chart 3_4 31E Reg Asset  Liab and EXH D 4 2 2" xfId="28730"/>
    <cellStyle name="_VC 6.15.06 update on 06GRC power costs.xls Chart 3_4 31E Reg Asset  Liab and EXH D 5" xfId="28731"/>
    <cellStyle name="_VC 6.15.06 update on 06GRC power costs.xls Chart 3_4 31E Reg Asset  Liab and EXH D 5 2" xfId="28732"/>
    <cellStyle name="_VC 6.15.06 update on 06GRC power costs.xls Chart 3_4 31E Reg Asset  Liab and EXH D 5 2 2" xfId="28733"/>
    <cellStyle name="_VC 6.15.06 update on 06GRC power costs.xls Chart 3_4 31E Reg Asset  Liab and EXH D 6" xfId="28734"/>
    <cellStyle name="_VC 6.15.06 update on 06GRC power costs.xls Chart 3_4 31E Reg Asset  Liab and EXH D 6 2" xfId="28735"/>
    <cellStyle name="_VC 6.15.06 update on 06GRC power costs.xls Chart 3_4 31E Reg Asset  Liab and EXH D 6 2 2" xfId="28736"/>
    <cellStyle name="_VC 6.15.06 update on 06GRC power costs.xls Chart 3_4 31E Reg Asset  Liab and EXH D 6 3" xfId="28737"/>
    <cellStyle name="_VC 6.15.06 update on 06GRC power costs.xls Chart 3_4 31E Reg Asset  Liab and EXH D 7" xfId="28738"/>
    <cellStyle name="_VC 6.15.06 update on 06GRC power costs.xls Chart 3_4 31E Reg Asset  Liab and EXH D 7 2" xfId="28739"/>
    <cellStyle name="_VC 6.15.06 update on 06GRC power costs.xls Chart 3_4 31E Reg Asset  Liab and EXH D 7 2 2" xfId="28740"/>
    <cellStyle name="_VC 6.15.06 update on 06GRC power costs.xls Chart 3_4 31E Reg Asset  Liab and EXH D 7 3" xfId="28741"/>
    <cellStyle name="_VC 6.15.06 update on 06GRC power costs.xls Chart 3_4 31E Reg Asset  Liab and EXH D 8" xfId="28742"/>
    <cellStyle name="_VC 6.15.06 update on 06GRC power costs.xls Chart 3_4 31E Reg Asset  Liab and EXH D 8 2" xfId="28743"/>
    <cellStyle name="_VC 6.15.06 update on 06GRC power costs.xls Chart 3_4 31E Reg Asset  Liab and EXH D 8 2 2" xfId="28744"/>
    <cellStyle name="_VC 6.15.06 update on 06GRC power costs.xls Chart 3_4 31E Reg Asset  Liab and EXH D 8 3" xfId="28745"/>
    <cellStyle name="_VC 6.15.06 update on 06GRC power costs.xls Chart 3_4 31E Reg Asset  Liab and EXH D 9" xfId="28746"/>
    <cellStyle name="_VC 6.15.06 update on 06GRC power costs.xls Chart 3_4 31E Reg Asset  Liab and EXH D 9 2" xfId="28747"/>
    <cellStyle name="_VC 6.15.06 update on 06GRC power costs.xls Chart 3_4 31E Reg Asset  Liab and EXH D 9 2 2" xfId="28748"/>
    <cellStyle name="_VC 6.15.06 update on 06GRC power costs.xls Chart 3_4 31E Reg Asset  Liab and EXH D 9 3" xfId="28749"/>
    <cellStyle name="_VC 6.15.06 update on 06GRC power costs.xls Chart 3_4 32 Regulatory Assets and Liabilities  7 06- Exhibit D" xfId="7138"/>
    <cellStyle name="_VC 6.15.06 update on 06GRC power costs.xls Chart 3_4 32 Regulatory Assets and Liabilities  7 06- Exhibit D 2" xfId="7139"/>
    <cellStyle name="_VC 6.15.06 update on 06GRC power costs.xls Chart 3_4 32 Regulatory Assets and Liabilities  7 06- Exhibit D 2 2" xfId="7140"/>
    <cellStyle name="_VC 6.15.06 update on 06GRC power costs.xls Chart 3_4 32 Regulatory Assets and Liabilities  7 06- Exhibit D 2 2 2" xfId="28750"/>
    <cellStyle name="_VC 6.15.06 update on 06GRC power costs.xls Chart 3_4 32 Regulatory Assets and Liabilities  7 06- Exhibit D 2 2 2 2" xfId="28751"/>
    <cellStyle name="_VC 6.15.06 update on 06GRC power costs.xls Chart 3_4 32 Regulatory Assets and Liabilities  7 06- Exhibit D 2 3" xfId="7141"/>
    <cellStyle name="_VC 6.15.06 update on 06GRC power costs.xls Chart 3_4 32 Regulatory Assets and Liabilities  7 06- Exhibit D 2 3 2" xfId="28752"/>
    <cellStyle name="_VC 6.15.06 update on 06GRC power costs.xls Chart 3_4 32 Regulatory Assets and Liabilities  7 06- Exhibit D 2 4" xfId="28753"/>
    <cellStyle name="_VC 6.15.06 update on 06GRC power costs.xls Chart 3_4 32 Regulatory Assets and Liabilities  7 06- Exhibit D 2 4 2" xfId="28754"/>
    <cellStyle name="_VC 6.15.06 update on 06GRC power costs.xls Chart 3_4 32 Regulatory Assets and Liabilities  7 06- Exhibit D 3" xfId="7142"/>
    <cellStyle name="_VC 6.15.06 update on 06GRC power costs.xls Chart 3_4 32 Regulatory Assets and Liabilities  7 06- Exhibit D 3 2" xfId="28755"/>
    <cellStyle name="_VC 6.15.06 update on 06GRC power costs.xls Chart 3_4 32 Regulatory Assets and Liabilities  7 06- Exhibit D 3 2 2" xfId="28756"/>
    <cellStyle name="_VC 6.15.06 update on 06GRC power costs.xls Chart 3_4 32 Regulatory Assets and Liabilities  7 06- Exhibit D 3 3" xfId="28757"/>
    <cellStyle name="_VC 6.15.06 update on 06GRC power costs.xls Chart 3_4 32 Regulatory Assets and Liabilities  7 06- Exhibit D 4" xfId="7143"/>
    <cellStyle name="_VC 6.15.06 update on 06GRC power costs.xls Chart 3_4 32 Regulatory Assets and Liabilities  7 06- Exhibit D 4 2" xfId="28758"/>
    <cellStyle name="_VC 6.15.06 update on 06GRC power costs.xls Chart 3_4 32 Regulatory Assets and Liabilities  7 06- Exhibit D 4 2 2" xfId="28759"/>
    <cellStyle name="_VC 6.15.06 update on 06GRC power costs.xls Chart 3_4 32 Regulatory Assets and Liabilities  7 06- Exhibit D 4 3" xfId="28760"/>
    <cellStyle name="_VC 6.15.06 update on 06GRC power costs.xls Chart 3_4 32 Regulatory Assets and Liabilities  7 06- Exhibit D 5" xfId="28761"/>
    <cellStyle name="_VC 6.15.06 update on 06GRC power costs.xls Chart 3_4 32 Regulatory Assets and Liabilities  7 06- Exhibit D 5 2" xfId="28762"/>
    <cellStyle name="_VC 6.15.06 update on 06GRC power costs.xls Chart 3_4 32 Regulatory Assets and Liabilities  7 06- Exhibit D 6" xfId="28763"/>
    <cellStyle name="_VC 6.15.06 update on 06GRC power costs.xls Chart 3_4 32 Regulatory Assets and Liabilities  7 06- Exhibit D 6 2" xfId="28764"/>
    <cellStyle name="_VC 6.15.06 update on 06GRC power costs.xls Chart 3_4 32 Regulatory Assets and Liabilities  7 06- Exhibit D_DEM-WP(C) ENERG10C--ctn Mid-C_042010 2010GRC" xfId="12305"/>
    <cellStyle name="_VC 6.15.06 update on 06GRC power costs.xls Chart 3_4 32 Regulatory Assets and Liabilities  7 06- Exhibit D_DEM-WP(C) ENERG10C--ctn Mid-C_042010 2010GRC 2" xfId="28765"/>
    <cellStyle name="_VC 6.15.06 update on 06GRC power costs.xls Chart 3_4 32 Regulatory Assets and Liabilities  7 06- Exhibit D_NIM Summary" xfId="7144"/>
    <cellStyle name="_VC 6.15.06 update on 06GRC power costs.xls Chart 3_4 32 Regulatory Assets and Liabilities  7 06- Exhibit D_NIM Summary 2" xfId="7145"/>
    <cellStyle name="_VC 6.15.06 update on 06GRC power costs.xls Chart 3_4 32 Regulatory Assets and Liabilities  7 06- Exhibit D_NIM Summary 2 2" xfId="28766"/>
    <cellStyle name="_VC 6.15.06 update on 06GRC power costs.xls Chart 3_4 32 Regulatory Assets and Liabilities  7 06- Exhibit D_NIM Summary 2 2 2" xfId="28767"/>
    <cellStyle name="_VC 6.15.06 update on 06GRC power costs.xls Chart 3_4 32 Regulatory Assets and Liabilities  7 06- Exhibit D_NIM Summary 2 2 2 2" xfId="28768"/>
    <cellStyle name="_VC 6.15.06 update on 06GRC power costs.xls Chart 3_4 32 Regulatory Assets and Liabilities  7 06- Exhibit D_NIM Summary 2 3" xfId="28769"/>
    <cellStyle name="_VC 6.15.06 update on 06GRC power costs.xls Chart 3_4 32 Regulatory Assets and Liabilities  7 06- Exhibit D_NIM Summary 2 3 2" xfId="28770"/>
    <cellStyle name="_VC 6.15.06 update on 06GRC power costs.xls Chart 3_4 32 Regulatory Assets and Liabilities  7 06- Exhibit D_NIM Summary 2 4" xfId="28771"/>
    <cellStyle name="_VC 6.15.06 update on 06GRC power costs.xls Chart 3_4 32 Regulatory Assets and Liabilities  7 06- Exhibit D_NIM Summary 2 4 2" xfId="28772"/>
    <cellStyle name="_VC 6.15.06 update on 06GRC power costs.xls Chart 3_4 32 Regulatory Assets and Liabilities  7 06- Exhibit D_NIM Summary 3" xfId="28773"/>
    <cellStyle name="_VC 6.15.06 update on 06GRC power costs.xls Chart 3_4 32 Regulatory Assets and Liabilities  7 06- Exhibit D_NIM Summary 3 2" xfId="28774"/>
    <cellStyle name="_VC 6.15.06 update on 06GRC power costs.xls Chart 3_4 32 Regulatory Assets and Liabilities  7 06- Exhibit D_NIM Summary 3 2 2" xfId="28775"/>
    <cellStyle name="_VC 6.15.06 update on 06GRC power costs.xls Chart 3_4 32 Regulatory Assets and Liabilities  7 06- Exhibit D_NIM Summary 3 3" xfId="28776"/>
    <cellStyle name="_VC 6.15.06 update on 06GRC power costs.xls Chart 3_4 32 Regulatory Assets and Liabilities  7 06- Exhibit D_NIM Summary 4" xfId="28777"/>
    <cellStyle name="_VC 6.15.06 update on 06GRC power costs.xls Chart 3_4 32 Regulatory Assets and Liabilities  7 06- Exhibit D_NIM Summary 4 2" xfId="28778"/>
    <cellStyle name="_VC 6.15.06 update on 06GRC power costs.xls Chart 3_4 32 Regulatory Assets and Liabilities  7 06- Exhibit D_NIM Summary 4 2 2" xfId="28779"/>
    <cellStyle name="_VC 6.15.06 update on 06GRC power costs.xls Chart 3_4 32 Regulatory Assets and Liabilities  7 06- Exhibit D_NIM Summary 4 3" xfId="28780"/>
    <cellStyle name="_VC 6.15.06 update on 06GRC power costs.xls Chart 3_4 32 Regulatory Assets and Liabilities  7 06- Exhibit D_NIM Summary 5" xfId="28781"/>
    <cellStyle name="_VC 6.15.06 update on 06GRC power costs.xls Chart 3_4 32 Regulatory Assets and Liabilities  7 06- Exhibit D_NIM Summary 5 2" xfId="28782"/>
    <cellStyle name="_VC 6.15.06 update on 06GRC power costs.xls Chart 3_4 32 Regulatory Assets and Liabilities  7 06- Exhibit D_NIM Summary 6" xfId="28783"/>
    <cellStyle name="_VC 6.15.06 update on 06GRC power costs.xls Chart 3_4 32 Regulatory Assets and Liabilities  7 06- Exhibit D_NIM Summary 6 2" xfId="28784"/>
    <cellStyle name="_VC 6.15.06 update on 06GRC power costs.xls Chart 3_4 32 Regulatory Assets and Liabilities  7 06- Exhibit D_NIM Summary_DEM-WP(C) ENERG10C--ctn Mid-C_042010 2010GRC" xfId="12306"/>
    <cellStyle name="_VC 6.15.06 update on 06GRC power costs.xls Chart 3_4 32 Regulatory Assets and Liabilities  7 06- Exhibit D_NIM Summary_DEM-WP(C) ENERG10C--ctn Mid-C_042010 2010GRC 2" xfId="28785"/>
    <cellStyle name="_VC 6.15.06 update on 06GRC power costs.xls Chart 3_6.06E Operating Expenses" xfId="12307"/>
    <cellStyle name="_VC 6.15.06 update on 06GRC power costs.xls Chart 3_ACCOUNTS" xfId="7146"/>
    <cellStyle name="_VC 6.15.06 update on 06GRC power costs.xls Chart 3_Att B to RECs proceeds proposal" xfId="280"/>
    <cellStyle name="_VC 6.15.06 update on 06GRC power costs.xls Chart 3_AURORA Total New" xfId="7147"/>
    <cellStyle name="_VC 6.15.06 update on 06GRC power costs.xls Chart 3_AURORA Total New 2" xfId="7148"/>
    <cellStyle name="_VC 6.15.06 update on 06GRC power costs.xls Chart 3_AURORA Total New 2 2" xfId="28786"/>
    <cellStyle name="_VC 6.15.06 update on 06GRC power costs.xls Chart 3_AURORA Total New 2 2 2" xfId="28787"/>
    <cellStyle name="_VC 6.15.06 update on 06GRC power costs.xls Chart 3_AURORA Total New 2 2 2 2" xfId="28788"/>
    <cellStyle name="_VC 6.15.06 update on 06GRC power costs.xls Chart 3_AURORA Total New 2 3" xfId="28789"/>
    <cellStyle name="_VC 6.15.06 update on 06GRC power costs.xls Chart 3_AURORA Total New 2 3 2" xfId="28790"/>
    <cellStyle name="_VC 6.15.06 update on 06GRC power costs.xls Chart 3_AURORA Total New 2 4" xfId="28791"/>
    <cellStyle name="_VC 6.15.06 update on 06GRC power costs.xls Chart 3_AURORA Total New 2 4 2" xfId="28792"/>
    <cellStyle name="_VC 6.15.06 update on 06GRC power costs.xls Chart 3_AURORA Total New 3" xfId="28793"/>
    <cellStyle name="_VC 6.15.06 update on 06GRC power costs.xls Chart 3_AURORA Total New 3 2" xfId="28794"/>
    <cellStyle name="_VC 6.15.06 update on 06GRC power costs.xls Chart 3_AURORA Total New 3 2 2" xfId="28795"/>
    <cellStyle name="_VC 6.15.06 update on 06GRC power costs.xls Chart 3_AURORA Total New 4" xfId="28796"/>
    <cellStyle name="_VC 6.15.06 update on 06GRC power costs.xls Chart 3_AURORA Total New 4 2" xfId="28797"/>
    <cellStyle name="_VC 6.15.06 update on 06GRC power costs.xls Chart 3_AURORA Total New 5" xfId="28798"/>
    <cellStyle name="_VC 6.15.06 update on 06GRC power costs.xls Chart 3_AURORA Total New 5 2" xfId="28799"/>
    <cellStyle name="_VC 6.15.06 update on 06GRC power costs.xls Chart 3_Backup for Attachment B 2010-09-09" xfId="281"/>
    <cellStyle name="_VC 6.15.06 update on 06GRC power costs.xls Chart 3_Bench Request - Attachment B" xfId="282"/>
    <cellStyle name="_VC 6.15.06 update on 06GRC power costs.xls Chart 3_Book2" xfId="7149"/>
    <cellStyle name="_VC 6.15.06 update on 06GRC power costs.xls Chart 3_Book2 2" xfId="7150"/>
    <cellStyle name="_VC 6.15.06 update on 06GRC power costs.xls Chart 3_Book2 2 2" xfId="7151"/>
    <cellStyle name="_VC 6.15.06 update on 06GRC power costs.xls Chart 3_Book2 2 2 2" xfId="28800"/>
    <cellStyle name="_VC 6.15.06 update on 06GRC power costs.xls Chart 3_Book2 2 2 2 2" xfId="28801"/>
    <cellStyle name="_VC 6.15.06 update on 06GRC power costs.xls Chart 3_Book2 2 3" xfId="7152"/>
    <cellStyle name="_VC 6.15.06 update on 06GRC power costs.xls Chart 3_Book2 2 3 2" xfId="28802"/>
    <cellStyle name="_VC 6.15.06 update on 06GRC power costs.xls Chart 3_Book2 2 4" xfId="28803"/>
    <cellStyle name="_VC 6.15.06 update on 06GRC power costs.xls Chart 3_Book2 2 4 2" xfId="28804"/>
    <cellStyle name="_VC 6.15.06 update on 06GRC power costs.xls Chart 3_Book2 3" xfId="7153"/>
    <cellStyle name="_VC 6.15.06 update on 06GRC power costs.xls Chart 3_Book2 3 2" xfId="28805"/>
    <cellStyle name="_VC 6.15.06 update on 06GRC power costs.xls Chart 3_Book2 3 2 2" xfId="28806"/>
    <cellStyle name="_VC 6.15.06 update on 06GRC power costs.xls Chart 3_Book2 3 3" xfId="28807"/>
    <cellStyle name="_VC 6.15.06 update on 06GRC power costs.xls Chart 3_Book2 4" xfId="7154"/>
    <cellStyle name="_VC 6.15.06 update on 06GRC power costs.xls Chart 3_Book2 4 2" xfId="28808"/>
    <cellStyle name="_VC 6.15.06 update on 06GRC power costs.xls Chart 3_Book2 4 2 2" xfId="28809"/>
    <cellStyle name="_VC 6.15.06 update on 06GRC power costs.xls Chart 3_Book2 4 3" xfId="28810"/>
    <cellStyle name="_VC 6.15.06 update on 06GRC power costs.xls Chart 3_Book2 5" xfId="28811"/>
    <cellStyle name="_VC 6.15.06 update on 06GRC power costs.xls Chart 3_Book2 5 2" xfId="28812"/>
    <cellStyle name="_VC 6.15.06 update on 06GRC power costs.xls Chart 3_Book2 6" xfId="28813"/>
    <cellStyle name="_VC 6.15.06 update on 06GRC power costs.xls Chart 3_Book2 6 2" xfId="28814"/>
    <cellStyle name="_VC 6.15.06 update on 06GRC power costs.xls Chart 3_Book2_Adj Bench DR 3 for Initial Briefs (Electric)" xfId="7155"/>
    <cellStyle name="_VC 6.15.06 update on 06GRC power costs.xls Chart 3_Book2_Adj Bench DR 3 for Initial Briefs (Electric) 2" xfId="7156"/>
    <cellStyle name="_VC 6.15.06 update on 06GRC power costs.xls Chart 3_Book2_Adj Bench DR 3 for Initial Briefs (Electric) 2 2" xfId="7157"/>
    <cellStyle name="_VC 6.15.06 update on 06GRC power costs.xls Chart 3_Book2_Adj Bench DR 3 for Initial Briefs (Electric) 2 2 2" xfId="28815"/>
    <cellStyle name="_VC 6.15.06 update on 06GRC power costs.xls Chart 3_Book2_Adj Bench DR 3 for Initial Briefs (Electric) 2 2 2 2" xfId="28816"/>
    <cellStyle name="_VC 6.15.06 update on 06GRC power costs.xls Chart 3_Book2_Adj Bench DR 3 for Initial Briefs (Electric) 2 3" xfId="7158"/>
    <cellStyle name="_VC 6.15.06 update on 06GRC power costs.xls Chart 3_Book2_Adj Bench DR 3 for Initial Briefs (Electric) 2 3 2" xfId="28817"/>
    <cellStyle name="_VC 6.15.06 update on 06GRC power costs.xls Chart 3_Book2_Adj Bench DR 3 for Initial Briefs (Electric) 2 4" xfId="28818"/>
    <cellStyle name="_VC 6.15.06 update on 06GRC power costs.xls Chart 3_Book2_Adj Bench DR 3 for Initial Briefs (Electric) 2 4 2" xfId="28819"/>
    <cellStyle name="_VC 6.15.06 update on 06GRC power costs.xls Chart 3_Book2_Adj Bench DR 3 for Initial Briefs (Electric) 3" xfId="7159"/>
    <cellStyle name="_VC 6.15.06 update on 06GRC power costs.xls Chart 3_Book2_Adj Bench DR 3 for Initial Briefs (Electric) 3 2" xfId="28820"/>
    <cellStyle name="_VC 6.15.06 update on 06GRC power costs.xls Chart 3_Book2_Adj Bench DR 3 for Initial Briefs (Electric) 3 2 2" xfId="28821"/>
    <cellStyle name="_VC 6.15.06 update on 06GRC power costs.xls Chart 3_Book2_Adj Bench DR 3 for Initial Briefs (Electric) 3 3" xfId="28822"/>
    <cellStyle name="_VC 6.15.06 update on 06GRC power costs.xls Chart 3_Book2_Adj Bench DR 3 for Initial Briefs (Electric) 4" xfId="7160"/>
    <cellStyle name="_VC 6.15.06 update on 06GRC power costs.xls Chart 3_Book2_Adj Bench DR 3 for Initial Briefs (Electric) 4 2" xfId="28823"/>
    <cellStyle name="_VC 6.15.06 update on 06GRC power costs.xls Chart 3_Book2_Adj Bench DR 3 for Initial Briefs (Electric) 4 2 2" xfId="28824"/>
    <cellStyle name="_VC 6.15.06 update on 06GRC power costs.xls Chart 3_Book2_Adj Bench DR 3 for Initial Briefs (Electric) 4 3" xfId="28825"/>
    <cellStyle name="_VC 6.15.06 update on 06GRC power costs.xls Chart 3_Book2_Adj Bench DR 3 for Initial Briefs (Electric) 5" xfId="28826"/>
    <cellStyle name="_VC 6.15.06 update on 06GRC power costs.xls Chart 3_Book2_Adj Bench DR 3 for Initial Briefs (Electric) 5 2" xfId="28827"/>
    <cellStyle name="_VC 6.15.06 update on 06GRC power costs.xls Chart 3_Book2_Adj Bench DR 3 for Initial Briefs (Electric) 6" xfId="28828"/>
    <cellStyle name="_VC 6.15.06 update on 06GRC power costs.xls Chart 3_Book2_Adj Bench DR 3 for Initial Briefs (Electric) 6 2" xfId="28829"/>
    <cellStyle name="_VC 6.15.06 update on 06GRC power costs.xls Chart 3_Book2_Adj Bench DR 3 for Initial Briefs (Electric)_DEM-WP(C) ENERG10C--ctn Mid-C_042010 2010GRC" xfId="12308"/>
    <cellStyle name="_VC 6.15.06 update on 06GRC power costs.xls Chart 3_Book2_Adj Bench DR 3 for Initial Briefs (Electric)_DEM-WP(C) ENERG10C--ctn Mid-C_042010 2010GRC 2" xfId="28830"/>
    <cellStyle name="_VC 6.15.06 update on 06GRC power costs.xls Chart 3_Book2_DEM-WP(C) ENERG10C--ctn Mid-C_042010 2010GRC" xfId="12309"/>
    <cellStyle name="_VC 6.15.06 update on 06GRC power costs.xls Chart 3_Book2_DEM-WP(C) ENERG10C--ctn Mid-C_042010 2010GRC 2" xfId="28831"/>
    <cellStyle name="_VC 6.15.06 update on 06GRC power costs.xls Chart 3_Book2_Electric Rev Req Model (2009 GRC) Rebuttal" xfId="7161"/>
    <cellStyle name="_VC 6.15.06 update on 06GRC power costs.xls Chart 3_Book2_Electric Rev Req Model (2009 GRC) Rebuttal 2" xfId="7162"/>
    <cellStyle name="_VC 6.15.06 update on 06GRC power costs.xls Chart 3_Book2_Electric Rev Req Model (2009 GRC) Rebuttal 2 2" xfId="7163"/>
    <cellStyle name="_VC 6.15.06 update on 06GRC power costs.xls Chart 3_Book2_Electric Rev Req Model (2009 GRC) Rebuttal 2 2 2" xfId="28832"/>
    <cellStyle name="_VC 6.15.06 update on 06GRC power costs.xls Chart 3_Book2_Electric Rev Req Model (2009 GRC) Rebuttal 2 3" xfId="7164"/>
    <cellStyle name="_VC 6.15.06 update on 06GRC power costs.xls Chart 3_Book2_Electric Rev Req Model (2009 GRC) Rebuttal 3" xfId="7165"/>
    <cellStyle name="_VC 6.15.06 update on 06GRC power costs.xls Chart 3_Book2_Electric Rev Req Model (2009 GRC) Rebuttal 3 2" xfId="28833"/>
    <cellStyle name="_VC 6.15.06 update on 06GRC power costs.xls Chart 3_Book2_Electric Rev Req Model (2009 GRC) Rebuttal 4" xfId="7166"/>
    <cellStyle name="_VC 6.15.06 update on 06GRC power costs.xls Chart 3_Book2_Electric Rev Req Model (2009 GRC) Rebuttal REmoval of New  WH Solar AdjustMI" xfId="7167"/>
    <cellStyle name="_VC 6.15.06 update on 06GRC power costs.xls Chart 3_Book2_Electric Rev Req Model (2009 GRC) Rebuttal REmoval of New  WH Solar AdjustMI 2" xfId="7168"/>
    <cellStyle name="_VC 6.15.06 update on 06GRC power costs.xls Chart 3_Book2_Electric Rev Req Model (2009 GRC) Rebuttal REmoval of New  WH Solar AdjustMI 2 2" xfId="7169"/>
    <cellStyle name="_VC 6.15.06 update on 06GRC power costs.xls Chart 3_Book2_Electric Rev Req Model (2009 GRC) Rebuttal REmoval of New  WH Solar AdjustMI 2 2 2" xfId="28834"/>
    <cellStyle name="_VC 6.15.06 update on 06GRC power costs.xls Chart 3_Book2_Electric Rev Req Model (2009 GRC) Rebuttal REmoval of New  WH Solar AdjustMI 2 2 2 2" xfId="28835"/>
    <cellStyle name="_VC 6.15.06 update on 06GRC power costs.xls Chart 3_Book2_Electric Rev Req Model (2009 GRC) Rebuttal REmoval of New  WH Solar AdjustMI 2 3" xfId="7170"/>
    <cellStyle name="_VC 6.15.06 update on 06GRC power costs.xls Chart 3_Book2_Electric Rev Req Model (2009 GRC) Rebuttal REmoval of New  WH Solar AdjustMI 2 3 2" xfId="28836"/>
    <cellStyle name="_VC 6.15.06 update on 06GRC power costs.xls Chart 3_Book2_Electric Rev Req Model (2009 GRC) Rebuttal REmoval of New  WH Solar AdjustMI 2 4" xfId="28837"/>
    <cellStyle name="_VC 6.15.06 update on 06GRC power costs.xls Chart 3_Book2_Electric Rev Req Model (2009 GRC) Rebuttal REmoval of New  WH Solar AdjustMI 2 4 2" xfId="28838"/>
    <cellStyle name="_VC 6.15.06 update on 06GRC power costs.xls Chart 3_Book2_Electric Rev Req Model (2009 GRC) Rebuttal REmoval of New  WH Solar AdjustMI 3" xfId="7171"/>
    <cellStyle name="_VC 6.15.06 update on 06GRC power costs.xls Chart 3_Book2_Electric Rev Req Model (2009 GRC) Rebuttal REmoval of New  WH Solar AdjustMI 3 2" xfId="28839"/>
    <cellStyle name="_VC 6.15.06 update on 06GRC power costs.xls Chart 3_Book2_Electric Rev Req Model (2009 GRC) Rebuttal REmoval of New  WH Solar AdjustMI 3 2 2" xfId="28840"/>
    <cellStyle name="_VC 6.15.06 update on 06GRC power costs.xls Chart 3_Book2_Electric Rev Req Model (2009 GRC) Rebuttal REmoval of New  WH Solar AdjustMI 3 3" xfId="28841"/>
    <cellStyle name="_VC 6.15.06 update on 06GRC power costs.xls Chart 3_Book2_Electric Rev Req Model (2009 GRC) Rebuttal REmoval of New  WH Solar AdjustMI 4" xfId="7172"/>
    <cellStyle name="_VC 6.15.06 update on 06GRC power costs.xls Chart 3_Book2_Electric Rev Req Model (2009 GRC) Rebuttal REmoval of New  WH Solar AdjustMI 4 2" xfId="28842"/>
    <cellStyle name="_VC 6.15.06 update on 06GRC power costs.xls Chart 3_Book2_Electric Rev Req Model (2009 GRC) Rebuttal REmoval of New  WH Solar AdjustMI 4 2 2" xfId="28843"/>
    <cellStyle name="_VC 6.15.06 update on 06GRC power costs.xls Chart 3_Book2_Electric Rev Req Model (2009 GRC) Rebuttal REmoval of New  WH Solar AdjustMI 4 3" xfId="28844"/>
    <cellStyle name="_VC 6.15.06 update on 06GRC power costs.xls Chart 3_Book2_Electric Rev Req Model (2009 GRC) Rebuttal REmoval of New  WH Solar AdjustMI 5" xfId="28845"/>
    <cellStyle name="_VC 6.15.06 update on 06GRC power costs.xls Chart 3_Book2_Electric Rev Req Model (2009 GRC) Rebuttal REmoval of New  WH Solar AdjustMI 5 2" xfId="28846"/>
    <cellStyle name="_VC 6.15.06 update on 06GRC power costs.xls Chart 3_Book2_Electric Rev Req Model (2009 GRC) Rebuttal REmoval of New  WH Solar AdjustMI 6" xfId="28847"/>
    <cellStyle name="_VC 6.15.06 update on 06GRC power costs.xls Chart 3_Book2_Electric Rev Req Model (2009 GRC) Rebuttal REmoval of New  WH Solar AdjustMI 6 2" xfId="28848"/>
    <cellStyle name="_VC 6.15.06 update on 06GRC power costs.xls Chart 3_Book2_Electric Rev Req Model (2009 GRC) Rebuttal REmoval of New  WH Solar AdjustMI_DEM-WP(C) ENERG10C--ctn Mid-C_042010 2010GRC" xfId="12310"/>
    <cellStyle name="_VC 6.15.06 update on 06GRC power costs.xls Chart 3_Book2_Electric Rev Req Model (2009 GRC) Rebuttal REmoval of New  WH Solar AdjustMI_DEM-WP(C) ENERG10C--ctn Mid-C_042010 2010GRC 2" xfId="28849"/>
    <cellStyle name="_VC 6.15.06 update on 06GRC power costs.xls Chart 3_Book2_Electric Rev Req Model (2009 GRC) Revised 01-18-2010" xfId="7173"/>
    <cellStyle name="_VC 6.15.06 update on 06GRC power costs.xls Chart 3_Book2_Electric Rev Req Model (2009 GRC) Revised 01-18-2010 2" xfId="7174"/>
    <cellStyle name="_VC 6.15.06 update on 06GRC power costs.xls Chart 3_Book2_Electric Rev Req Model (2009 GRC) Revised 01-18-2010 2 2" xfId="7175"/>
    <cellStyle name="_VC 6.15.06 update on 06GRC power costs.xls Chart 3_Book2_Electric Rev Req Model (2009 GRC) Revised 01-18-2010 2 2 2" xfId="28850"/>
    <cellStyle name="_VC 6.15.06 update on 06GRC power costs.xls Chart 3_Book2_Electric Rev Req Model (2009 GRC) Revised 01-18-2010 2 2 2 2" xfId="28851"/>
    <cellStyle name="_VC 6.15.06 update on 06GRC power costs.xls Chart 3_Book2_Electric Rev Req Model (2009 GRC) Revised 01-18-2010 2 3" xfId="7176"/>
    <cellStyle name="_VC 6.15.06 update on 06GRC power costs.xls Chart 3_Book2_Electric Rev Req Model (2009 GRC) Revised 01-18-2010 2 3 2" xfId="28852"/>
    <cellStyle name="_VC 6.15.06 update on 06GRC power costs.xls Chart 3_Book2_Electric Rev Req Model (2009 GRC) Revised 01-18-2010 2 4" xfId="28853"/>
    <cellStyle name="_VC 6.15.06 update on 06GRC power costs.xls Chart 3_Book2_Electric Rev Req Model (2009 GRC) Revised 01-18-2010 2 4 2" xfId="28854"/>
    <cellStyle name="_VC 6.15.06 update on 06GRC power costs.xls Chart 3_Book2_Electric Rev Req Model (2009 GRC) Revised 01-18-2010 3" xfId="7177"/>
    <cellStyle name="_VC 6.15.06 update on 06GRC power costs.xls Chart 3_Book2_Electric Rev Req Model (2009 GRC) Revised 01-18-2010 3 2" xfId="28855"/>
    <cellStyle name="_VC 6.15.06 update on 06GRC power costs.xls Chart 3_Book2_Electric Rev Req Model (2009 GRC) Revised 01-18-2010 3 2 2" xfId="28856"/>
    <cellStyle name="_VC 6.15.06 update on 06GRC power costs.xls Chart 3_Book2_Electric Rev Req Model (2009 GRC) Revised 01-18-2010 3 3" xfId="28857"/>
    <cellStyle name="_VC 6.15.06 update on 06GRC power costs.xls Chart 3_Book2_Electric Rev Req Model (2009 GRC) Revised 01-18-2010 4" xfId="7178"/>
    <cellStyle name="_VC 6.15.06 update on 06GRC power costs.xls Chart 3_Book2_Electric Rev Req Model (2009 GRC) Revised 01-18-2010 4 2" xfId="28858"/>
    <cellStyle name="_VC 6.15.06 update on 06GRC power costs.xls Chart 3_Book2_Electric Rev Req Model (2009 GRC) Revised 01-18-2010 4 2 2" xfId="28859"/>
    <cellStyle name="_VC 6.15.06 update on 06GRC power costs.xls Chart 3_Book2_Electric Rev Req Model (2009 GRC) Revised 01-18-2010 4 3" xfId="28860"/>
    <cellStyle name="_VC 6.15.06 update on 06GRC power costs.xls Chart 3_Book2_Electric Rev Req Model (2009 GRC) Revised 01-18-2010 5" xfId="28861"/>
    <cellStyle name="_VC 6.15.06 update on 06GRC power costs.xls Chart 3_Book2_Electric Rev Req Model (2009 GRC) Revised 01-18-2010 5 2" xfId="28862"/>
    <cellStyle name="_VC 6.15.06 update on 06GRC power costs.xls Chart 3_Book2_Electric Rev Req Model (2009 GRC) Revised 01-18-2010 6" xfId="28863"/>
    <cellStyle name="_VC 6.15.06 update on 06GRC power costs.xls Chart 3_Book2_Electric Rev Req Model (2009 GRC) Revised 01-18-2010 6 2" xfId="28864"/>
    <cellStyle name="_VC 6.15.06 update on 06GRC power costs.xls Chart 3_Book2_Electric Rev Req Model (2009 GRC) Revised 01-18-2010_DEM-WP(C) ENERG10C--ctn Mid-C_042010 2010GRC" xfId="12311"/>
    <cellStyle name="_VC 6.15.06 update on 06GRC power costs.xls Chart 3_Book2_Electric Rev Req Model (2009 GRC) Revised 01-18-2010_DEM-WP(C) ENERG10C--ctn Mid-C_042010 2010GRC 2" xfId="28865"/>
    <cellStyle name="_VC 6.15.06 update on 06GRC power costs.xls Chart 3_Book2_Final Order Electric EXHIBIT A-1" xfId="7179"/>
    <cellStyle name="_VC 6.15.06 update on 06GRC power costs.xls Chart 3_Book2_Final Order Electric EXHIBIT A-1 2" xfId="7180"/>
    <cellStyle name="_VC 6.15.06 update on 06GRC power costs.xls Chart 3_Book2_Final Order Electric EXHIBIT A-1 2 2" xfId="7181"/>
    <cellStyle name="_VC 6.15.06 update on 06GRC power costs.xls Chart 3_Book2_Final Order Electric EXHIBIT A-1 2 2 2" xfId="28866"/>
    <cellStyle name="_VC 6.15.06 update on 06GRC power costs.xls Chart 3_Book2_Final Order Electric EXHIBIT A-1 2 3" xfId="7182"/>
    <cellStyle name="_VC 6.15.06 update on 06GRC power costs.xls Chart 3_Book2_Final Order Electric EXHIBIT A-1 3" xfId="7183"/>
    <cellStyle name="_VC 6.15.06 update on 06GRC power costs.xls Chart 3_Book2_Final Order Electric EXHIBIT A-1 3 2" xfId="28867"/>
    <cellStyle name="_VC 6.15.06 update on 06GRC power costs.xls Chart 3_Book2_Final Order Electric EXHIBIT A-1 3 2 2" xfId="28868"/>
    <cellStyle name="_VC 6.15.06 update on 06GRC power costs.xls Chart 3_Book2_Final Order Electric EXHIBIT A-1 3 3" xfId="28869"/>
    <cellStyle name="_VC 6.15.06 update on 06GRC power costs.xls Chart 3_Book2_Final Order Electric EXHIBIT A-1 4" xfId="7184"/>
    <cellStyle name="_VC 6.15.06 update on 06GRC power costs.xls Chart 3_Book2_Final Order Electric EXHIBIT A-1 4 2" xfId="28870"/>
    <cellStyle name="_VC 6.15.06 update on 06GRC power costs.xls Chart 3_Book2_Final Order Electric EXHIBIT A-1 5" xfId="28871"/>
    <cellStyle name="_VC 6.15.06 update on 06GRC power costs.xls Chart 3_Book2_Final Order Electric EXHIBIT A-1 6" xfId="28872"/>
    <cellStyle name="_VC 6.15.06 update on 06GRC power costs.xls Chart 3_Book4" xfId="7185"/>
    <cellStyle name="_VC 6.15.06 update on 06GRC power costs.xls Chart 3_Book4 2" xfId="7186"/>
    <cellStyle name="_VC 6.15.06 update on 06GRC power costs.xls Chart 3_Book4 2 2" xfId="7187"/>
    <cellStyle name="_VC 6.15.06 update on 06GRC power costs.xls Chart 3_Book4 2 2 2" xfId="28873"/>
    <cellStyle name="_VC 6.15.06 update on 06GRC power costs.xls Chart 3_Book4 2 2 2 2" xfId="28874"/>
    <cellStyle name="_VC 6.15.06 update on 06GRC power costs.xls Chart 3_Book4 2 3" xfId="7188"/>
    <cellStyle name="_VC 6.15.06 update on 06GRC power costs.xls Chart 3_Book4 2 3 2" xfId="28875"/>
    <cellStyle name="_VC 6.15.06 update on 06GRC power costs.xls Chart 3_Book4 2 4" xfId="28876"/>
    <cellStyle name="_VC 6.15.06 update on 06GRC power costs.xls Chart 3_Book4 2 4 2" xfId="28877"/>
    <cellStyle name="_VC 6.15.06 update on 06GRC power costs.xls Chart 3_Book4 3" xfId="7189"/>
    <cellStyle name="_VC 6.15.06 update on 06GRC power costs.xls Chart 3_Book4 3 2" xfId="28878"/>
    <cellStyle name="_VC 6.15.06 update on 06GRC power costs.xls Chart 3_Book4 3 2 2" xfId="28879"/>
    <cellStyle name="_VC 6.15.06 update on 06GRC power costs.xls Chart 3_Book4 3 3" xfId="28880"/>
    <cellStyle name="_VC 6.15.06 update on 06GRC power costs.xls Chart 3_Book4 4" xfId="7190"/>
    <cellStyle name="_VC 6.15.06 update on 06GRC power costs.xls Chart 3_Book4 4 2" xfId="28881"/>
    <cellStyle name="_VC 6.15.06 update on 06GRC power costs.xls Chart 3_Book4 4 2 2" xfId="28882"/>
    <cellStyle name="_VC 6.15.06 update on 06GRC power costs.xls Chart 3_Book4 4 3" xfId="28883"/>
    <cellStyle name="_VC 6.15.06 update on 06GRC power costs.xls Chart 3_Book4 5" xfId="28884"/>
    <cellStyle name="_VC 6.15.06 update on 06GRC power costs.xls Chart 3_Book4 5 2" xfId="28885"/>
    <cellStyle name="_VC 6.15.06 update on 06GRC power costs.xls Chart 3_Book4 6" xfId="28886"/>
    <cellStyle name="_VC 6.15.06 update on 06GRC power costs.xls Chart 3_Book4 6 2" xfId="28887"/>
    <cellStyle name="_VC 6.15.06 update on 06GRC power costs.xls Chart 3_Book4_DEM-WP(C) ENERG10C--ctn Mid-C_042010 2010GRC" xfId="12312"/>
    <cellStyle name="_VC 6.15.06 update on 06GRC power costs.xls Chart 3_Book4_DEM-WP(C) ENERG10C--ctn Mid-C_042010 2010GRC 2" xfId="28888"/>
    <cellStyle name="_VC 6.15.06 update on 06GRC power costs.xls Chart 3_Book9" xfId="7191"/>
    <cellStyle name="_VC 6.15.06 update on 06GRC power costs.xls Chart 3_Book9 2" xfId="7192"/>
    <cellStyle name="_VC 6.15.06 update on 06GRC power costs.xls Chart 3_Book9 2 2" xfId="7193"/>
    <cellStyle name="_VC 6.15.06 update on 06GRC power costs.xls Chart 3_Book9 2 2 2" xfId="28889"/>
    <cellStyle name="_VC 6.15.06 update on 06GRC power costs.xls Chart 3_Book9 2 2 2 2" xfId="28890"/>
    <cellStyle name="_VC 6.15.06 update on 06GRC power costs.xls Chart 3_Book9 2 3" xfId="7194"/>
    <cellStyle name="_VC 6.15.06 update on 06GRC power costs.xls Chart 3_Book9 2 3 2" xfId="28891"/>
    <cellStyle name="_VC 6.15.06 update on 06GRC power costs.xls Chart 3_Book9 2 4" xfId="28892"/>
    <cellStyle name="_VC 6.15.06 update on 06GRC power costs.xls Chart 3_Book9 2 4 2" xfId="28893"/>
    <cellStyle name="_VC 6.15.06 update on 06GRC power costs.xls Chart 3_Book9 3" xfId="7195"/>
    <cellStyle name="_VC 6.15.06 update on 06GRC power costs.xls Chart 3_Book9 3 2" xfId="28894"/>
    <cellStyle name="_VC 6.15.06 update on 06GRC power costs.xls Chart 3_Book9 3 2 2" xfId="28895"/>
    <cellStyle name="_VC 6.15.06 update on 06GRC power costs.xls Chart 3_Book9 3 3" xfId="28896"/>
    <cellStyle name="_VC 6.15.06 update on 06GRC power costs.xls Chart 3_Book9 4" xfId="7196"/>
    <cellStyle name="_VC 6.15.06 update on 06GRC power costs.xls Chart 3_Book9 4 2" xfId="28897"/>
    <cellStyle name="_VC 6.15.06 update on 06GRC power costs.xls Chart 3_Book9 4 2 2" xfId="28898"/>
    <cellStyle name="_VC 6.15.06 update on 06GRC power costs.xls Chart 3_Book9 4 3" xfId="28899"/>
    <cellStyle name="_VC 6.15.06 update on 06GRC power costs.xls Chart 3_Book9 5" xfId="28900"/>
    <cellStyle name="_VC 6.15.06 update on 06GRC power costs.xls Chart 3_Book9 5 2" xfId="28901"/>
    <cellStyle name="_VC 6.15.06 update on 06GRC power costs.xls Chart 3_Book9 6" xfId="28902"/>
    <cellStyle name="_VC 6.15.06 update on 06GRC power costs.xls Chart 3_Book9 6 2" xfId="28903"/>
    <cellStyle name="_VC 6.15.06 update on 06GRC power costs.xls Chart 3_Book9_DEM-WP(C) ENERG10C--ctn Mid-C_042010 2010GRC" xfId="12313"/>
    <cellStyle name="_VC 6.15.06 update on 06GRC power costs.xls Chart 3_Book9_DEM-WP(C) ENERG10C--ctn Mid-C_042010 2010GRC 2" xfId="28904"/>
    <cellStyle name="_VC 6.15.06 update on 06GRC power costs.xls Chart 3_Chelan PUD Power Costs (8-10)" xfId="7197"/>
    <cellStyle name="_VC 6.15.06 update on 06GRC power costs.xls Chart 3_Chelan PUD Power Costs (8-10) 2" xfId="28905"/>
    <cellStyle name="_VC 6.15.06 update on 06GRC power costs.xls Chart 3_DEM-WP(C) Chelan Power Costs" xfId="12314"/>
    <cellStyle name="_VC 6.15.06 update on 06GRC power costs.xls Chart 3_DEM-WP(C) Chelan Power Costs 2" xfId="28906"/>
    <cellStyle name="_VC 6.15.06 update on 06GRC power costs.xls Chart 3_DEM-WP(C) Chelan Power Costs 2 2" xfId="28907"/>
    <cellStyle name="_VC 6.15.06 update on 06GRC power costs.xls Chart 3_DEM-WP(C) Chelan Power Costs 2 2 2" xfId="28908"/>
    <cellStyle name="_VC 6.15.06 update on 06GRC power costs.xls Chart 3_DEM-WP(C) Chelan Power Costs 2 3" xfId="28909"/>
    <cellStyle name="_VC 6.15.06 update on 06GRC power costs.xls Chart 3_DEM-WP(C) Chelan Power Costs 3" xfId="28910"/>
    <cellStyle name="_VC 6.15.06 update on 06GRC power costs.xls Chart 3_DEM-WP(C) Chelan Power Costs 3 2" xfId="28911"/>
    <cellStyle name="_VC 6.15.06 update on 06GRC power costs.xls Chart 3_DEM-WP(C) Chelan Power Costs 3 2 2" xfId="28912"/>
    <cellStyle name="_VC 6.15.06 update on 06GRC power costs.xls Chart 3_DEM-WP(C) Chelan Power Costs 3 3" xfId="28913"/>
    <cellStyle name="_VC 6.15.06 update on 06GRC power costs.xls Chart 3_DEM-WP(C) Chelan Power Costs 4" xfId="28914"/>
    <cellStyle name="_VC 6.15.06 update on 06GRC power costs.xls Chart 3_DEM-WP(C) Chelan Power Costs 4 2" xfId="28915"/>
    <cellStyle name="_VC 6.15.06 update on 06GRC power costs.xls Chart 3_DEM-WP(C) Chelan Power Costs 5" xfId="28916"/>
    <cellStyle name="_VC 6.15.06 update on 06GRC power costs.xls Chart 3_DEM-WP(C) Chelan Power Costs 5 2" xfId="28917"/>
    <cellStyle name="_VC 6.15.06 update on 06GRC power costs.xls Chart 3_DEM-WP(C) ENERG10C--ctn Mid-C_042010 2010GRC" xfId="12315"/>
    <cellStyle name="_VC 6.15.06 update on 06GRC power costs.xls Chart 3_DEM-WP(C) ENERG10C--ctn Mid-C_042010 2010GRC 2" xfId="28918"/>
    <cellStyle name="_VC 6.15.06 update on 06GRC power costs.xls Chart 3_DEM-WP(C) Gas Transport 2010GRC" xfId="12316"/>
    <cellStyle name="_VC 6.15.06 update on 06GRC power costs.xls Chart 3_DEM-WP(C) Gas Transport 2010GRC 2" xfId="28919"/>
    <cellStyle name="_VC 6.15.06 update on 06GRC power costs.xls Chart 3_DEM-WP(C) Gas Transport 2010GRC 2 2" xfId="28920"/>
    <cellStyle name="_VC 6.15.06 update on 06GRC power costs.xls Chart 3_DEM-WP(C) Gas Transport 2010GRC 2 2 2" xfId="28921"/>
    <cellStyle name="_VC 6.15.06 update on 06GRC power costs.xls Chart 3_DEM-WP(C) Gas Transport 2010GRC 2 3" xfId="28922"/>
    <cellStyle name="_VC 6.15.06 update on 06GRC power costs.xls Chart 3_DEM-WP(C) Gas Transport 2010GRC 3" xfId="28923"/>
    <cellStyle name="_VC 6.15.06 update on 06GRC power costs.xls Chart 3_DEM-WP(C) Gas Transport 2010GRC 3 2" xfId="28924"/>
    <cellStyle name="_VC 6.15.06 update on 06GRC power costs.xls Chart 3_DEM-WP(C) Gas Transport 2010GRC 3 2 2" xfId="28925"/>
    <cellStyle name="_VC 6.15.06 update on 06GRC power costs.xls Chart 3_DEM-WP(C) Gas Transport 2010GRC 3 3" xfId="28926"/>
    <cellStyle name="_VC 6.15.06 update on 06GRC power costs.xls Chart 3_DEM-WP(C) Gas Transport 2010GRC 4" xfId="28927"/>
    <cellStyle name="_VC 6.15.06 update on 06GRC power costs.xls Chart 3_DEM-WP(C) Gas Transport 2010GRC 4 2" xfId="28928"/>
    <cellStyle name="_VC 6.15.06 update on 06GRC power costs.xls Chart 3_DEM-WP(C) Gas Transport 2010GRC 5" xfId="28929"/>
    <cellStyle name="_VC 6.15.06 update on 06GRC power costs.xls Chart 3_DEM-WP(C) Gas Transport 2010GRC 5 2" xfId="28930"/>
    <cellStyle name="_VC 6.15.06 update on 06GRC power costs.xls Chart 3_DWH-08 (Rate Spread &amp; Design Workpapers)" xfId="28931"/>
    <cellStyle name="_VC 6.15.06 update on 06GRC power costs.xls Chart 3_Exh A-1 resulting from UE-112050 effective Jan 1 2012" xfId="28932"/>
    <cellStyle name="_VC 6.15.06 update on 06GRC power costs.xls Chart 3_Exh A-1 resulting from UE-112050 effective Jan 1 2012 2" xfId="28933"/>
    <cellStyle name="_VC 6.15.06 update on 06GRC power costs.xls Chart 3_Exhibit A-1 effective 4-1-11 fr S Free 12-11" xfId="28934"/>
    <cellStyle name="_VC 6.15.06 update on 06GRC power costs.xls Chart 3_Exhibit A-1 effective 4-1-11 fr S Free 12-11 2" xfId="28935"/>
    <cellStyle name="_VC 6.15.06 update on 06GRC power costs.xls Chart 3_Final 2008 PTC Rate Design Workpapers 10.27.08" xfId="28936"/>
    <cellStyle name="_VC 6.15.06 update on 06GRC power costs.xls Chart 3_Gas Rev Req Model (2010 GRC)" xfId="7198"/>
    <cellStyle name="_VC 6.15.06 update on 06GRC power costs.xls Chart 3_INPUTS" xfId="283"/>
    <cellStyle name="_VC 6.15.06 update on 06GRC power costs.xls Chart 3_INPUTS 2" xfId="7199"/>
    <cellStyle name="_VC 6.15.06 update on 06GRC power costs.xls Chart 3_INPUTS 2 2" xfId="7200"/>
    <cellStyle name="_VC 6.15.06 update on 06GRC power costs.xls Chart 3_INPUTS 2 2 2" xfId="28937"/>
    <cellStyle name="_VC 6.15.06 update on 06GRC power costs.xls Chart 3_INPUTS 2 3" xfId="7201"/>
    <cellStyle name="_VC 6.15.06 update on 06GRC power costs.xls Chart 3_INPUTS 3" xfId="7202"/>
    <cellStyle name="_VC 6.15.06 update on 06GRC power costs.xls Chart 3_INPUTS 3 2" xfId="28938"/>
    <cellStyle name="_VC 6.15.06 update on 06GRC power costs.xls Chart 3_INPUTS 4" xfId="7203"/>
    <cellStyle name="_VC 6.15.06 update on 06GRC power costs.xls Chart 3_Low Income 2010 RevRequirement" xfId="7204"/>
    <cellStyle name="_VC 6.15.06 update on 06GRC power costs.xls Chart 3_Low Income 2010 RevRequirement (2)" xfId="7205"/>
    <cellStyle name="_VC 6.15.06 update on 06GRC power costs.xls Chart 3_Mint Farm Generation BPA" xfId="28939"/>
    <cellStyle name="_VC 6.15.06 update on 06GRC power costs.xls Chart 3_NIM Summary" xfId="7206"/>
    <cellStyle name="_VC 6.15.06 update on 06GRC power costs.xls Chart 3_NIM Summary 09GRC" xfId="7207"/>
    <cellStyle name="_VC 6.15.06 update on 06GRC power costs.xls Chart 3_NIM Summary 09GRC 2" xfId="7208"/>
    <cellStyle name="_VC 6.15.06 update on 06GRC power costs.xls Chart 3_NIM Summary 09GRC 2 2" xfId="28940"/>
    <cellStyle name="_VC 6.15.06 update on 06GRC power costs.xls Chart 3_NIM Summary 09GRC 2 2 2" xfId="28941"/>
    <cellStyle name="_VC 6.15.06 update on 06GRC power costs.xls Chart 3_NIM Summary 09GRC 2 2 2 2" xfId="28942"/>
    <cellStyle name="_VC 6.15.06 update on 06GRC power costs.xls Chart 3_NIM Summary 09GRC 2 3" xfId="28943"/>
    <cellStyle name="_VC 6.15.06 update on 06GRC power costs.xls Chart 3_NIM Summary 09GRC 2 3 2" xfId="28944"/>
    <cellStyle name="_VC 6.15.06 update on 06GRC power costs.xls Chart 3_NIM Summary 09GRC 2 4" xfId="28945"/>
    <cellStyle name="_VC 6.15.06 update on 06GRC power costs.xls Chart 3_NIM Summary 09GRC 2 4 2" xfId="28946"/>
    <cellStyle name="_VC 6.15.06 update on 06GRC power costs.xls Chart 3_NIM Summary 09GRC 3" xfId="28947"/>
    <cellStyle name="_VC 6.15.06 update on 06GRC power costs.xls Chart 3_NIM Summary 09GRC 3 2" xfId="28948"/>
    <cellStyle name="_VC 6.15.06 update on 06GRC power costs.xls Chart 3_NIM Summary 09GRC 3 2 2" xfId="28949"/>
    <cellStyle name="_VC 6.15.06 update on 06GRC power costs.xls Chart 3_NIM Summary 09GRC 3 3" xfId="28950"/>
    <cellStyle name="_VC 6.15.06 update on 06GRC power costs.xls Chart 3_NIM Summary 09GRC 4" xfId="28951"/>
    <cellStyle name="_VC 6.15.06 update on 06GRC power costs.xls Chart 3_NIM Summary 09GRC 4 2" xfId="28952"/>
    <cellStyle name="_VC 6.15.06 update on 06GRC power costs.xls Chart 3_NIM Summary 09GRC 4 2 2" xfId="28953"/>
    <cellStyle name="_VC 6.15.06 update on 06GRC power costs.xls Chart 3_NIM Summary 09GRC 4 3" xfId="28954"/>
    <cellStyle name="_VC 6.15.06 update on 06GRC power costs.xls Chart 3_NIM Summary 09GRC 5" xfId="28955"/>
    <cellStyle name="_VC 6.15.06 update on 06GRC power costs.xls Chart 3_NIM Summary 09GRC 5 2" xfId="28956"/>
    <cellStyle name="_VC 6.15.06 update on 06GRC power costs.xls Chart 3_NIM Summary 09GRC 6" xfId="28957"/>
    <cellStyle name="_VC 6.15.06 update on 06GRC power costs.xls Chart 3_NIM Summary 09GRC 6 2" xfId="28958"/>
    <cellStyle name="_VC 6.15.06 update on 06GRC power costs.xls Chart 3_NIM Summary 09GRC_DEM-WP(C) ENERG10C--ctn Mid-C_042010 2010GRC" xfId="12317"/>
    <cellStyle name="_VC 6.15.06 update on 06GRC power costs.xls Chart 3_NIM Summary 09GRC_DEM-WP(C) ENERG10C--ctn Mid-C_042010 2010GRC 2" xfId="28959"/>
    <cellStyle name="_VC 6.15.06 update on 06GRC power costs.xls Chart 3_NIM Summary 10" xfId="28960"/>
    <cellStyle name="_VC 6.15.06 update on 06GRC power costs.xls Chart 3_NIM Summary 10 2" xfId="28961"/>
    <cellStyle name="_VC 6.15.06 update on 06GRC power costs.xls Chart 3_NIM Summary 10 2 2" xfId="28962"/>
    <cellStyle name="_VC 6.15.06 update on 06GRC power costs.xls Chart 3_NIM Summary 10 3" xfId="28963"/>
    <cellStyle name="_VC 6.15.06 update on 06GRC power costs.xls Chart 3_NIM Summary 10 4" xfId="28964"/>
    <cellStyle name="_VC 6.15.06 update on 06GRC power costs.xls Chart 3_NIM Summary 11" xfId="28965"/>
    <cellStyle name="_VC 6.15.06 update on 06GRC power costs.xls Chart 3_NIM Summary 11 2" xfId="28966"/>
    <cellStyle name="_VC 6.15.06 update on 06GRC power costs.xls Chart 3_NIM Summary 11 2 2" xfId="28967"/>
    <cellStyle name="_VC 6.15.06 update on 06GRC power costs.xls Chart 3_NIM Summary 11 3" xfId="28968"/>
    <cellStyle name="_VC 6.15.06 update on 06GRC power costs.xls Chart 3_NIM Summary 11 4" xfId="28969"/>
    <cellStyle name="_VC 6.15.06 update on 06GRC power costs.xls Chart 3_NIM Summary 12" xfId="28970"/>
    <cellStyle name="_VC 6.15.06 update on 06GRC power costs.xls Chart 3_NIM Summary 12 2" xfId="28971"/>
    <cellStyle name="_VC 6.15.06 update on 06GRC power costs.xls Chart 3_NIM Summary 12 2 2" xfId="28972"/>
    <cellStyle name="_VC 6.15.06 update on 06GRC power costs.xls Chart 3_NIM Summary 12 3" xfId="28973"/>
    <cellStyle name="_VC 6.15.06 update on 06GRC power costs.xls Chart 3_NIM Summary 12 4" xfId="28974"/>
    <cellStyle name="_VC 6.15.06 update on 06GRC power costs.xls Chart 3_NIM Summary 13" xfId="28975"/>
    <cellStyle name="_VC 6.15.06 update on 06GRC power costs.xls Chart 3_NIM Summary 13 2" xfId="28976"/>
    <cellStyle name="_VC 6.15.06 update on 06GRC power costs.xls Chart 3_NIM Summary 13 2 2" xfId="28977"/>
    <cellStyle name="_VC 6.15.06 update on 06GRC power costs.xls Chart 3_NIM Summary 13 3" xfId="28978"/>
    <cellStyle name="_VC 6.15.06 update on 06GRC power costs.xls Chart 3_NIM Summary 13 4" xfId="28979"/>
    <cellStyle name="_VC 6.15.06 update on 06GRC power costs.xls Chart 3_NIM Summary 14" xfId="28980"/>
    <cellStyle name="_VC 6.15.06 update on 06GRC power costs.xls Chart 3_NIM Summary 14 2" xfId="28981"/>
    <cellStyle name="_VC 6.15.06 update on 06GRC power costs.xls Chart 3_NIM Summary 14 2 2" xfId="28982"/>
    <cellStyle name="_VC 6.15.06 update on 06GRC power costs.xls Chart 3_NIM Summary 14 3" xfId="28983"/>
    <cellStyle name="_VC 6.15.06 update on 06GRC power costs.xls Chart 3_NIM Summary 14 4" xfId="28984"/>
    <cellStyle name="_VC 6.15.06 update on 06GRC power costs.xls Chart 3_NIM Summary 15" xfId="28985"/>
    <cellStyle name="_VC 6.15.06 update on 06GRC power costs.xls Chart 3_NIM Summary 15 2" xfId="28986"/>
    <cellStyle name="_VC 6.15.06 update on 06GRC power costs.xls Chart 3_NIM Summary 15 2 2" xfId="28987"/>
    <cellStyle name="_VC 6.15.06 update on 06GRC power costs.xls Chart 3_NIM Summary 15 3" xfId="28988"/>
    <cellStyle name="_VC 6.15.06 update on 06GRC power costs.xls Chart 3_NIM Summary 15 4" xfId="28989"/>
    <cellStyle name="_VC 6.15.06 update on 06GRC power costs.xls Chart 3_NIM Summary 16" xfId="28990"/>
    <cellStyle name="_VC 6.15.06 update on 06GRC power costs.xls Chart 3_NIM Summary 16 2" xfId="28991"/>
    <cellStyle name="_VC 6.15.06 update on 06GRC power costs.xls Chart 3_NIM Summary 16 2 2" xfId="28992"/>
    <cellStyle name="_VC 6.15.06 update on 06GRC power costs.xls Chart 3_NIM Summary 16 3" xfId="28993"/>
    <cellStyle name="_VC 6.15.06 update on 06GRC power costs.xls Chart 3_NIM Summary 16 4" xfId="28994"/>
    <cellStyle name="_VC 6.15.06 update on 06GRC power costs.xls Chart 3_NIM Summary 17" xfId="28995"/>
    <cellStyle name="_VC 6.15.06 update on 06GRC power costs.xls Chart 3_NIM Summary 17 2" xfId="28996"/>
    <cellStyle name="_VC 6.15.06 update on 06GRC power costs.xls Chart 3_NIM Summary 17 2 2" xfId="28997"/>
    <cellStyle name="_VC 6.15.06 update on 06GRC power costs.xls Chart 3_NIM Summary 17 3" xfId="28998"/>
    <cellStyle name="_VC 6.15.06 update on 06GRC power costs.xls Chart 3_NIM Summary 17 4" xfId="28999"/>
    <cellStyle name="_VC 6.15.06 update on 06GRC power costs.xls Chart 3_NIM Summary 18" xfId="29000"/>
    <cellStyle name="_VC 6.15.06 update on 06GRC power costs.xls Chart 3_NIM Summary 18 2" xfId="29001"/>
    <cellStyle name="_VC 6.15.06 update on 06GRC power costs.xls Chart 3_NIM Summary 18 3" xfId="29002"/>
    <cellStyle name="_VC 6.15.06 update on 06GRC power costs.xls Chart 3_NIM Summary 19" xfId="29003"/>
    <cellStyle name="_VC 6.15.06 update on 06GRC power costs.xls Chart 3_NIM Summary 19 2" xfId="29004"/>
    <cellStyle name="_VC 6.15.06 update on 06GRC power costs.xls Chart 3_NIM Summary 19 3" xfId="29005"/>
    <cellStyle name="_VC 6.15.06 update on 06GRC power costs.xls Chart 3_NIM Summary 2" xfId="7209"/>
    <cellStyle name="_VC 6.15.06 update on 06GRC power costs.xls Chart 3_NIM Summary 2 2" xfId="29006"/>
    <cellStyle name="_VC 6.15.06 update on 06GRC power costs.xls Chart 3_NIM Summary 2 2 2" xfId="29007"/>
    <cellStyle name="_VC 6.15.06 update on 06GRC power costs.xls Chart 3_NIM Summary 2 2 2 2" xfId="29008"/>
    <cellStyle name="_VC 6.15.06 update on 06GRC power costs.xls Chart 3_NIM Summary 2 3" xfId="29009"/>
    <cellStyle name="_VC 6.15.06 update on 06GRC power costs.xls Chart 3_NIM Summary 2 3 2" xfId="29010"/>
    <cellStyle name="_VC 6.15.06 update on 06GRC power costs.xls Chart 3_NIM Summary 2 4" xfId="29011"/>
    <cellStyle name="_VC 6.15.06 update on 06GRC power costs.xls Chart 3_NIM Summary 2 4 2" xfId="29012"/>
    <cellStyle name="_VC 6.15.06 update on 06GRC power costs.xls Chart 3_NIM Summary 20" xfId="29013"/>
    <cellStyle name="_VC 6.15.06 update on 06GRC power costs.xls Chart 3_NIM Summary 20 2" xfId="29014"/>
    <cellStyle name="_VC 6.15.06 update on 06GRC power costs.xls Chart 3_NIM Summary 20 3" xfId="29015"/>
    <cellStyle name="_VC 6.15.06 update on 06GRC power costs.xls Chart 3_NIM Summary 21" xfId="29016"/>
    <cellStyle name="_VC 6.15.06 update on 06GRC power costs.xls Chart 3_NIM Summary 21 2" xfId="29017"/>
    <cellStyle name="_VC 6.15.06 update on 06GRC power costs.xls Chart 3_NIM Summary 21 3" xfId="29018"/>
    <cellStyle name="_VC 6.15.06 update on 06GRC power costs.xls Chart 3_NIM Summary 22" xfId="29019"/>
    <cellStyle name="_VC 6.15.06 update on 06GRC power costs.xls Chart 3_NIM Summary 22 2" xfId="29020"/>
    <cellStyle name="_VC 6.15.06 update on 06GRC power costs.xls Chart 3_NIM Summary 22 3" xfId="29021"/>
    <cellStyle name="_VC 6.15.06 update on 06GRC power costs.xls Chart 3_NIM Summary 23" xfId="29022"/>
    <cellStyle name="_VC 6.15.06 update on 06GRC power costs.xls Chart 3_NIM Summary 23 2" xfId="29023"/>
    <cellStyle name="_VC 6.15.06 update on 06GRC power costs.xls Chart 3_NIM Summary 23 3" xfId="29024"/>
    <cellStyle name="_VC 6.15.06 update on 06GRC power costs.xls Chart 3_NIM Summary 24" xfId="29025"/>
    <cellStyle name="_VC 6.15.06 update on 06GRC power costs.xls Chart 3_NIM Summary 24 2" xfId="29026"/>
    <cellStyle name="_VC 6.15.06 update on 06GRC power costs.xls Chart 3_NIM Summary 24 3" xfId="29027"/>
    <cellStyle name="_VC 6.15.06 update on 06GRC power costs.xls Chart 3_NIM Summary 25" xfId="29028"/>
    <cellStyle name="_VC 6.15.06 update on 06GRC power costs.xls Chart 3_NIM Summary 25 2" xfId="29029"/>
    <cellStyle name="_VC 6.15.06 update on 06GRC power costs.xls Chart 3_NIM Summary 25 3" xfId="29030"/>
    <cellStyle name="_VC 6.15.06 update on 06GRC power costs.xls Chart 3_NIM Summary 26" xfId="29031"/>
    <cellStyle name="_VC 6.15.06 update on 06GRC power costs.xls Chart 3_NIM Summary 26 2" xfId="29032"/>
    <cellStyle name="_VC 6.15.06 update on 06GRC power costs.xls Chart 3_NIM Summary 26 3" xfId="29033"/>
    <cellStyle name="_VC 6.15.06 update on 06GRC power costs.xls Chart 3_NIM Summary 27" xfId="29034"/>
    <cellStyle name="_VC 6.15.06 update on 06GRC power costs.xls Chart 3_NIM Summary 27 2" xfId="29035"/>
    <cellStyle name="_VC 6.15.06 update on 06GRC power costs.xls Chart 3_NIM Summary 27 3" xfId="29036"/>
    <cellStyle name="_VC 6.15.06 update on 06GRC power costs.xls Chart 3_NIM Summary 28" xfId="29037"/>
    <cellStyle name="_VC 6.15.06 update on 06GRC power costs.xls Chart 3_NIM Summary 28 2" xfId="29038"/>
    <cellStyle name="_VC 6.15.06 update on 06GRC power costs.xls Chart 3_NIM Summary 28 3" xfId="29039"/>
    <cellStyle name="_VC 6.15.06 update on 06GRC power costs.xls Chart 3_NIM Summary 29" xfId="29040"/>
    <cellStyle name="_VC 6.15.06 update on 06GRC power costs.xls Chart 3_NIM Summary 29 2" xfId="29041"/>
    <cellStyle name="_VC 6.15.06 update on 06GRC power costs.xls Chart 3_NIM Summary 29 3" xfId="29042"/>
    <cellStyle name="_VC 6.15.06 update on 06GRC power costs.xls Chart 3_NIM Summary 3" xfId="7210"/>
    <cellStyle name="_VC 6.15.06 update on 06GRC power costs.xls Chart 3_NIM Summary 3 2" xfId="29043"/>
    <cellStyle name="_VC 6.15.06 update on 06GRC power costs.xls Chart 3_NIM Summary 3 2 2" xfId="29044"/>
    <cellStyle name="_VC 6.15.06 update on 06GRC power costs.xls Chart 3_NIM Summary 3 3" xfId="29045"/>
    <cellStyle name="_VC 6.15.06 update on 06GRC power costs.xls Chart 3_NIM Summary 30" xfId="29046"/>
    <cellStyle name="_VC 6.15.06 update on 06GRC power costs.xls Chart 3_NIM Summary 30 2" xfId="29047"/>
    <cellStyle name="_VC 6.15.06 update on 06GRC power costs.xls Chart 3_NIM Summary 30 3" xfId="29048"/>
    <cellStyle name="_VC 6.15.06 update on 06GRC power costs.xls Chart 3_NIM Summary 31" xfId="29049"/>
    <cellStyle name="_VC 6.15.06 update on 06GRC power costs.xls Chart 3_NIM Summary 31 2" xfId="29050"/>
    <cellStyle name="_VC 6.15.06 update on 06GRC power costs.xls Chart 3_NIM Summary 31 3" xfId="29051"/>
    <cellStyle name="_VC 6.15.06 update on 06GRC power costs.xls Chart 3_NIM Summary 32" xfId="29052"/>
    <cellStyle name="_VC 6.15.06 update on 06GRC power costs.xls Chart 3_NIM Summary 32 2" xfId="29053"/>
    <cellStyle name="_VC 6.15.06 update on 06GRC power costs.xls Chart 3_NIM Summary 33" xfId="29054"/>
    <cellStyle name="_VC 6.15.06 update on 06GRC power costs.xls Chart 3_NIM Summary 33 2" xfId="29055"/>
    <cellStyle name="_VC 6.15.06 update on 06GRC power costs.xls Chart 3_NIM Summary 34" xfId="29056"/>
    <cellStyle name="_VC 6.15.06 update on 06GRC power costs.xls Chart 3_NIM Summary 34 2" xfId="29057"/>
    <cellStyle name="_VC 6.15.06 update on 06GRC power costs.xls Chart 3_NIM Summary 35" xfId="29058"/>
    <cellStyle name="_VC 6.15.06 update on 06GRC power costs.xls Chart 3_NIM Summary 35 2" xfId="29059"/>
    <cellStyle name="_VC 6.15.06 update on 06GRC power costs.xls Chart 3_NIM Summary 36" xfId="29060"/>
    <cellStyle name="_VC 6.15.06 update on 06GRC power costs.xls Chart 3_NIM Summary 36 2" xfId="29061"/>
    <cellStyle name="_VC 6.15.06 update on 06GRC power costs.xls Chart 3_NIM Summary 37" xfId="29062"/>
    <cellStyle name="_VC 6.15.06 update on 06GRC power costs.xls Chart 3_NIM Summary 37 2" xfId="29063"/>
    <cellStyle name="_VC 6.15.06 update on 06GRC power costs.xls Chart 3_NIM Summary 38" xfId="29064"/>
    <cellStyle name="_VC 6.15.06 update on 06GRC power costs.xls Chart 3_NIM Summary 38 2" xfId="29065"/>
    <cellStyle name="_VC 6.15.06 update on 06GRC power costs.xls Chart 3_NIM Summary 39" xfId="29066"/>
    <cellStyle name="_VC 6.15.06 update on 06GRC power costs.xls Chart 3_NIM Summary 39 2" xfId="29067"/>
    <cellStyle name="_VC 6.15.06 update on 06GRC power costs.xls Chart 3_NIM Summary 4" xfId="7211"/>
    <cellStyle name="_VC 6.15.06 update on 06GRC power costs.xls Chart 3_NIM Summary 4 2" xfId="29068"/>
    <cellStyle name="_VC 6.15.06 update on 06GRC power costs.xls Chart 3_NIM Summary 4 2 2" xfId="29069"/>
    <cellStyle name="_VC 6.15.06 update on 06GRC power costs.xls Chart 3_NIM Summary 4 3" xfId="29070"/>
    <cellStyle name="_VC 6.15.06 update on 06GRC power costs.xls Chart 3_NIM Summary 40" xfId="29071"/>
    <cellStyle name="_VC 6.15.06 update on 06GRC power costs.xls Chart 3_NIM Summary 40 2" xfId="29072"/>
    <cellStyle name="_VC 6.15.06 update on 06GRC power costs.xls Chart 3_NIM Summary 41" xfId="29073"/>
    <cellStyle name="_VC 6.15.06 update on 06GRC power costs.xls Chart 3_NIM Summary 41 2" xfId="29074"/>
    <cellStyle name="_VC 6.15.06 update on 06GRC power costs.xls Chart 3_NIM Summary 42" xfId="29075"/>
    <cellStyle name="_VC 6.15.06 update on 06GRC power costs.xls Chart 3_NIM Summary 42 2" xfId="29076"/>
    <cellStyle name="_VC 6.15.06 update on 06GRC power costs.xls Chart 3_NIM Summary 43" xfId="29077"/>
    <cellStyle name="_VC 6.15.06 update on 06GRC power costs.xls Chart 3_NIM Summary 43 2" xfId="29078"/>
    <cellStyle name="_VC 6.15.06 update on 06GRC power costs.xls Chart 3_NIM Summary 44" xfId="29079"/>
    <cellStyle name="_VC 6.15.06 update on 06GRC power costs.xls Chart 3_NIM Summary 44 2" xfId="29080"/>
    <cellStyle name="_VC 6.15.06 update on 06GRC power costs.xls Chart 3_NIM Summary 45" xfId="29081"/>
    <cellStyle name="_VC 6.15.06 update on 06GRC power costs.xls Chart 3_NIM Summary 45 2" xfId="29082"/>
    <cellStyle name="_VC 6.15.06 update on 06GRC power costs.xls Chart 3_NIM Summary 46" xfId="29083"/>
    <cellStyle name="_VC 6.15.06 update on 06GRC power costs.xls Chart 3_NIM Summary 46 2" xfId="29084"/>
    <cellStyle name="_VC 6.15.06 update on 06GRC power costs.xls Chart 3_NIM Summary 47" xfId="29085"/>
    <cellStyle name="_VC 6.15.06 update on 06GRC power costs.xls Chart 3_NIM Summary 47 2" xfId="29086"/>
    <cellStyle name="_VC 6.15.06 update on 06GRC power costs.xls Chart 3_NIM Summary 48" xfId="29087"/>
    <cellStyle name="_VC 6.15.06 update on 06GRC power costs.xls Chart 3_NIM Summary 49" xfId="29088"/>
    <cellStyle name="_VC 6.15.06 update on 06GRC power costs.xls Chart 3_NIM Summary 5" xfId="7212"/>
    <cellStyle name="_VC 6.15.06 update on 06GRC power costs.xls Chart 3_NIM Summary 5 2" xfId="29089"/>
    <cellStyle name="_VC 6.15.06 update on 06GRC power costs.xls Chart 3_NIM Summary 5 2 2" xfId="29090"/>
    <cellStyle name="_VC 6.15.06 update on 06GRC power costs.xls Chart 3_NIM Summary 5 3" xfId="29091"/>
    <cellStyle name="_VC 6.15.06 update on 06GRC power costs.xls Chart 3_NIM Summary 50" xfId="29092"/>
    <cellStyle name="_VC 6.15.06 update on 06GRC power costs.xls Chart 3_NIM Summary 51" xfId="29093"/>
    <cellStyle name="_VC 6.15.06 update on 06GRC power costs.xls Chart 3_NIM Summary 6" xfId="7213"/>
    <cellStyle name="_VC 6.15.06 update on 06GRC power costs.xls Chart 3_NIM Summary 6 2" xfId="29094"/>
    <cellStyle name="_VC 6.15.06 update on 06GRC power costs.xls Chart 3_NIM Summary 6 2 2" xfId="29095"/>
    <cellStyle name="_VC 6.15.06 update on 06GRC power costs.xls Chart 3_NIM Summary 6 3" xfId="29096"/>
    <cellStyle name="_VC 6.15.06 update on 06GRC power costs.xls Chart 3_NIM Summary 7" xfId="7214"/>
    <cellStyle name="_VC 6.15.06 update on 06GRC power costs.xls Chart 3_NIM Summary 7 2" xfId="29097"/>
    <cellStyle name="_VC 6.15.06 update on 06GRC power costs.xls Chart 3_NIM Summary 7 2 2" xfId="29098"/>
    <cellStyle name="_VC 6.15.06 update on 06GRC power costs.xls Chart 3_NIM Summary 7 3" xfId="29099"/>
    <cellStyle name="_VC 6.15.06 update on 06GRC power costs.xls Chart 3_NIM Summary 7 4" xfId="29100"/>
    <cellStyle name="_VC 6.15.06 update on 06GRC power costs.xls Chart 3_NIM Summary 8" xfId="7215"/>
    <cellStyle name="_VC 6.15.06 update on 06GRC power costs.xls Chart 3_NIM Summary 8 2" xfId="29101"/>
    <cellStyle name="_VC 6.15.06 update on 06GRC power costs.xls Chart 3_NIM Summary 8 2 2" xfId="29102"/>
    <cellStyle name="_VC 6.15.06 update on 06GRC power costs.xls Chart 3_NIM Summary 8 3" xfId="29103"/>
    <cellStyle name="_VC 6.15.06 update on 06GRC power costs.xls Chart 3_NIM Summary 8 4" xfId="29104"/>
    <cellStyle name="_VC 6.15.06 update on 06GRC power costs.xls Chart 3_NIM Summary 9" xfId="7216"/>
    <cellStyle name="_VC 6.15.06 update on 06GRC power costs.xls Chart 3_NIM Summary 9 2" xfId="29105"/>
    <cellStyle name="_VC 6.15.06 update on 06GRC power costs.xls Chart 3_NIM Summary 9 2 2" xfId="29106"/>
    <cellStyle name="_VC 6.15.06 update on 06GRC power costs.xls Chart 3_NIM Summary 9 3" xfId="29107"/>
    <cellStyle name="_VC 6.15.06 update on 06GRC power costs.xls Chart 3_NIM Summary 9 4" xfId="29108"/>
    <cellStyle name="_VC 6.15.06 update on 06GRC power costs.xls Chart 3_NIM Summary_DEM-WP(C) ENERG10C--ctn Mid-C_042010 2010GRC" xfId="12318"/>
    <cellStyle name="_VC 6.15.06 update on 06GRC power costs.xls Chart 3_NIM Summary_DEM-WP(C) ENERG10C--ctn Mid-C_042010 2010GRC 2" xfId="29109"/>
    <cellStyle name="_VC 6.15.06 update on 06GRC power costs.xls Chart 3_Oct2010toSep2011LwIncLead" xfId="7217"/>
    <cellStyle name="_VC 6.15.06 update on 06GRC power costs.xls Chart 3_PCA 10 -  Exhibit D Dec 2011" xfId="29110"/>
    <cellStyle name="_VC 6.15.06 update on 06GRC power costs.xls Chart 3_PCA 10 -  Exhibit D Dec 2011 2" xfId="29111"/>
    <cellStyle name="_VC 6.15.06 update on 06GRC power costs.xls Chart 3_PCA 10 -  Exhibit D from A Kellogg Jan 2011" xfId="7218"/>
    <cellStyle name="_VC 6.15.06 update on 06GRC power costs.xls Chart 3_PCA 10 -  Exhibit D from A Kellogg Jan 2011 2" xfId="29112"/>
    <cellStyle name="_VC 6.15.06 update on 06GRC power costs.xls Chart 3_PCA 10 -  Exhibit D from A Kellogg July 2011" xfId="7219"/>
    <cellStyle name="_VC 6.15.06 update on 06GRC power costs.xls Chart 3_PCA 10 -  Exhibit D from A Kellogg July 2011 2" xfId="29113"/>
    <cellStyle name="_VC 6.15.06 update on 06GRC power costs.xls Chart 3_PCA 10 -  Exhibit D from S Free Rcv'd 12-11" xfId="7220"/>
    <cellStyle name="_VC 6.15.06 update on 06GRC power costs.xls Chart 3_PCA 10 -  Exhibit D from S Free Rcv'd 12-11 2" xfId="29114"/>
    <cellStyle name="_VC 6.15.06 update on 06GRC power costs.xls Chart 3_PCA 11 -  Exhibit D Jan 2012 fr A Kellogg" xfId="29115"/>
    <cellStyle name="_VC 6.15.06 update on 06GRC power costs.xls Chart 3_PCA 11 -  Exhibit D Jan 2012 fr A Kellogg 2" xfId="29116"/>
    <cellStyle name="_VC 6.15.06 update on 06GRC power costs.xls Chart 3_PCA 11 -  Exhibit D Jan 2012 WF" xfId="29117"/>
    <cellStyle name="_VC 6.15.06 update on 06GRC power costs.xls Chart 3_PCA 11 -  Exhibit D Jan 2012 WF 2" xfId="29118"/>
    <cellStyle name="_VC 6.15.06 update on 06GRC power costs.xls Chart 3_PCA 9 -  Exhibit D April 2010" xfId="7221"/>
    <cellStyle name="_VC 6.15.06 update on 06GRC power costs.xls Chart 3_PCA 9 -  Exhibit D April 2010 (3)" xfId="7222"/>
    <cellStyle name="_VC 6.15.06 update on 06GRC power costs.xls Chart 3_PCA 9 -  Exhibit D April 2010 (3) 2" xfId="7223"/>
    <cellStyle name="_VC 6.15.06 update on 06GRC power costs.xls Chart 3_PCA 9 -  Exhibit D April 2010 (3) 2 2" xfId="29119"/>
    <cellStyle name="_VC 6.15.06 update on 06GRC power costs.xls Chart 3_PCA 9 -  Exhibit D April 2010 (3) 2 2 2" xfId="29120"/>
    <cellStyle name="_VC 6.15.06 update on 06GRC power costs.xls Chart 3_PCA 9 -  Exhibit D April 2010 (3) 2 2 2 2" xfId="29121"/>
    <cellStyle name="_VC 6.15.06 update on 06GRC power costs.xls Chart 3_PCA 9 -  Exhibit D April 2010 (3) 2 3" xfId="29122"/>
    <cellStyle name="_VC 6.15.06 update on 06GRC power costs.xls Chart 3_PCA 9 -  Exhibit D April 2010 (3) 2 3 2" xfId="29123"/>
    <cellStyle name="_VC 6.15.06 update on 06GRC power costs.xls Chart 3_PCA 9 -  Exhibit D April 2010 (3) 2 4" xfId="29124"/>
    <cellStyle name="_VC 6.15.06 update on 06GRC power costs.xls Chart 3_PCA 9 -  Exhibit D April 2010 (3) 2 4 2" xfId="29125"/>
    <cellStyle name="_VC 6.15.06 update on 06GRC power costs.xls Chart 3_PCA 9 -  Exhibit D April 2010 (3) 3" xfId="29126"/>
    <cellStyle name="_VC 6.15.06 update on 06GRC power costs.xls Chart 3_PCA 9 -  Exhibit D April 2010 (3) 3 2" xfId="29127"/>
    <cellStyle name="_VC 6.15.06 update on 06GRC power costs.xls Chart 3_PCA 9 -  Exhibit D April 2010 (3) 3 2 2" xfId="29128"/>
    <cellStyle name="_VC 6.15.06 update on 06GRC power costs.xls Chart 3_PCA 9 -  Exhibit D April 2010 (3) 3 3" xfId="29129"/>
    <cellStyle name="_VC 6.15.06 update on 06GRC power costs.xls Chart 3_PCA 9 -  Exhibit D April 2010 (3) 4" xfId="29130"/>
    <cellStyle name="_VC 6.15.06 update on 06GRC power costs.xls Chart 3_PCA 9 -  Exhibit D April 2010 (3) 4 2" xfId="29131"/>
    <cellStyle name="_VC 6.15.06 update on 06GRC power costs.xls Chart 3_PCA 9 -  Exhibit D April 2010 (3) 4 2 2" xfId="29132"/>
    <cellStyle name="_VC 6.15.06 update on 06GRC power costs.xls Chart 3_PCA 9 -  Exhibit D April 2010 (3) 4 3" xfId="29133"/>
    <cellStyle name="_VC 6.15.06 update on 06GRC power costs.xls Chart 3_PCA 9 -  Exhibit D April 2010 (3) 5" xfId="29134"/>
    <cellStyle name="_VC 6.15.06 update on 06GRC power costs.xls Chart 3_PCA 9 -  Exhibit D April 2010 (3) 5 2" xfId="29135"/>
    <cellStyle name="_VC 6.15.06 update on 06GRC power costs.xls Chart 3_PCA 9 -  Exhibit D April 2010 (3) 6" xfId="29136"/>
    <cellStyle name="_VC 6.15.06 update on 06GRC power costs.xls Chart 3_PCA 9 -  Exhibit D April 2010 (3) 6 2" xfId="29137"/>
    <cellStyle name="_VC 6.15.06 update on 06GRC power costs.xls Chart 3_PCA 9 -  Exhibit D April 2010 (3)_DEM-WP(C) ENERG10C--ctn Mid-C_042010 2010GRC" xfId="12319"/>
    <cellStyle name="_VC 6.15.06 update on 06GRC power costs.xls Chart 3_PCA 9 -  Exhibit D April 2010 (3)_DEM-WP(C) ENERG10C--ctn Mid-C_042010 2010GRC 2" xfId="29138"/>
    <cellStyle name="_VC 6.15.06 update on 06GRC power costs.xls Chart 3_PCA 9 -  Exhibit D April 2010 2" xfId="7224"/>
    <cellStyle name="_VC 6.15.06 update on 06GRC power costs.xls Chart 3_PCA 9 -  Exhibit D April 2010 2 2" xfId="29139"/>
    <cellStyle name="_VC 6.15.06 update on 06GRC power costs.xls Chart 3_PCA 9 -  Exhibit D April 2010 3" xfId="7225"/>
    <cellStyle name="_VC 6.15.06 update on 06GRC power costs.xls Chart 3_PCA 9 -  Exhibit D April 2010 3 2" xfId="29140"/>
    <cellStyle name="_VC 6.15.06 update on 06GRC power costs.xls Chart 3_PCA 9 -  Exhibit D April 2010 4" xfId="29141"/>
    <cellStyle name="_VC 6.15.06 update on 06GRC power costs.xls Chart 3_PCA 9 -  Exhibit D April 2010 4 2" xfId="29142"/>
    <cellStyle name="_VC 6.15.06 update on 06GRC power costs.xls Chart 3_PCA 9 -  Exhibit D April 2010 5" xfId="29143"/>
    <cellStyle name="_VC 6.15.06 update on 06GRC power costs.xls Chart 3_PCA 9 -  Exhibit D April 2010 5 2" xfId="29144"/>
    <cellStyle name="_VC 6.15.06 update on 06GRC power costs.xls Chart 3_PCA 9 -  Exhibit D April 2010 6" xfId="29145"/>
    <cellStyle name="_VC 6.15.06 update on 06GRC power costs.xls Chart 3_PCA 9 -  Exhibit D April 2010 6 2" xfId="29146"/>
    <cellStyle name="_VC 6.15.06 update on 06GRC power costs.xls Chart 3_PCA 9 -  Exhibit D April 2010 7" xfId="29147"/>
    <cellStyle name="_VC 6.15.06 update on 06GRC power costs.xls Chart 3_PCA 9 -  Exhibit D Nov 2010" xfId="7226"/>
    <cellStyle name="_VC 6.15.06 update on 06GRC power costs.xls Chart 3_PCA 9 -  Exhibit D Nov 2010 2" xfId="7227"/>
    <cellStyle name="_VC 6.15.06 update on 06GRC power costs.xls Chart 3_PCA 9 -  Exhibit D Nov 2010 2 2" xfId="29148"/>
    <cellStyle name="_VC 6.15.06 update on 06GRC power costs.xls Chart 3_PCA 9 -  Exhibit D Nov 2010 3" xfId="29149"/>
    <cellStyle name="_VC 6.15.06 update on 06GRC power costs.xls Chart 3_PCA 9 - Exhibit D at August 2010" xfId="7228"/>
    <cellStyle name="_VC 6.15.06 update on 06GRC power costs.xls Chart 3_PCA 9 - Exhibit D at August 2010 2" xfId="7229"/>
    <cellStyle name="_VC 6.15.06 update on 06GRC power costs.xls Chart 3_PCA 9 - Exhibit D at August 2010 2 2" xfId="29150"/>
    <cellStyle name="_VC 6.15.06 update on 06GRC power costs.xls Chart 3_PCA 9 - Exhibit D at August 2010 3" xfId="29151"/>
    <cellStyle name="_VC 6.15.06 update on 06GRC power costs.xls Chart 3_PCA 9 - Exhibit D June 2010 GRC" xfId="7230"/>
    <cellStyle name="_VC 6.15.06 update on 06GRC power costs.xls Chart 3_PCA 9 - Exhibit D June 2010 GRC 2" xfId="7231"/>
    <cellStyle name="_VC 6.15.06 update on 06GRC power costs.xls Chart 3_PCA 9 - Exhibit D June 2010 GRC 2 2" xfId="29152"/>
    <cellStyle name="_VC 6.15.06 update on 06GRC power costs.xls Chart 3_PCA 9 - Exhibit D June 2010 GRC 3" xfId="29153"/>
    <cellStyle name="_VC 6.15.06 update on 06GRC power costs.xls Chart 3_Power Costs - Comparison bx Rbtl-Staff-Jt-PC" xfId="7232"/>
    <cellStyle name="_VC 6.15.06 update on 06GRC power costs.xls Chart 3_Power Costs - Comparison bx Rbtl-Staff-Jt-PC 2" xfId="7233"/>
    <cellStyle name="_VC 6.15.06 update on 06GRC power costs.xls Chart 3_Power Costs - Comparison bx Rbtl-Staff-Jt-PC 2 2" xfId="7234"/>
    <cellStyle name="_VC 6.15.06 update on 06GRC power costs.xls Chart 3_Power Costs - Comparison bx Rbtl-Staff-Jt-PC 2 2 2" xfId="29154"/>
    <cellStyle name="_VC 6.15.06 update on 06GRC power costs.xls Chart 3_Power Costs - Comparison bx Rbtl-Staff-Jt-PC 2 2 2 2" xfId="29155"/>
    <cellStyle name="_VC 6.15.06 update on 06GRC power costs.xls Chart 3_Power Costs - Comparison bx Rbtl-Staff-Jt-PC 2 3" xfId="7235"/>
    <cellStyle name="_VC 6.15.06 update on 06GRC power costs.xls Chart 3_Power Costs - Comparison bx Rbtl-Staff-Jt-PC 2 3 2" xfId="29156"/>
    <cellStyle name="_VC 6.15.06 update on 06GRC power costs.xls Chart 3_Power Costs - Comparison bx Rbtl-Staff-Jt-PC 2 4" xfId="29157"/>
    <cellStyle name="_VC 6.15.06 update on 06GRC power costs.xls Chart 3_Power Costs - Comparison bx Rbtl-Staff-Jt-PC 2 4 2" xfId="29158"/>
    <cellStyle name="_VC 6.15.06 update on 06GRC power costs.xls Chart 3_Power Costs - Comparison bx Rbtl-Staff-Jt-PC 3" xfId="7236"/>
    <cellStyle name="_VC 6.15.06 update on 06GRC power costs.xls Chart 3_Power Costs - Comparison bx Rbtl-Staff-Jt-PC 3 2" xfId="29159"/>
    <cellStyle name="_VC 6.15.06 update on 06GRC power costs.xls Chart 3_Power Costs - Comparison bx Rbtl-Staff-Jt-PC 3 2 2" xfId="29160"/>
    <cellStyle name="_VC 6.15.06 update on 06GRC power costs.xls Chart 3_Power Costs - Comparison bx Rbtl-Staff-Jt-PC 3 3" xfId="29161"/>
    <cellStyle name="_VC 6.15.06 update on 06GRC power costs.xls Chart 3_Power Costs - Comparison bx Rbtl-Staff-Jt-PC 4" xfId="7237"/>
    <cellStyle name="_VC 6.15.06 update on 06GRC power costs.xls Chart 3_Power Costs - Comparison bx Rbtl-Staff-Jt-PC 4 2" xfId="29162"/>
    <cellStyle name="_VC 6.15.06 update on 06GRC power costs.xls Chart 3_Power Costs - Comparison bx Rbtl-Staff-Jt-PC 4 2 2" xfId="29163"/>
    <cellStyle name="_VC 6.15.06 update on 06GRC power costs.xls Chart 3_Power Costs - Comparison bx Rbtl-Staff-Jt-PC 4 3" xfId="29164"/>
    <cellStyle name="_VC 6.15.06 update on 06GRC power costs.xls Chart 3_Power Costs - Comparison bx Rbtl-Staff-Jt-PC 5" xfId="29165"/>
    <cellStyle name="_VC 6.15.06 update on 06GRC power costs.xls Chart 3_Power Costs - Comparison bx Rbtl-Staff-Jt-PC 5 2" xfId="29166"/>
    <cellStyle name="_VC 6.15.06 update on 06GRC power costs.xls Chart 3_Power Costs - Comparison bx Rbtl-Staff-Jt-PC 6" xfId="29167"/>
    <cellStyle name="_VC 6.15.06 update on 06GRC power costs.xls Chart 3_Power Costs - Comparison bx Rbtl-Staff-Jt-PC 6 2" xfId="29168"/>
    <cellStyle name="_VC 6.15.06 update on 06GRC power costs.xls Chart 3_Power Costs - Comparison bx Rbtl-Staff-Jt-PC_Adj Bench DR 3 for Initial Briefs (Electric)" xfId="7238"/>
    <cellStyle name="_VC 6.15.06 update on 06GRC power costs.xls Chart 3_Power Costs - Comparison bx Rbtl-Staff-Jt-PC_Adj Bench DR 3 for Initial Briefs (Electric) 2" xfId="7239"/>
    <cellStyle name="_VC 6.15.06 update on 06GRC power costs.xls Chart 3_Power Costs - Comparison bx Rbtl-Staff-Jt-PC_Adj Bench DR 3 for Initial Briefs (Electric) 2 2" xfId="7240"/>
    <cellStyle name="_VC 6.15.06 update on 06GRC power costs.xls Chart 3_Power Costs - Comparison bx Rbtl-Staff-Jt-PC_Adj Bench DR 3 for Initial Briefs (Electric) 2 2 2" xfId="29169"/>
    <cellStyle name="_VC 6.15.06 update on 06GRC power costs.xls Chart 3_Power Costs - Comparison bx Rbtl-Staff-Jt-PC_Adj Bench DR 3 for Initial Briefs (Electric) 2 2 2 2" xfId="29170"/>
    <cellStyle name="_VC 6.15.06 update on 06GRC power costs.xls Chart 3_Power Costs - Comparison bx Rbtl-Staff-Jt-PC_Adj Bench DR 3 for Initial Briefs (Electric) 2 3" xfId="7241"/>
    <cellStyle name="_VC 6.15.06 update on 06GRC power costs.xls Chart 3_Power Costs - Comparison bx Rbtl-Staff-Jt-PC_Adj Bench DR 3 for Initial Briefs (Electric) 2 3 2" xfId="29171"/>
    <cellStyle name="_VC 6.15.06 update on 06GRC power costs.xls Chart 3_Power Costs - Comparison bx Rbtl-Staff-Jt-PC_Adj Bench DR 3 for Initial Briefs (Electric) 2 4" xfId="29172"/>
    <cellStyle name="_VC 6.15.06 update on 06GRC power costs.xls Chart 3_Power Costs - Comparison bx Rbtl-Staff-Jt-PC_Adj Bench DR 3 for Initial Briefs (Electric) 2 4 2" xfId="29173"/>
    <cellStyle name="_VC 6.15.06 update on 06GRC power costs.xls Chart 3_Power Costs - Comparison bx Rbtl-Staff-Jt-PC_Adj Bench DR 3 for Initial Briefs (Electric) 3" xfId="7242"/>
    <cellStyle name="_VC 6.15.06 update on 06GRC power costs.xls Chart 3_Power Costs - Comparison bx Rbtl-Staff-Jt-PC_Adj Bench DR 3 for Initial Briefs (Electric) 3 2" xfId="29174"/>
    <cellStyle name="_VC 6.15.06 update on 06GRC power costs.xls Chart 3_Power Costs - Comparison bx Rbtl-Staff-Jt-PC_Adj Bench DR 3 for Initial Briefs (Electric) 3 2 2" xfId="29175"/>
    <cellStyle name="_VC 6.15.06 update on 06GRC power costs.xls Chart 3_Power Costs - Comparison bx Rbtl-Staff-Jt-PC_Adj Bench DR 3 for Initial Briefs (Electric) 3 3" xfId="29176"/>
    <cellStyle name="_VC 6.15.06 update on 06GRC power costs.xls Chart 3_Power Costs - Comparison bx Rbtl-Staff-Jt-PC_Adj Bench DR 3 for Initial Briefs (Electric) 4" xfId="7243"/>
    <cellStyle name="_VC 6.15.06 update on 06GRC power costs.xls Chart 3_Power Costs - Comparison bx Rbtl-Staff-Jt-PC_Adj Bench DR 3 for Initial Briefs (Electric) 4 2" xfId="29177"/>
    <cellStyle name="_VC 6.15.06 update on 06GRC power costs.xls Chart 3_Power Costs - Comparison bx Rbtl-Staff-Jt-PC_Adj Bench DR 3 for Initial Briefs (Electric) 4 2 2" xfId="29178"/>
    <cellStyle name="_VC 6.15.06 update on 06GRC power costs.xls Chart 3_Power Costs - Comparison bx Rbtl-Staff-Jt-PC_Adj Bench DR 3 for Initial Briefs (Electric) 4 3" xfId="29179"/>
    <cellStyle name="_VC 6.15.06 update on 06GRC power costs.xls Chart 3_Power Costs - Comparison bx Rbtl-Staff-Jt-PC_Adj Bench DR 3 for Initial Briefs (Electric) 5" xfId="29180"/>
    <cellStyle name="_VC 6.15.06 update on 06GRC power costs.xls Chart 3_Power Costs - Comparison bx Rbtl-Staff-Jt-PC_Adj Bench DR 3 for Initial Briefs (Electric) 5 2" xfId="29181"/>
    <cellStyle name="_VC 6.15.06 update on 06GRC power costs.xls Chart 3_Power Costs - Comparison bx Rbtl-Staff-Jt-PC_Adj Bench DR 3 for Initial Briefs (Electric) 6" xfId="29182"/>
    <cellStyle name="_VC 6.15.06 update on 06GRC power costs.xls Chart 3_Power Costs - Comparison bx Rbtl-Staff-Jt-PC_Adj Bench DR 3 for Initial Briefs (Electric) 6 2" xfId="29183"/>
    <cellStyle name="_VC 6.15.06 update on 06GRC power costs.xls Chart 3_Power Costs - Comparison bx Rbtl-Staff-Jt-PC_Adj Bench DR 3 for Initial Briefs (Electric)_DEM-WP(C) ENERG10C--ctn Mid-C_042010 2010GRC" xfId="12320"/>
    <cellStyle name="_VC 6.15.06 update on 06GRC power costs.xls Chart 3_Power Costs - Comparison bx Rbtl-Staff-Jt-PC_Adj Bench DR 3 for Initial Briefs (Electric)_DEM-WP(C) ENERG10C--ctn Mid-C_042010 2010GRC 2" xfId="29184"/>
    <cellStyle name="_VC 6.15.06 update on 06GRC power costs.xls Chart 3_Power Costs - Comparison bx Rbtl-Staff-Jt-PC_DEM-WP(C) ENERG10C--ctn Mid-C_042010 2010GRC" xfId="12321"/>
    <cellStyle name="_VC 6.15.06 update on 06GRC power costs.xls Chart 3_Power Costs - Comparison bx Rbtl-Staff-Jt-PC_DEM-WP(C) ENERG10C--ctn Mid-C_042010 2010GRC 2" xfId="29185"/>
    <cellStyle name="_VC 6.15.06 update on 06GRC power costs.xls Chart 3_Power Costs - Comparison bx Rbtl-Staff-Jt-PC_Electric Rev Req Model (2009 GRC) Rebuttal" xfId="7244"/>
    <cellStyle name="_VC 6.15.06 update on 06GRC power costs.xls Chart 3_Power Costs - Comparison bx Rbtl-Staff-Jt-PC_Electric Rev Req Model (2009 GRC) Rebuttal 2" xfId="7245"/>
    <cellStyle name="_VC 6.15.06 update on 06GRC power costs.xls Chart 3_Power Costs - Comparison bx Rbtl-Staff-Jt-PC_Electric Rev Req Model (2009 GRC) Rebuttal 2 2" xfId="7246"/>
    <cellStyle name="_VC 6.15.06 update on 06GRC power costs.xls Chart 3_Power Costs - Comparison bx Rbtl-Staff-Jt-PC_Electric Rev Req Model (2009 GRC) Rebuttal 2 2 2" xfId="29186"/>
    <cellStyle name="_VC 6.15.06 update on 06GRC power costs.xls Chart 3_Power Costs - Comparison bx Rbtl-Staff-Jt-PC_Electric Rev Req Model (2009 GRC) Rebuttal 2 3" xfId="7247"/>
    <cellStyle name="_VC 6.15.06 update on 06GRC power costs.xls Chart 3_Power Costs - Comparison bx Rbtl-Staff-Jt-PC_Electric Rev Req Model (2009 GRC) Rebuttal 3" xfId="7248"/>
    <cellStyle name="_VC 6.15.06 update on 06GRC power costs.xls Chart 3_Power Costs - Comparison bx Rbtl-Staff-Jt-PC_Electric Rev Req Model (2009 GRC) Rebuttal 3 2" xfId="29187"/>
    <cellStyle name="_VC 6.15.06 update on 06GRC power costs.xls Chart 3_Power Costs - Comparison bx Rbtl-Staff-Jt-PC_Electric Rev Req Model (2009 GRC) Rebuttal 4" xfId="7249"/>
    <cellStyle name="_VC 6.15.06 update on 06GRC power costs.xls Chart 3_Power Costs - Comparison bx Rbtl-Staff-Jt-PC_Electric Rev Req Model (2009 GRC) Rebuttal REmoval of New  WH Solar AdjustMI" xfId="7250"/>
    <cellStyle name="_VC 6.15.06 update on 06GRC power costs.xls Chart 3_Power Costs - Comparison bx Rbtl-Staff-Jt-PC_Electric Rev Req Model (2009 GRC) Rebuttal REmoval of New  WH Solar AdjustMI 2" xfId="7251"/>
    <cellStyle name="_VC 6.15.06 update on 06GRC power costs.xls Chart 3_Power Costs - Comparison bx Rbtl-Staff-Jt-PC_Electric Rev Req Model (2009 GRC) Rebuttal REmoval of New  WH Solar AdjustMI 2 2" xfId="7252"/>
    <cellStyle name="_VC 6.15.06 update on 06GRC power costs.xls Chart 3_Power Costs - Comparison bx Rbtl-Staff-Jt-PC_Electric Rev Req Model (2009 GRC) Rebuttal REmoval of New  WH Solar AdjustMI 2 2 2" xfId="29188"/>
    <cellStyle name="_VC 6.15.06 update on 06GRC power costs.xls Chart 3_Power Costs - Comparison bx Rbtl-Staff-Jt-PC_Electric Rev Req Model (2009 GRC) Rebuttal REmoval of New  WH Solar AdjustMI 2 2 2 2" xfId="29189"/>
    <cellStyle name="_VC 6.15.06 update on 06GRC power costs.xls Chart 3_Power Costs - Comparison bx Rbtl-Staff-Jt-PC_Electric Rev Req Model (2009 GRC) Rebuttal REmoval of New  WH Solar AdjustMI 2 3" xfId="7253"/>
    <cellStyle name="_VC 6.15.06 update on 06GRC power costs.xls Chart 3_Power Costs - Comparison bx Rbtl-Staff-Jt-PC_Electric Rev Req Model (2009 GRC) Rebuttal REmoval of New  WH Solar AdjustMI 2 3 2" xfId="29190"/>
    <cellStyle name="_VC 6.15.06 update on 06GRC power costs.xls Chart 3_Power Costs - Comparison bx Rbtl-Staff-Jt-PC_Electric Rev Req Model (2009 GRC) Rebuttal REmoval of New  WH Solar AdjustMI 2 4" xfId="29191"/>
    <cellStyle name="_VC 6.15.06 update on 06GRC power costs.xls Chart 3_Power Costs - Comparison bx Rbtl-Staff-Jt-PC_Electric Rev Req Model (2009 GRC) Rebuttal REmoval of New  WH Solar AdjustMI 2 4 2" xfId="29192"/>
    <cellStyle name="_VC 6.15.06 update on 06GRC power costs.xls Chart 3_Power Costs - Comparison bx Rbtl-Staff-Jt-PC_Electric Rev Req Model (2009 GRC) Rebuttal REmoval of New  WH Solar AdjustMI 3" xfId="7254"/>
    <cellStyle name="_VC 6.15.06 update on 06GRC power costs.xls Chart 3_Power Costs - Comparison bx Rbtl-Staff-Jt-PC_Electric Rev Req Model (2009 GRC) Rebuttal REmoval of New  WH Solar AdjustMI 3 2" xfId="29193"/>
    <cellStyle name="_VC 6.15.06 update on 06GRC power costs.xls Chart 3_Power Costs - Comparison bx Rbtl-Staff-Jt-PC_Electric Rev Req Model (2009 GRC) Rebuttal REmoval of New  WH Solar AdjustMI 3 2 2" xfId="29194"/>
    <cellStyle name="_VC 6.15.06 update on 06GRC power costs.xls Chart 3_Power Costs - Comparison bx Rbtl-Staff-Jt-PC_Electric Rev Req Model (2009 GRC) Rebuttal REmoval of New  WH Solar AdjustMI 3 3" xfId="29195"/>
    <cellStyle name="_VC 6.15.06 update on 06GRC power costs.xls Chart 3_Power Costs - Comparison bx Rbtl-Staff-Jt-PC_Electric Rev Req Model (2009 GRC) Rebuttal REmoval of New  WH Solar AdjustMI 4" xfId="7255"/>
    <cellStyle name="_VC 6.15.06 update on 06GRC power costs.xls Chart 3_Power Costs - Comparison bx Rbtl-Staff-Jt-PC_Electric Rev Req Model (2009 GRC) Rebuttal REmoval of New  WH Solar AdjustMI 4 2" xfId="29196"/>
    <cellStyle name="_VC 6.15.06 update on 06GRC power costs.xls Chart 3_Power Costs - Comparison bx Rbtl-Staff-Jt-PC_Electric Rev Req Model (2009 GRC) Rebuttal REmoval of New  WH Solar AdjustMI 4 2 2" xfId="29197"/>
    <cellStyle name="_VC 6.15.06 update on 06GRC power costs.xls Chart 3_Power Costs - Comparison bx Rbtl-Staff-Jt-PC_Electric Rev Req Model (2009 GRC) Rebuttal REmoval of New  WH Solar AdjustMI 4 3" xfId="29198"/>
    <cellStyle name="_VC 6.15.06 update on 06GRC power costs.xls Chart 3_Power Costs - Comparison bx Rbtl-Staff-Jt-PC_Electric Rev Req Model (2009 GRC) Rebuttal REmoval of New  WH Solar AdjustMI 5" xfId="29199"/>
    <cellStyle name="_VC 6.15.06 update on 06GRC power costs.xls Chart 3_Power Costs - Comparison bx Rbtl-Staff-Jt-PC_Electric Rev Req Model (2009 GRC) Rebuttal REmoval of New  WH Solar AdjustMI 5 2" xfId="29200"/>
    <cellStyle name="_VC 6.15.06 update on 06GRC power costs.xls Chart 3_Power Costs - Comparison bx Rbtl-Staff-Jt-PC_Electric Rev Req Model (2009 GRC) Rebuttal REmoval of New  WH Solar AdjustMI 6" xfId="29201"/>
    <cellStyle name="_VC 6.15.06 update on 06GRC power costs.xls Chart 3_Power Costs - Comparison bx Rbtl-Staff-Jt-PC_Electric Rev Req Model (2009 GRC) Rebuttal REmoval of New  WH Solar AdjustMI 6 2" xfId="29202"/>
    <cellStyle name="_VC 6.15.06 update on 06GRC power costs.xls Chart 3_Power Costs - Comparison bx Rbtl-Staff-Jt-PC_Electric Rev Req Model (2009 GRC) Rebuttal REmoval of New  WH Solar AdjustMI_DEM-WP(C) ENERG10C--ctn Mid-C_042010 2010GRC" xfId="12322"/>
    <cellStyle name="_VC 6.15.06 update on 06GRC power costs.xls Chart 3_Power Costs - Comparison bx Rbtl-Staff-Jt-PC_Electric Rev Req Model (2009 GRC) Rebuttal REmoval of New  WH Solar AdjustMI_DEM-WP(C) ENERG10C--ctn Mid-C_042010 2010GRC 2" xfId="29203"/>
    <cellStyle name="_VC 6.15.06 update on 06GRC power costs.xls Chart 3_Power Costs - Comparison bx Rbtl-Staff-Jt-PC_Electric Rev Req Model (2009 GRC) Revised 01-18-2010" xfId="7256"/>
    <cellStyle name="_VC 6.15.06 update on 06GRC power costs.xls Chart 3_Power Costs - Comparison bx Rbtl-Staff-Jt-PC_Electric Rev Req Model (2009 GRC) Revised 01-18-2010 2" xfId="7257"/>
    <cellStyle name="_VC 6.15.06 update on 06GRC power costs.xls Chart 3_Power Costs - Comparison bx Rbtl-Staff-Jt-PC_Electric Rev Req Model (2009 GRC) Revised 01-18-2010 2 2" xfId="7258"/>
    <cellStyle name="_VC 6.15.06 update on 06GRC power costs.xls Chart 3_Power Costs - Comparison bx Rbtl-Staff-Jt-PC_Electric Rev Req Model (2009 GRC) Revised 01-18-2010 2 2 2" xfId="29204"/>
    <cellStyle name="_VC 6.15.06 update on 06GRC power costs.xls Chart 3_Power Costs - Comparison bx Rbtl-Staff-Jt-PC_Electric Rev Req Model (2009 GRC) Revised 01-18-2010 2 2 2 2" xfId="29205"/>
    <cellStyle name="_VC 6.15.06 update on 06GRC power costs.xls Chart 3_Power Costs - Comparison bx Rbtl-Staff-Jt-PC_Electric Rev Req Model (2009 GRC) Revised 01-18-2010 2 3" xfId="7259"/>
    <cellStyle name="_VC 6.15.06 update on 06GRC power costs.xls Chart 3_Power Costs - Comparison bx Rbtl-Staff-Jt-PC_Electric Rev Req Model (2009 GRC) Revised 01-18-2010 2 3 2" xfId="29206"/>
    <cellStyle name="_VC 6.15.06 update on 06GRC power costs.xls Chart 3_Power Costs - Comparison bx Rbtl-Staff-Jt-PC_Electric Rev Req Model (2009 GRC) Revised 01-18-2010 2 4" xfId="29207"/>
    <cellStyle name="_VC 6.15.06 update on 06GRC power costs.xls Chart 3_Power Costs - Comparison bx Rbtl-Staff-Jt-PC_Electric Rev Req Model (2009 GRC) Revised 01-18-2010 2 4 2" xfId="29208"/>
    <cellStyle name="_VC 6.15.06 update on 06GRC power costs.xls Chart 3_Power Costs - Comparison bx Rbtl-Staff-Jt-PC_Electric Rev Req Model (2009 GRC) Revised 01-18-2010 3" xfId="7260"/>
    <cellStyle name="_VC 6.15.06 update on 06GRC power costs.xls Chart 3_Power Costs - Comparison bx Rbtl-Staff-Jt-PC_Electric Rev Req Model (2009 GRC) Revised 01-18-2010 3 2" xfId="29209"/>
    <cellStyle name="_VC 6.15.06 update on 06GRC power costs.xls Chart 3_Power Costs - Comparison bx Rbtl-Staff-Jt-PC_Electric Rev Req Model (2009 GRC) Revised 01-18-2010 3 2 2" xfId="29210"/>
    <cellStyle name="_VC 6.15.06 update on 06GRC power costs.xls Chart 3_Power Costs - Comparison bx Rbtl-Staff-Jt-PC_Electric Rev Req Model (2009 GRC) Revised 01-18-2010 3 3" xfId="29211"/>
    <cellStyle name="_VC 6.15.06 update on 06GRC power costs.xls Chart 3_Power Costs - Comparison bx Rbtl-Staff-Jt-PC_Electric Rev Req Model (2009 GRC) Revised 01-18-2010 4" xfId="7261"/>
    <cellStyle name="_VC 6.15.06 update on 06GRC power costs.xls Chart 3_Power Costs - Comparison bx Rbtl-Staff-Jt-PC_Electric Rev Req Model (2009 GRC) Revised 01-18-2010 4 2" xfId="29212"/>
    <cellStyle name="_VC 6.15.06 update on 06GRC power costs.xls Chart 3_Power Costs - Comparison bx Rbtl-Staff-Jt-PC_Electric Rev Req Model (2009 GRC) Revised 01-18-2010 4 2 2" xfId="29213"/>
    <cellStyle name="_VC 6.15.06 update on 06GRC power costs.xls Chart 3_Power Costs - Comparison bx Rbtl-Staff-Jt-PC_Electric Rev Req Model (2009 GRC) Revised 01-18-2010 4 3" xfId="29214"/>
    <cellStyle name="_VC 6.15.06 update on 06GRC power costs.xls Chart 3_Power Costs - Comparison bx Rbtl-Staff-Jt-PC_Electric Rev Req Model (2009 GRC) Revised 01-18-2010 5" xfId="29215"/>
    <cellStyle name="_VC 6.15.06 update on 06GRC power costs.xls Chart 3_Power Costs - Comparison bx Rbtl-Staff-Jt-PC_Electric Rev Req Model (2009 GRC) Revised 01-18-2010 5 2" xfId="29216"/>
    <cellStyle name="_VC 6.15.06 update on 06GRC power costs.xls Chart 3_Power Costs - Comparison bx Rbtl-Staff-Jt-PC_Electric Rev Req Model (2009 GRC) Revised 01-18-2010 6" xfId="29217"/>
    <cellStyle name="_VC 6.15.06 update on 06GRC power costs.xls Chart 3_Power Costs - Comparison bx Rbtl-Staff-Jt-PC_Electric Rev Req Model (2009 GRC) Revised 01-18-2010 6 2" xfId="29218"/>
    <cellStyle name="_VC 6.15.06 update on 06GRC power costs.xls Chart 3_Power Costs - Comparison bx Rbtl-Staff-Jt-PC_Electric Rev Req Model (2009 GRC) Revised 01-18-2010_DEM-WP(C) ENERG10C--ctn Mid-C_042010 2010GRC" xfId="12323"/>
    <cellStyle name="_VC 6.15.06 update on 06GRC power costs.xls Chart 3_Power Costs - Comparison bx Rbtl-Staff-Jt-PC_Electric Rev Req Model (2009 GRC) Revised 01-18-2010_DEM-WP(C) ENERG10C--ctn Mid-C_042010 2010GRC 2" xfId="29219"/>
    <cellStyle name="_VC 6.15.06 update on 06GRC power costs.xls Chart 3_Power Costs - Comparison bx Rbtl-Staff-Jt-PC_Final Order Electric EXHIBIT A-1" xfId="7262"/>
    <cellStyle name="_VC 6.15.06 update on 06GRC power costs.xls Chart 3_Power Costs - Comparison bx Rbtl-Staff-Jt-PC_Final Order Electric EXHIBIT A-1 2" xfId="7263"/>
    <cellStyle name="_VC 6.15.06 update on 06GRC power costs.xls Chart 3_Power Costs - Comparison bx Rbtl-Staff-Jt-PC_Final Order Electric EXHIBIT A-1 2 2" xfId="7264"/>
    <cellStyle name="_VC 6.15.06 update on 06GRC power costs.xls Chart 3_Power Costs - Comparison bx Rbtl-Staff-Jt-PC_Final Order Electric EXHIBIT A-1 2 2 2" xfId="29220"/>
    <cellStyle name="_VC 6.15.06 update on 06GRC power costs.xls Chart 3_Power Costs - Comparison bx Rbtl-Staff-Jt-PC_Final Order Electric EXHIBIT A-1 2 3" xfId="7265"/>
    <cellStyle name="_VC 6.15.06 update on 06GRC power costs.xls Chart 3_Power Costs - Comparison bx Rbtl-Staff-Jt-PC_Final Order Electric EXHIBIT A-1 3" xfId="7266"/>
    <cellStyle name="_VC 6.15.06 update on 06GRC power costs.xls Chart 3_Power Costs - Comparison bx Rbtl-Staff-Jt-PC_Final Order Electric EXHIBIT A-1 3 2" xfId="29221"/>
    <cellStyle name="_VC 6.15.06 update on 06GRC power costs.xls Chart 3_Power Costs - Comparison bx Rbtl-Staff-Jt-PC_Final Order Electric EXHIBIT A-1 3 2 2" xfId="29222"/>
    <cellStyle name="_VC 6.15.06 update on 06GRC power costs.xls Chart 3_Power Costs - Comparison bx Rbtl-Staff-Jt-PC_Final Order Electric EXHIBIT A-1 3 3" xfId="29223"/>
    <cellStyle name="_VC 6.15.06 update on 06GRC power costs.xls Chart 3_Power Costs - Comparison bx Rbtl-Staff-Jt-PC_Final Order Electric EXHIBIT A-1 4" xfId="7267"/>
    <cellStyle name="_VC 6.15.06 update on 06GRC power costs.xls Chart 3_Power Costs - Comparison bx Rbtl-Staff-Jt-PC_Final Order Electric EXHIBIT A-1 4 2" xfId="29224"/>
    <cellStyle name="_VC 6.15.06 update on 06GRC power costs.xls Chart 3_Power Costs - Comparison bx Rbtl-Staff-Jt-PC_Final Order Electric EXHIBIT A-1 5" xfId="29225"/>
    <cellStyle name="_VC 6.15.06 update on 06GRC power costs.xls Chart 3_Power Costs - Comparison bx Rbtl-Staff-Jt-PC_Final Order Electric EXHIBIT A-1 6" xfId="29226"/>
    <cellStyle name="_VC 6.15.06 update on 06GRC power costs.xls Chart 3_Production Adj 4.37" xfId="284"/>
    <cellStyle name="_VC 6.15.06 update on 06GRC power costs.xls Chart 3_Production Adj 4.37 2" xfId="7268"/>
    <cellStyle name="_VC 6.15.06 update on 06GRC power costs.xls Chart 3_Production Adj 4.37 2 2" xfId="7269"/>
    <cellStyle name="_VC 6.15.06 update on 06GRC power costs.xls Chart 3_Production Adj 4.37 2 2 2" xfId="29227"/>
    <cellStyle name="_VC 6.15.06 update on 06GRC power costs.xls Chart 3_Production Adj 4.37 2 3" xfId="7270"/>
    <cellStyle name="_VC 6.15.06 update on 06GRC power costs.xls Chart 3_Production Adj 4.37 3" xfId="7271"/>
    <cellStyle name="_VC 6.15.06 update on 06GRC power costs.xls Chart 3_Production Adj 4.37 3 2" xfId="29228"/>
    <cellStyle name="_VC 6.15.06 update on 06GRC power costs.xls Chart 3_Production Adj 4.37 4" xfId="29229"/>
    <cellStyle name="_VC 6.15.06 update on 06GRC power costs.xls Chart 3_Purchased Power Adj 4.03" xfId="285"/>
    <cellStyle name="_VC 6.15.06 update on 06GRC power costs.xls Chart 3_Purchased Power Adj 4.03 2" xfId="7272"/>
    <cellStyle name="_VC 6.15.06 update on 06GRC power costs.xls Chart 3_Purchased Power Adj 4.03 2 2" xfId="7273"/>
    <cellStyle name="_VC 6.15.06 update on 06GRC power costs.xls Chart 3_Purchased Power Adj 4.03 2 2 2" xfId="29230"/>
    <cellStyle name="_VC 6.15.06 update on 06GRC power costs.xls Chart 3_Purchased Power Adj 4.03 2 3" xfId="7274"/>
    <cellStyle name="_VC 6.15.06 update on 06GRC power costs.xls Chart 3_Purchased Power Adj 4.03 3" xfId="7275"/>
    <cellStyle name="_VC 6.15.06 update on 06GRC power costs.xls Chart 3_Purchased Power Adj 4.03 3 2" xfId="29231"/>
    <cellStyle name="_VC 6.15.06 update on 06GRC power costs.xls Chart 3_Purchased Power Adj 4.03 4" xfId="29232"/>
    <cellStyle name="_VC 6.15.06 update on 06GRC power costs.xls Chart 3_Rebuttal Power Costs" xfId="7276"/>
    <cellStyle name="_VC 6.15.06 update on 06GRC power costs.xls Chart 3_Rebuttal Power Costs 2" xfId="7277"/>
    <cellStyle name="_VC 6.15.06 update on 06GRC power costs.xls Chart 3_Rebuttal Power Costs 2 2" xfId="7278"/>
    <cellStyle name="_VC 6.15.06 update on 06GRC power costs.xls Chart 3_Rebuttal Power Costs 2 2 2" xfId="29233"/>
    <cellStyle name="_VC 6.15.06 update on 06GRC power costs.xls Chart 3_Rebuttal Power Costs 2 2 2 2" xfId="29234"/>
    <cellStyle name="_VC 6.15.06 update on 06GRC power costs.xls Chart 3_Rebuttal Power Costs 2 3" xfId="7279"/>
    <cellStyle name="_VC 6.15.06 update on 06GRC power costs.xls Chart 3_Rebuttal Power Costs 2 3 2" xfId="29235"/>
    <cellStyle name="_VC 6.15.06 update on 06GRC power costs.xls Chart 3_Rebuttal Power Costs 2 4" xfId="29236"/>
    <cellStyle name="_VC 6.15.06 update on 06GRC power costs.xls Chart 3_Rebuttal Power Costs 2 4 2" xfId="29237"/>
    <cellStyle name="_VC 6.15.06 update on 06GRC power costs.xls Chart 3_Rebuttal Power Costs 3" xfId="7280"/>
    <cellStyle name="_VC 6.15.06 update on 06GRC power costs.xls Chart 3_Rebuttal Power Costs 3 2" xfId="29238"/>
    <cellStyle name="_VC 6.15.06 update on 06GRC power costs.xls Chart 3_Rebuttal Power Costs 3 2 2" xfId="29239"/>
    <cellStyle name="_VC 6.15.06 update on 06GRC power costs.xls Chart 3_Rebuttal Power Costs 3 3" xfId="29240"/>
    <cellStyle name="_VC 6.15.06 update on 06GRC power costs.xls Chart 3_Rebuttal Power Costs 4" xfId="7281"/>
    <cellStyle name="_VC 6.15.06 update on 06GRC power costs.xls Chart 3_Rebuttal Power Costs 4 2" xfId="29241"/>
    <cellStyle name="_VC 6.15.06 update on 06GRC power costs.xls Chart 3_Rebuttal Power Costs 4 2 2" xfId="29242"/>
    <cellStyle name="_VC 6.15.06 update on 06GRC power costs.xls Chart 3_Rebuttal Power Costs 4 3" xfId="29243"/>
    <cellStyle name="_VC 6.15.06 update on 06GRC power costs.xls Chart 3_Rebuttal Power Costs 5" xfId="29244"/>
    <cellStyle name="_VC 6.15.06 update on 06GRC power costs.xls Chart 3_Rebuttal Power Costs 5 2" xfId="29245"/>
    <cellStyle name="_VC 6.15.06 update on 06GRC power costs.xls Chart 3_Rebuttal Power Costs 6" xfId="29246"/>
    <cellStyle name="_VC 6.15.06 update on 06GRC power costs.xls Chart 3_Rebuttal Power Costs 6 2" xfId="29247"/>
    <cellStyle name="_VC 6.15.06 update on 06GRC power costs.xls Chart 3_Rebuttal Power Costs_Adj Bench DR 3 for Initial Briefs (Electric)" xfId="7282"/>
    <cellStyle name="_VC 6.15.06 update on 06GRC power costs.xls Chart 3_Rebuttal Power Costs_Adj Bench DR 3 for Initial Briefs (Electric) 2" xfId="7283"/>
    <cellStyle name="_VC 6.15.06 update on 06GRC power costs.xls Chart 3_Rebuttal Power Costs_Adj Bench DR 3 for Initial Briefs (Electric) 2 2" xfId="7284"/>
    <cellStyle name="_VC 6.15.06 update on 06GRC power costs.xls Chart 3_Rebuttal Power Costs_Adj Bench DR 3 for Initial Briefs (Electric) 2 2 2" xfId="29248"/>
    <cellStyle name="_VC 6.15.06 update on 06GRC power costs.xls Chart 3_Rebuttal Power Costs_Adj Bench DR 3 for Initial Briefs (Electric) 2 2 2 2" xfId="29249"/>
    <cellStyle name="_VC 6.15.06 update on 06GRC power costs.xls Chart 3_Rebuttal Power Costs_Adj Bench DR 3 for Initial Briefs (Electric) 2 3" xfId="7285"/>
    <cellStyle name="_VC 6.15.06 update on 06GRC power costs.xls Chart 3_Rebuttal Power Costs_Adj Bench DR 3 for Initial Briefs (Electric) 2 3 2" xfId="29250"/>
    <cellStyle name="_VC 6.15.06 update on 06GRC power costs.xls Chart 3_Rebuttal Power Costs_Adj Bench DR 3 for Initial Briefs (Electric) 2 4" xfId="29251"/>
    <cellStyle name="_VC 6.15.06 update on 06GRC power costs.xls Chart 3_Rebuttal Power Costs_Adj Bench DR 3 for Initial Briefs (Electric) 2 4 2" xfId="29252"/>
    <cellStyle name="_VC 6.15.06 update on 06GRC power costs.xls Chart 3_Rebuttal Power Costs_Adj Bench DR 3 for Initial Briefs (Electric) 3" xfId="7286"/>
    <cellStyle name="_VC 6.15.06 update on 06GRC power costs.xls Chart 3_Rebuttal Power Costs_Adj Bench DR 3 for Initial Briefs (Electric) 3 2" xfId="29253"/>
    <cellStyle name="_VC 6.15.06 update on 06GRC power costs.xls Chart 3_Rebuttal Power Costs_Adj Bench DR 3 for Initial Briefs (Electric) 3 2 2" xfId="29254"/>
    <cellStyle name="_VC 6.15.06 update on 06GRC power costs.xls Chart 3_Rebuttal Power Costs_Adj Bench DR 3 for Initial Briefs (Electric) 3 3" xfId="29255"/>
    <cellStyle name="_VC 6.15.06 update on 06GRC power costs.xls Chart 3_Rebuttal Power Costs_Adj Bench DR 3 for Initial Briefs (Electric) 4" xfId="7287"/>
    <cellStyle name="_VC 6.15.06 update on 06GRC power costs.xls Chart 3_Rebuttal Power Costs_Adj Bench DR 3 for Initial Briefs (Electric) 4 2" xfId="29256"/>
    <cellStyle name="_VC 6.15.06 update on 06GRC power costs.xls Chart 3_Rebuttal Power Costs_Adj Bench DR 3 for Initial Briefs (Electric) 4 2 2" xfId="29257"/>
    <cellStyle name="_VC 6.15.06 update on 06GRC power costs.xls Chart 3_Rebuttal Power Costs_Adj Bench DR 3 for Initial Briefs (Electric) 4 3" xfId="29258"/>
    <cellStyle name="_VC 6.15.06 update on 06GRC power costs.xls Chart 3_Rebuttal Power Costs_Adj Bench DR 3 for Initial Briefs (Electric) 5" xfId="29259"/>
    <cellStyle name="_VC 6.15.06 update on 06GRC power costs.xls Chart 3_Rebuttal Power Costs_Adj Bench DR 3 for Initial Briefs (Electric) 5 2" xfId="29260"/>
    <cellStyle name="_VC 6.15.06 update on 06GRC power costs.xls Chart 3_Rebuttal Power Costs_Adj Bench DR 3 for Initial Briefs (Electric) 6" xfId="29261"/>
    <cellStyle name="_VC 6.15.06 update on 06GRC power costs.xls Chart 3_Rebuttal Power Costs_Adj Bench DR 3 for Initial Briefs (Electric) 6 2" xfId="29262"/>
    <cellStyle name="_VC 6.15.06 update on 06GRC power costs.xls Chart 3_Rebuttal Power Costs_Adj Bench DR 3 for Initial Briefs (Electric)_DEM-WP(C) ENERG10C--ctn Mid-C_042010 2010GRC" xfId="12324"/>
    <cellStyle name="_VC 6.15.06 update on 06GRC power costs.xls Chart 3_Rebuttal Power Costs_Adj Bench DR 3 for Initial Briefs (Electric)_DEM-WP(C) ENERG10C--ctn Mid-C_042010 2010GRC 2" xfId="29263"/>
    <cellStyle name="_VC 6.15.06 update on 06GRC power costs.xls Chart 3_Rebuttal Power Costs_DEM-WP(C) ENERG10C--ctn Mid-C_042010 2010GRC" xfId="12325"/>
    <cellStyle name="_VC 6.15.06 update on 06GRC power costs.xls Chart 3_Rebuttal Power Costs_DEM-WP(C) ENERG10C--ctn Mid-C_042010 2010GRC 2" xfId="29264"/>
    <cellStyle name="_VC 6.15.06 update on 06GRC power costs.xls Chart 3_Rebuttal Power Costs_Electric Rev Req Model (2009 GRC) Rebuttal" xfId="7288"/>
    <cellStyle name="_VC 6.15.06 update on 06GRC power costs.xls Chart 3_Rebuttal Power Costs_Electric Rev Req Model (2009 GRC) Rebuttal 2" xfId="7289"/>
    <cellStyle name="_VC 6.15.06 update on 06GRC power costs.xls Chart 3_Rebuttal Power Costs_Electric Rev Req Model (2009 GRC) Rebuttal 2 2" xfId="7290"/>
    <cellStyle name="_VC 6.15.06 update on 06GRC power costs.xls Chart 3_Rebuttal Power Costs_Electric Rev Req Model (2009 GRC) Rebuttal 2 2 2" xfId="29265"/>
    <cellStyle name="_VC 6.15.06 update on 06GRC power costs.xls Chart 3_Rebuttal Power Costs_Electric Rev Req Model (2009 GRC) Rebuttal 2 3" xfId="7291"/>
    <cellStyle name="_VC 6.15.06 update on 06GRC power costs.xls Chart 3_Rebuttal Power Costs_Electric Rev Req Model (2009 GRC) Rebuttal 3" xfId="7292"/>
    <cellStyle name="_VC 6.15.06 update on 06GRC power costs.xls Chart 3_Rebuttal Power Costs_Electric Rev Req Model (2009 GRC) Rebuttal 3 2" xfId="29266"/>
    <cellStyle name="_VC 6.15.06 update on 06GRC power costs.xls Chart 3_Rebuttal Power Costs_Electric Rev Req Model (2009 GRC) Rebuttal 4" xfId="7293"/>
    <cellStyle name="_VC 6.15.06 update on 06GRC power costs.xls Chart 3_Rebuttal Power Costs_Electric Rev Req Model (2009 GRC) Rebuttal REmoval of New  WH Solar AdjustMI" xfId="7294"/>
    <cellStyle name="_VC 6.15.06 update on 06GRC power costs.xls Chart 3_Rebuttal Power Costs_Electric Rev Req Model (2009 GRC) Rebuttal REmoval of New  WH Solar AdjustMI 2" xfId="7295"/>
    <cellStyle name="_VC 6.15.06 update on 06GRC power costs.xls Chart 3_Rebuttal Power Costs_Electric Rev Req Model (2009 GRC) Rebuttal REmoval of New  WH Solar AdjustMI 2 2" xfId="7296"/>
    <cellStyle name="_VC 6.15.06 update on 06GRC power costs.xls Chart 3_Rebuttal Power Costs_Electric Rev Req Model (2009 GRC) Rebuttal REmoval of New  WH Solar AdjustMI 2 2 2" xfId="29267"/>
    <cellStyle name="_VC 6.15.06 update on 06GRC power costs.xls Chart 3_Rebuttal Power Costs_Electric Rev Req Model (2009 GRC) Rebuttal REmoval of New  WH Solar AdjustMI 2 2 2 2" xfId="29268"/>
    <cellStyle name="_VC 6.15.06 update on 06GRC power costs.xls Chart 3_Rebuttal Power Costs_Electric Rev Req Model (2009 GRC) Rebuttal REmoval of New  WH Solar AdjustMI 2 3" xfId="7297"/>
    <cellStyle name="_VC 6.15.06 update on 06GRC power costs.xls Chart 3_Rebuttal Power Costs_Electric Rev Req Model (2009 GRC) Rebuttal REmoval of New  WH Solar AdjustMI 2 3 2" xfId="29269"/>
    <cellStyle name="_VC 6.15.06 update on 06GRC power costs.xls Chart 3_Rebuttal Power Costs_Electric Rev Req Model (2009 GRC) Rebuttal REmoval of New  WH Solar AdjustMI 2 4" xfId="29270"/>
    <cellStyle name="_VC 6.15.06 update on 06GRC power costs.xls Chart 3_Rebuttal Power Costs_Electric Rev Req Model (2009 GRC) Rebuttal REmoval of New  WH Solar AdjustMI 2 4 2" xfId="29271"/>
    <cellStyle name="_VC 6.15.06 update on 06GRC power costs.xls Chart 3_Rebuttal Power Costs_Electric Rev Req Model (2009 GRC) Rebuttal REmoval of New  WH Solar AdjustMI 3" xfId="7298"/>
    <cellStyle name="_VC 6.15.06 update on 06GRC power costs.xls Chart 3_Rebuttal Power Costs_Electric Rev Req Model (2009 GRC) Rebuttal REmoval of New  WH Solar AdjustMI 3 2" xfId="29272"/>
    <cellStyle name="_VC 6.15.06 update on 06GRC power costs.xls Chart 3_Rebuttal Power Costs_Electric Rev Req Model (2009 GRC) Rebuttal REmoval of New  WH Solar AdjustMI 3 2 2" xfId="29273"/>
    <cellStyle name="_VC 6.15.06 update on 06GRC power costs.xls Chart 3_Rebuttal Power Costs_Electric Rev Req Model (2009 GRC) Rebuttal REmoval of New  WH Solar AdjustMI 3 3" xfId="29274"/>
    <cellStyle name="_VC 6.15.06 update on 06GRC power costs.xls Chart 3_Rebuttal Power Costs_Electric Rev Req Model (2009 GRC) Rebuttal REmoval of New  WH Solar AdjustMI 4" xfId="7299"/>
    <cellStyle name="_VC 6.15.06 update on 06GRC power costs.xls Chart 3_Rebuttal Power Costs_Electric Rev Req Model (2009 GRC) Rebuttal REmoval of New  WH Solar AdjustMI 4 2" xfId="29275"/>
    <cellStyle name="_VC 6.15.06 update on 06GRC power costs.xls Chart 3_Rebuttal Power Costs_Electric Rev Req Model (2009 GRC) Rebuttal REmoval of New  WH Solar AdjustMI 4 2 2" xfId="29276"/>
    <cellStyle name="_VC 6.15.06 update on 06GRC power costs.xls Chart 3_Rebuttal Power Costs_Electric Rev Req Model (2009 GRC) Rebuttal REmoval of New  WH Solar AdjustMI 4 3" xfId="29277"/>
    <cellStyle name="_VC 6.15.06 update on 06GRC power costs.xls Chart 3_Rebuttal Power Costs_Electric Rev Req Model (2009 GRC) Rebuttal REmoval of New  WH Solar AdjustMI 5" xfId="29278"/>
    <cellStyle name="_VC 6.15.06 update on 06GRC power costs.xls Chart 3_Rebuttal Power Costs_Electric Rev Req Model (2009 GRC) Rebuttal REmoval of New  WH Solar AdjustMI 5 2" xfId="29279"/>
    <cellStyle name="_VC 6.15.06 update on 06GRC power costs.xls Chart 3_Rebuttal Power Costs_Electric Rev Req Model (2009 GRC) Rebuttal REmoval of New  WH Solar AdjustMI 6" xfId="29280"/>
    <cellStyle name="_VC 6.15.06 update on 06GRC power costs.xls Chart 3_Rebuttal Power Costs_Electric Rev Req Model (2009 GRC) Rebuttal REmoval of New  WH Solar AdjustMI 6 2" xfId="29281"/>
    <cellStyle name="_VC 6.15.06 update on 06GRC power costs.xls Chart 3_Rebuttal Power Costs_Electric Rev Req Model (2009 GRC) Rebuttal REmoval of New  WH Solar AdjustMI_DEM-WP(C) ENERG10C--ctn Mid-C_042010 2010GRC" xfId="12326"/>
    <cellStyle name="_VC 6.15.06 update on 06GRC power costs.xls Chart 3_Rebuttal Power Costs_Electric Rev Req Model (2009 GRC) Rebuttal REmoval of New  WH Solar AdjustMI_DEM-WP(C) ENERG10C--ctn Mid-C_042010 2010GRC 2" xfId="29282"/>
    <cellStyle name="_VC 6.15.06 update on 06GRC power costs.xls Chart 3_Rebuttal Power Costs_Electric Rev Req Model (2009 GRC) Revised 01-18-2010" xfId="7300"/>
    <cellStyle name="_VC 6.15.06 update on 06GRC power costs.xls Chart 3_Rebuttal Power Costs_Electric Rev Req Model (2009 GRC) Revised 01-18-2010 2" xfId="7301"/>
    <cellStyle name="_VC 6.15.06 update on 06GRC power costs.xls Chart 3_Rebuttal Power Costs_Electric Rev Req Model (2009 GRC) Revised 01-18-2010 2 2" xfId="7302"/>
    <cellStyle name="_VC 6.15.06 update on 06GRC power costs.xls Chart 3_Rebuttal Power Costs_Electric Rev Req Model (2009 GRC) Revised 01-18-2010 2 2 2" xfId="29283"/>
    <cellStyle name="_VC 6.15.06 update on 06GRC power costs.xls Chart 3_Rebuttal Power Costs_Electric Rev Req Model (2009 GRC) Revised 01-18-2010 2 2 2 2" xfId="29284"/>
    <cellStyle name="_VC 6.15.06 update on 06GRC power costs.xls Chart 3_Rebuttal Power Costs_Electric Rev Req Model (2009 GRC) Revised 01-18-2010 2 3" xfId="7303"/>
    <cellStyle name="_VC 6.15.06 update on 06GRC power costs.xls Chart 3_Rebuttal Power Costs_Electric Rev Req Model (2009 GRC) Revised 01-18-2010 2 3 2" xfId="29285"/>
    <cellStyle name="_VC 6.15.06 update on 06GRC power costs.xls Chart 3_Rebuttal Power Costs_Electric Rev Req Model (2009 GRC) Revised 01-18-2010 2 4" xfId="29286"/>
    <cellStyle name="_VC 6.15.06 update on 06GRC power costs.xls Chart 3_Rebuttal Power Costs_Electric Rev Req Model (2009 GRC) Revised 01-18-2010 2 4 2" xfId="29287"/>
    <cellStyle name="_VC 6.15.06 update on 06GRC power costs.xls Chart 3_Rebuttal Power Costs_Electric Rev Req Model (2009 GRC) Revised 01-18-2010 3" xfId="7304"/>
    <cellStyle name="_VC 6.15.06 update on 06GRC power costs.xls Chart 3_Rebuttal Power Costs_Electric Rev Req Model (2009 GRC) Revised 01-18-2010 3 2" xfId="29288"/>
    <cellStyle name="_VC 6.15.06 update on 06GRC power costs.xls Chart 3_Rebuttal Power Costs_Electric Rev Req Model (2009 GRC) Revised 01-18-2010 3 2 2" xfId="29289"/>
    <cellStyle name="_VC 6.15.06 update on 06GRC power costs.xls Chart 3_Rebuttal Power Costs_Electric Rev Req Model (2009 GRC) Revised 01-18-2010 3 3" xfId="29290"/>
    <cellStyle name="_VC 6.15.06 update on 06GRC power costs.xls Chart 3_Rebuttal Power Costs_Electric Rev Req Model (2009 GRC) Revised 01-18-2010 4" xfId="7305"/>
    <cellStyle name="_VC 6.15.06 update on 06GRC power costs.xls Chart 3_Rebuttal Power Costs_Electric Rev Req Model (2009 GRC) Revised 01-18-2010 4 2" xfId="29291"/>
    <cellStyle name="_VC 6.15.06 update on 06GRC power costs.xls Chart 3_Rebuttal Power Costs_Electric Rev Req Model (2009 GRC) Revised 01-18-2010 4 2 2" xfId="29292"/>
    <cellStyle name="_VC 6.15.06 update on 06GRC power costs.xls Chart 3_Rebuttal Power Costs_Electric Rev Req Model (2009 GRC) Revised 01-18-2010 4 3" xfId="29293"/>
    <cellStyle name="_VC 6.15.06 update on 06GRC power costs.xls Chart 3_Rebuttal Power Costs_Electric Rev Req Model (2009 GRC) Revised 01-18-2010 5" xfId="29294"/>
    <cellStyle name="_VC 6.15.06 update on 06GRC power costs.xls Chart 3_Rebuttal Power Costs_Electric Rev Req Model (2009 GRC) Revised 01-18-2010 5 2" xfId="29295"/>
    <cellStyle name="_VC 6.15.06 update on 06GRC power costs.xls Chart 3_Rebuttal Power Costs_Electric Rev Req Model (2009 GRC) Revised 01-18-2010 6" xfId="29296"/>
    <cellStyle name="_VC 6.15.06 update on 06GRC power costs.xls Chart 3_Rebuttal Power Costs_Electric Rev Req Model (2009 GRC) Revised 01-18-2010 6 2" xfId="29297"/>
    <cellStyle name="_VC 6.15.06 update on 06GRC power costs.xls Chart 3_Rebuttal Power Costs_Electric Rev Req Model (2009 GRC) Revised 01-18-2010_DEM-WP(C) ENERG10C--ctn Mid-C_042010 2010GRC" xfId="12327"/>
    <cellStyle name="_VC 6.15.06 update on 06GRC power costs.xls Chart 3_Rebuttal Power Costs_Electric Rev Req Model (2009 GRC) Revised 01-18-2010_DEM-WP(C) ENERG10C--ctn Mid-C_042010 2010GRC 2" xfId="29298"/>
    <cellStyle name="_VC 6.15.06 update on 06GRC power costs.xls Chart 3_Rebuttal Power Costs_Final Order Electric EXHIBIT A-1" xfId="7306"/>
    <cellStyle name="_VC 6.15.06 update on 06GRC power costs.xls Chart 3_Rebuttal Power Costs_Final Order Electric EXHIBIT A-1 2" xfId="7307"/>
    <cellStyle name="_VC 6.15.06 update on 06GRC power costs.xls Chart 3_Rebuttal Power Costs_Final Order Electric EXHIBIT A-1 2 2" xfId="7308"/>
    <cellStyle name="_VC 6.15.06 update on 06GRC power costs.xls Chart 3_Rebuttal Power Costs_Final Order Electric EXHIBIT A-1 2 2 2" xfId="29299"/>
    <cellStyle name="_VC 6.15.06 update on 06GRC power costs.xls Chart 3_Rebuttal Power Costs_Final Order Electric EXHIBIT A-1 2 3" xfId="7309"/>
    <cellStyle name="_VC 6.15.06 update on 06GRC power costs.xls Chart 3_Rebuttal Power Costs_Final Order Electric EXHIBIT A-1 3" xfId="7310"/>
    <cellStyle name="_VC 6.15.06 update on 06GRC power costs.xls Chart 3_Rebuttal Power Costs_Final Order Electric EXHIBIT A-1 3 2" xfId="29300"/>
    <cellStyle name="_VC 6.15.06 update on 06GRC power costs.xls Chart 3_Rebuttal Power Costs_Final Order Electric EXHIBIT A-1 3 2 2" xfId="29301"/>
    <cellStyle name="_VC 6.15.06 update on 06GRC power costs.xls Chart 3_Rebuttal Power Costs_Final Order Electric EXHIBIT A-1 3 3" xfId="29302"/>
    <cellStyle name="_VC 6.15.06 update on 06GRC power costs.xls Chart 3_Rebuttal Power Costs_Final Order Electric EXHIBIT A-1 4" xfId="7311"/>
    <cellStyle name="_VC 6.15.06 update on 06GRC power costs.xls Chart 3_Rebuttal Power Costs_Final Order Electric EXHIBIT A-1 4 2" xfId="29303"/>
    <cellStyle name="_VC 6.15.06 update on 06GRC power costs.xls Chart 3_Rebuttal Power Costs_Final Order Electric EXHIBIT A-1 5" xfId="29304"/>
    <cellStyle name="_VC 6.15.06 update on 06GRC power costs.xls Chart 3_Rebuttal Power Costs_Final Order Electric EXHIBIT A-1 6" xfId="29305"/>
    <cellStyle name="_VC 6.15.06 update on 06GRC power costs.xls Chart 3_RECS vs PTC's w Interest 6-28-10" xfId="286"/>
    <cellStyle name="_VC 6.15.06 update on 06GRC power costs.xls Chart 3_ROR &amp; CONV FACTOR" xfId="287"/>
    <cellStyle name="_VC 6.15.06 update on 06GRC power costs.xls Chart 3_ROR &amp; CONV FACTOR 2" xfId="7312"/>
    <cellStyle name="_VC 6.15.06 update on 06GRC power costs.xls Chart 3_ROR &amp; CONV FACTOR 2 2" xfId="7313"/>
    <cellStyle name="_VC 6.15.06 update on 06GRC power costs.xls Chart 3_ROR &amp; CONV FACTOR 2 2 2" xfId="29306"/>
    <cellStyle name="_VC 6.15.06 update on 06GRC power costs.xls Chart 3_ROR &amp; CONV FACTOR 2 3" xfId="7314"/>
    <cellStyle name="_VC 6.15.06 update on 06GRC power costs.xls Chart 3_ROR &amp; CONV FACTOR 3" xfId="7315"/>
    <cellStyle name="_VC 6.15.06 update on 06GRC power costs.xls Chart 3_ROR &amp; CONV FACTOR 3 2" xfId="29307"/>
    <cellStyle name="_VC 6.15.06 update on 06GRC power costs.xls Chart 3_ROR &amp; CONV FACTOR 4" xfId="7316"/>
    <cellStyle name="_VC 6.15.06 update on 06GRC power costs.xls Chart 3_ROR 5.02" xfId="288"/>
    <cellStyle name="_VC 6.15.06 update on 06GRC power costs.xls Chart 3_ROR 5.02 2" xfId="7317"/>
    <cellStyle name="_VC 6.15.06 update on 06GRC power costs.xls Chart 3_ROR 5.02 2 2" xfId="7318"/>
    <cellStyle name="_VC 6.15.06 update on 06GRC power costs.xls Chart 3_ROR 5.02 2 2 2" xfId="29308"/>
    <cellStyle name="_VC 6.15.06 update on 06GRC power costs.xls Chart 3_ROR 5.02 2 3" xfId="7319"/>
    <cellStyle name="_VC 6.15.06 update on 06GRC power costs.xls Chart 3_ROR 5.02 3" xfId="7320"/>
    <cellStyle name="_VC 6.15.06 update on 06GRC power costs.xls Chart 3_ROR 5.02 3 2" xfId="29309"/>
    <cellStyle name="_VC 6.15.06 update on 06GRC power costs.xls Chart 3_ROR 5.02 4" xfId="29310"/>
    <cellStyle name="_VC 6.15.06 update on 06GRC power costs.xls Chart 3_Wind Integration 10GRC" xfId="7321"/>
    <cellStyle name="_VC 6.15.06 update on 06GRC power costs.xls Chart 3_Wind Integration 10GRC 2" xfId="7322"/>
    <cellStyle name="_VC 6.15.06 update on 06GRC power costs.xls Chart 3_Wind Integration 10GRC 2 2" xfId="29311"/>
    <cellStyle name="_VC 6.15.06 update on 06GRC power costs.xls Chart 3_Wind Integration 10GRC 2 2 2" xfId="29312"/>
    <cellStyle name="_VC 6.15.06 update on 06GRC power costs.xls Chart 3_Wind Integration 10GRC 2 2 2 2" xfId="29313"/>
    <cellStyle name="_VC 6.15.06 update on 06GRC power costs.xls Chart 3_Wind Integration 10GRC 2 3" xfId="29314"/>
    <cellStyle name="_VC 6.15.06 update on 06GRC power costs.xls Chart 3_Wind Integration 10GRC 2 3 2" xfId="29315"/>
    <cellStyle name="_VC 6.15.06 update on 06GRC power costs.xls Chart 3_Wind Integration 10GRC 2 4" xfId="29316"/>
    <cellStyle name="_VC 6.15.06 update on 06GRC power costs.xls Chart 3_Wind Integration 10GRC 2 4 2" xfId="29317"/>
    <cellStyle name="_VC 6.15.06 update on 06GRC power costs.xls Chart 3_Wind Integration 10GRC 3" xfId="29318"/>
    <cellStyle name="_VC 6.15.06 update on 06GRC power costs.xls Chart 3_Wind Integration 10GRC 3 2" xfId="29319"/>
    <cellStyle name="_VC 6.15.06 update on 06GRC power costs.xls Chart 3_Wind Integration 10GRC 3 2 2" xfId="29320"/>
    <cellStyle name="_VC 6.15.06 update on 06GRC power costs.xls Chart 3_Wind Integration 10GRC 3 3" xfId="29321"/>
    <cellStyle name="_VC 6.15.06 update on 06GRC power costs.xls Chart 3_Wind Integration 10GRC 4" xfId="29322"/>
    <cellStyle name="_VC 6.15.06 update on 06GRC power costs.xls Chart 3_Wind Integration 10GRC 4 2" xfId="29323"/>
    <cellStyle name="_VC 6.15.06 update on 06GRC power costs.xls Chart 3_Wind Integration 10GRC 4 2 2" xfId="29324"/>
    <cellStyle name="_VC 6.15.06 update on 06GRC power costs.xls Chart 3_Wind Integration 10GRC 4 3" xfId="29325"/>
    <cellStyle name="_VC 6.15.06 update on 06GRC power costs.xls Chart 3_Wind Integration 10GRC 5" xfId="29326"/>
    <cellStyle name="_VC 6.15.06 update on 06GRC power costs.xls Chart 3_Wind Integration 10GRC 5 2" xfId="29327"/>
    <cellStyle name="_VC 6.15.06 update on 06GRC power costs.xls Chart 3_Wind Integration 10GRC 6" xfId="29328"/>
    <cellStyle name="_VC 6.15.06 update on 06GRC power costs.xls Chart 3_Wind Integration 10GRC 6 2" xfId="29329"/>
    <cellStyle name="_VC 6.15.06 update on 06GRC power costs.xls Chart 3_Wind Integration 10GRC_DEM-WP(C) ENERG10C--ctn Mid-C_042010 2010GRC" xfId="12328"/>
    <cellStyle name="_VC 6.15.06 update on 06GRC power costs.xls Chart 3_Wind Integration 10GRC_DEM-WP(C) ENERG10C--ctn Mid-C_042010 2010GRC 2" xfId="29330"/>
    <cellStyle name="_VC Mid C Generation-ctn Mid-C_011209" xfId="12329"/>
    <cellStyle name="_VC Mid C Generation-ctn Mid-C_011209 2" xfId="12330"/>
    <cellStyle name="_VC Mid C Generation-ctn Mid-C_011209 2 2" xfId="12331"/>
    <cellStyle name="_VC Mid C Generation-ctn Mid-C_011209 2 2 2" xfId="29331"/>
    <cellStyle name="_VC Mid C Generation-ctn Mid-C_011209 2 3" xfId="29332"/>
    <cellStyle name="_VC Mid C Generation-ctn Mid-C_011209 3" xfId="29333"/>
    <cellStyle name="_VC Mid C Generation-ctn Mid-C_011209 3 2" xfId="29334"/>
    <cellStyle name="_Worksheet" xfId="7323"/>
    <cellStyle name="_Worksheet 2" xfId="7324"/>
    <cellStyle name="_Worksheet 2 2" xfId="12332"/>
    <cellStyle name="_Worksheet 2 2 2" xfId="29335"/>
    <cellStyle name="_Worksheet 2 2 2 2" xfId="29336"/>
    <cellStyle name="_Worksheet 2 2 2 2 2" xfId="29337"/>
    <cellStyle name="_Worksheet 2 2 3" xfId="29338"/>
    <cellStyle name="_Worksheet 2 2 3 2" xfId="29339"/>
    <cellStyle name="_Worksheet 2 2 4" xfId="29340"/>
    <cellStyle name="_Worksheet 2 2 4 2" xfId="29341"/>
    <cellStyle name="_Worksheet 2 3" xfId="29342"/>
    <cellStyle name="_Worksheet 2 3 2" xfId="29343"/>
    <cellStyle name="_Worksheet 2 3 2 2" xfId="29344"/>
    <cellStyle name="_Worksheet 2 4" xfId="29345"/>
    <cellStyle name="_Worksheet 2 4 2" xfId="29346"/>
    <cellStyle name="_Worksheet 2 4 2 2" xfId="29347"/>
    <cellStyle name="_Worksheet 2 4 3" xfId="29348"/>
    <cellStyle name="_Worksheet 2 5" xfId="29349"/>
    <cellStyle name="_Worksheet 2 5 2" xfId="29350"/>
    <cellStyle name="_Worksheet 2 6" xfId="29351"/>
    <cellStyle name="_Worksheet 2 6 2" xfId="29352"/>
    <cellStyle name="_Worksheet 3" xfId="12333"/>
    <cellStyle name="_Worksheet 3 2" xfId="29353"/>
    <cellStyle name="_Worksheet 3 2 2" xfId="29354"/>
    <cellStyle name="_Worksheet 3 2 2 2" xfId="29355"/>
    <cellStyle name="_Worksheet 3 2 2 2 2" xfId="29356"/>
    <cellStyle name="_Worksheet 3 2 3" xfId="29357"/>
    <cellStyle name="_Worksheet 3 2 3 2" xfId="29358"/>
    <cellStyle name="_Worksheet 3 2 4" xfId="29359"/>
    <cellStyle name="_Worksheet 3 2 4 2" xfId="29360"/>
    <cellStyle name="_Worksheet 3 2 5" xfId="29361"/>
    <cellStyle name="_Worksheet 3 3" xfId="29362"/>
    <cellStyle name="_Worksheet 3 3 2" xfId="29363"/>
    <cellStyle name="_Worksheet 3 3 2 2" xfId="29364"/>
    <cellStyle name="_Worksheet 3 4" xfId="29365"/>
    <cellStyle name="_Worksheet 3 4 2" xfId="29366"/>
    <cellStyle name="_Worksheet 3 5" xfId="29367"/>
    <cellStyle name="_Worksheet 3 5 2" xfId="29368"/>
    <cellStyle name="_Worksheet 4" xfId="12334"/>
    <cellStyle name="_Worksheet 4 2" xfId="12335"/>
    <cellStyle name="_Worksheet 4 2 2" xfId="29369"/>
    <cellStyle name="_Worksheet 4 2 2 2" xfId="29370"/>
    <cellStyle name="_Worksheet 4 3" xfId="29371"/>
    <cellStyle name="_Worksheet 4 3 2" xfId="29372"/>
    <cellStyle name="_Worksheet 4 4" xfId="29373"/>
    <cellStyle name="_Worksheet 4 4 2" xfId="29374"/>
    <cellStyle name="_Worksheet 5" xfId="29375"/>
    <cellStyle name="_Worksheet 5 2" xfId="29376"/>
    <cellStyle name="_Worksheet 5 2 2" xfId="29377"/>
    <cellStyle name="_Worksheet 5 2 3" xfId="29378"/>
    <cellStyle name="_Worksheet 5 3" xfId="29379"/>
    <cellStyle name="_Worksheet 6" xfId="29380"/>
    <cellStyle name="_Worksheet 6 2" xfId="29381"/>
    <cellStyle name="_Worksheet 6 2 2" xfId="29382"/>
    <cellStyle name="_Worksheet 6 2 3" xfId="29383"/>
    <cellStyle name="_Worksheet 6 3" xfId="29384"/>
    <cellStyle name="_Worksheet 6 4" xfId="29385"/>
    <cellStyle name="_Worksheet 7" xfId="29386"/>
    <cellStyle name="_Worksheet 7 2" xfId="29387"/>
    <cellStyle name="_Worksheet 7 2 2" xfId="29388"/>
    <cellStyle name="_Worksheet 7 2 2 2" xfId="29389"/>
    <cellStyle name="_Worksheet 7 2 3" xfId="29390"/>
    <cellStyle name="_Worksheet 7 3" xfId="29391"/>
    <cellStyle name="_Worksheet 7 3 2" xfId="29392"/>
    <cellStyle name="_Worksheet 7 4" xfId="29393"/>
    <cellStyle name="_Worksheet 8" xfId="29394"/>
    <cellStyle name="_Worksheet 8 2" xfId="29395"/>
    <cellStyle name="_Worksheet 9" xfId="29396"/>
    <cellStyle name="_Worksheet 9 2" xfId="29397"/>
    <cellStyle name="_Worksheet_Chelan PUD Power Costs (8-10)" xfId="7325"/>
    <cellStyle name="_Worksheet_Chelan PUD Power Costs (8-10) 2" xfId="29398"/>
    <cellStyle name="_Worksheet_DEM-WP(C) Chelan Power Costs" xfId="12336"/>
    <cellStyle name="_Worksheet_DEM-WP(C) Chelan Power Costs 2" xfId="29399"/>
    <cellStyle name="_Worksheet_DEM-WP(C) Chelan Power Costs 2 2" xfId="29400"/>
    <cellStyle name="_Worksheet_DEM-WP(C) Chelan Power Costs 2 2 2" xfId="29401"/>
    <cellStyle name="_Worksheet_DEM-WP(C) Chelan Power Costs 2 3" xfId="29402"/>
    <cellStyle name="_Worksheet_DEM-WP(C) Chelan Power Costs 3" xfId="29403"/>
    <cellStyle name="_Worksheet_DEM-WP(C) Chelan Power Costs 3 2" xfId="29404"/>
    <cellStyle name="_Worksheet_DEM-WP(C) Chelan Power Costs 3 2 2" xfId="29405"/>
    <cellStyle name="_Worksheet_DEM-WP(C) Chelan Power Costs 3 3" xfId="29406"/>
    <cellStyle name="_Worksheet_DEM-WP(C) Chelan Power Costs 4" xfId="29407"/>
    <cellStyle name="_Worksheet_DEM-WP(C) Chelan Power Costs 4 2" xfId="29408"/>
    <cellStyle name="_Worksheet_DEM-WP(C) Chelan Power Costs 5" xfId="29409"/>
    <cellStyle name="_Worksheet_DEM-WP(C) Chelan Power Costs 5 2" xfId="29410"/>
    <cellStyle name="_Worksheet_DEM-WP(C) ENERG10C--ctn Mid-C_042010 2010GRC" xfId="12337"/>
    <cellStyle name="_Worksheet_DEM-WP(C) ENERG10C--ctn Mid-C_042010 2010GRC 2" xfId="29411"/>
    <cellStyle name="_Worksheet_DEM-WP(C) Gas Transport 2010GRC" xfId="12338"/>
    <cellStyle name="_Worksheet_DEM-WP(C) Gas Transport 2010GRC 2" xfId="29412"/>
    <cellStyle name="_Worksheet_DEM-WP(C) Gas Transport 2010GRC 2 2" xfId="29413"/>
    <cellStyle name="_Worksheet_DEM-WP(C) Gas Transport 2010GRC 2 2 2" xfId="29414"/>
    <cellStyle name="_Worksheet_DEM-WP(C) Gas Transport 2010GRC 2 3" xfId="29415"/>
    <cellStyle name="_Worksheet_DEM-WP(C) Gas Transport 2010GRC 3" xfId="29416"/>
    <cellStyle name="_Worksheet_DEM-WP(C) Gas Transport 2010GRC 3 2" xfId="29417"/>
    <cellStyle name="_Worksheet_DEM-WP(C) Gas Transport 2010GRC 3 2 2" xfId="29418"/>
    <cellStyle name="_Worksheet_DEM-WP(C) Gas Transport 2010GRC 3 3" xfId="29419"/>
    <cellStyle name="_Worksheet_DEM-WP(C) Gas Transport 2010GRC 4" xfId="29420"/>
    <cellStyle name="_Worksheet_DEM-WP(C) Gas Transport 2010GRC 4 2" xfId="29421"/>
    <cellStyle name="_Worksheet_DEM-WP(C) Gas Transport 2010GRC 5" xfId="29422"/>
    <cellStyle name="_Worksheet_DEM-WP(C) Gas Transport 2010GRC 5 2" xfId="29423"/>
    <cellStyle name="_Worksheet_NIM Summary" xfId="7326"/>
    <cellStyle name="_Worksheet_NIM Summary 2" xfId="7327"/>
    <cellStyle name="_Worksheet_NIM Summary 2 2" xfId="29424"/>
    <cellStyle name="_Worksheet_NIM Summary 2 2 2" xfId="29425"/>
    <cellStyle name="_Worksheet_NIM Summary 2 2 2 2" xfId="29426"/>
    <cellStyle name="_Worksheet_NIM Summary 2 3" xfId="29427"/>
    <cellStyle name="_Worksheet_NIM Summary 2 3 2" xfId="29428"/>
    <cellStyle name="_Worksheet_NIM Summary 2 4" xfId="29429"/>
    <cellStyle name="_Worksheet_NIM Summary 2 4 2" xfId="29430"/>
    <cellStyle name="_Worksheet_NIM Summary 3" xfId="29431"/>
    <cellStyle name="_Worksheet_NIM Summary 3 2" xfId="29432"/>
    <cellStyle name="_Worksheet_NIM Summary 3 2 2" xfId="29433"/>
    <cellStyle name="_Worksheet_NIM Summary 3 3" xfId="29434"/>
    <cellStyle name="_Worksheet_NIM Summary 4" xfId="29435"/>
    <cellStyle name="_Worksheet_NIM Summary 4 2" xfId="29436"/>
    <cellStyle name="_Worksheet_NIM Summary 4 2 2" xfId="29437"/>
    <cellStyle name="_Worksheet_NIM Summary 4 3" xfId="29438"/>
    <cellStyle name="_Worksheet_NIM Summary 5" xfId="29439"/>
    <cellStyle name="_Worksheet_NIM Summary 5 2" xfId="29440"/>
    <cellStyle name="_Worksheet_NIM Summary 6" xfId="29441"/>
    <cellStyle name="_Worksheet_NIM Summary 6 2" xfId="29442"/>
    <cellStyle name="_Worksheet_NIM Summary_DEM-WP(C) ENERG10C--ctn Mid-C_042010 2010GRC" xfId="12339"/>
    <cellStyle name="_Worksheet_NIM Summary_DEM-WP(C) ENERG10C--ctn Mid-C_042010 2010GRC 2" xfId="29443"/>
    <cellStyle name="_Worksheet_Transmission Workbook for May BOD" xfId="7328"/>
    <cellStyle name="_Worksheet_Transmission Workbook for May BOD 2" xfId="7329"/>
    <cellStyle name="_Worksheet_Transmission Workbook for May BOD 2 2" xfId="29444"/>
    <cellStyle name="_Worksheet_Transmission Workbook for May BOD 2 2 2" xfId="29445"/>
    <cellStyle name="_Worksheet_Transmission Workbook for May BOD 2 2 2 2" xfId="29446"/>
    <cellStyle name="_Worksheet_Transmission Workbook for May BOD 2 3" xfId="29447"/>
    <cellStyle name="_Worksheet_Transmission Workbook for May BOD 2 3 2" xfId="29448"/>
    <cellStyle name="_Worksheet_Transmission Workbook for May BOD 2 4" xfId="29449"/>
    <cellStyle name="_Worksheet_Transmission Workbook for May BOD 2 4 2" xfId="29450"/>
    <cellStyle name="_Worksheet_Transmission Workbook for May BOD 3" xfId="29451"/>
    <cellStyle name="_Worksheet_Transmission Workbook for May BOD 3 2" xfId="29452"/>
    <cellStyle name="_Worksheet_Transmission Workbook for May BOD 3 2 2" xfId="29453"/>
    <cellStyle name="_Worksheet_Transmission Workbook for May BOD 3 3" xfId="29454"/>
    <cellStyle name="_Worksheet_Transmission Workbook for May BOD 4" xfId="29455"/>
    <cellStyle name="_Worksheet_Transmission Workbook for May BOD 4 2" xfId="29456"/>
    <cellStyle name="_Worksheet_Transmission Workbook for May BOD 4 2 2" xfId="29457"/>
    <cellStyle name="_Worksheet_Transmission Workbook for May BOD 4 3" xfId="29458"/>
    <cellStyle name="_Worksheet_Transmission Workbook for May BOD 5" xfId="29459"/>
    <cellStyle name="_Worksheet_Transmission Workbook for May BOD 5 2" xfId="29460"/>
    <cellStyle name="_Worksheet_Transmission Workbook for May BOD 6" xfId="29461"/>
    <cellStyle name="_Worksheet_Transmission Workbook for May BOD 6 2" xfId="29462"/>
    <cellStyle name="_Worksheet_Transmission Workbook for May BOD_DEM-WP(C) ENERG10C--ctn Mid-C_042010 2010GRC" xfId="12340"/>
    <cellStyle name="_Worksheet_Transmission Workbook for May BOD_DEM-WP(C) ENERG10C--ctn Mid-C_042010 2010GRC 2" xfId="29463"/>
    <cellStyle name="_Worksheet_Wind Integration 10GRC" xfId="7330"/>
    <cellStyle name="_Worksheet_Wind Integration 10GRC 2" xfId="7331"/>
    <cellStyle name="_Worksheet_Wind Integration 10GRC 2 2" xfId="29464"/>
    <cellStyle name="_Worksheet_Wind Integration 10GRC 2 2 2" xfId="29465"/>
    <cellStyle name="_Worksheet_Wind Integration 10GRC 2 2 2 2" xfId="29466"/>
    <cellStyle name="_Worksheet_Wind Integration 10GRC 2 3" xfId="29467"/>
    <cellStyle name="_Worksheet_Wind Integration 10GRC 2 3 2" xfId="29468"/>
    <cellStyle name="_Worksheet_Wind Integration 10GRC 2 4" xfId="29469"/>
    <cellStyle name="_Worksheet_Wind Integration 10GRC 2 4 2" xfId="29470"/>
    <cellStyle name="_Worksheet_Wind Integration 10GRC 3" xfId="29471"/>
    <cellStyle name="_Worksheet_Wind Integration 10GRC 3 2" xfId="29472"/>
    <cellStyle name="_Worksheet_Wind Integration 10GRC 3 2 2" xfId="29473"/>
    <cellStyle name="_Worksheet_Wind Integration 10GRC 3 3" xfId="29474"/>
    <cellStyle name="_Worksheet_Wind Integration 10GRC 4" xfId="29475"/>
    <cellStyle name="_Worksheet_Wind Integration 10GRC 4 2" xfId="29476"/>
    <cellStyle name="_Worksheet_Wind Integration 10GRC 4 2 2" xfId="29477"/>
    <cellStyle name="_Worksheet_Wind Integration 10GRC 4 3" xfId="29478"/>
    <cellStyle name="_Worksheet_Wind Integration 10GRC 5" xfId="29479"/>
    <cellStyle name="_Worksheet_Wind Integration 10GRC 5 2" xfId="29480"/>
    <cellStyle name="_Worksheet_Wind Integration 10GRC 6" xfId="29481"/>
    <cellStyle name="_Worksheet_Wind Integration 10GRC 6 2" xfId="29482"/>
    <cellStyle name="_Worksheet_Wind Integration 10GRC_DEM-WP(C) ENERG10C--ctn Mid-C_042010 2010GRC" xfId="12341"/>
    <cellStyle name="_Worksheet_Wind Integration 10GRC_DEM-WP(C) ENERG10C--ctn Mid-C_042010 2010GRC 2" xfId="29483"/>
    <cellStyle name="0,0_x000d__x000a_NA_x000d__x000a_" xfId="289"/>
    <cellStyle name="0,0_x000d__x000a_NA_x000d__x000a_ 2" xfId="7332"/>
    <cellStyle name="0,0_x000d__x000a_NA_x000d__x000a_ 2 2" xfId="29484"/>
    <cellStyle name="0,0_x000d__x000a_NA_x000d__x000a_ 2 2 2" xfId="29485"/>
    <cellStyle name="0,0_x000d__x000a_NA_x000d__x000a_ 2 3" xfId="29486"/>
    <cellStyle name="0,0_x000d__x000a_NA_x000d__x000a_ 3" xfId="29487"/>
    <cellStyle name="0,0_x000d__x000a_NA_x000d__x000a_ 3 2" xfId="29488"/>
    <cellStyle name="0,0_x000d__x000a_NA_x000d__x000a_ 4" xfId="29489"/>
    <cellStyle name="0,0_x000d__x000a_NA_x000d__x000a_ 4 2" xfId="29490"/>
    <cellStyle name="0000" xfId="7333"/>
    <cellStyle name="000000" xfId="7334"/>
    <cellStyle name="14BLIN - Style8" xfId="7335"/>
    <cellStyle name="14-BT - Style1" xfId="7336"/>
    <cellStyle name="20% - Accent1" xfId="290" builtinId="30" customBuiltin="1"/>
    <cellStyle name="20% - Accent1 10" xfId="12342"/>
    <cellStyle name="20% - Accent1 10 2" xfId="29491"/>
    <cellStyle name="20% - Accent1 10 2 2" xfId="29492"/>
    <cellStyle name="20% - Accent1 10 3" xfId="29493"/>
    <cellStyle name="20% - Accent1 10 4" xfId="29494"/>
    <cellStyle name="20% - Accent1 11" xfId="29495"/>
    <cellStyle name="20% - Accent1 11 2" xfId="29496"/>
    <cellStyle name="20% - Accent1 11 3" xfId="29497"/>
    <cellStyle name="20% - Accent1 12" xfId="29498"/>
    <cellStyle name="20% - Accent1 13" xfId="29499"/>
    <cellStyle name="20% - Accent1 14" xfId="29500"/>
    <cellStyle name="20% - Accent1 15" xfId="29501"/>
    <cellStyle name="20% - Accent1 16" xfId="29502"/>
    <cellStyle name="20% - Accent1 17" xfId="29503"/>
    <cellStyle name="20% - Accent1 18" xfId="29504"/>
    <cellStyle name="20% - Accent1 19" xfId="29505"/>
    <cellStyle name="20% - Accent1 2" xfId="291"/>
    <cellStyle name="20% - Accent1 2 2" xfId="7337"/>
    <cellStyle name="20% - Accent1 2 2 2" xfId="7338"/>
    <cellStyle name="20% - Accent1 2 2 2 2" xfId="12343"/>
    <cellStyle name="20% - Accent1 2 2 2 2 2" xfId="29506"/>
    <cellStyle name="20% - Accent1 2 2 2 3" xfId="29507"/>
    <cellStyle name="20% - Accent1 2 2 2 3 2" xfId="29508"/>
    <cellStyle name="20% - Accent1 2 2 3" xfId="7339"/>
    <cellStyle name="20% - Accent1 2 2 3 2" xfId="29509"/>
    <cellStyle name="20% - Accent1 2 2 3 2 2" xfId="29510"/>
    <cellStyle name="20% - Accent1 2 2 3 3" xfId="29511"/>
    <cellStyle name="20% - Accent1 2 2 4" xfId="29512"/>
    <cellStyle name="20% - Accent1 2 2 4 2" xfId="29513"/>
    <cellStyle name="20% - Accent1 2 2 5" xfId="29514"/>
    <cellStyle name="20% - Accent1 2 2 5 2" xfId="29515"/>
    <cellStyle name="20% - Accent1 2 2 6" xfId="29516"/>
    <cellStyle name="20% - Accent1 2 3" xfId="7340"/>
    <cellStyle name="20% - Accent1 2 3 2" xfId="7341"/>
    <cellStyle name="20% - Accent1 2 3 2 2" xfId="12344"/>
    <cellStyle name="20% - Accent1 2 3 2 2 2" xfId="29517"/>
    <cellStyle name="20% - Accent1 2 3 2 3" xfId="29518"/>
    <cellStyle name="20% - Accent1 2 3 3" xfId="12345"/>
    <cellStyle name="20% - Accent1 2 3 3 2" xfId="29519"/>
    <cellStyle name="20% - Accent1 2 3 4" xfId="29520"/>
    <cellStyle name="20% - Accent1 2 3 4 2" xfId="29521"/>
    <cellStyle name="20% - Accent1 2 4" xfId="7342"/>
    <cellStyle name="20% - Accent1 2 4 2" xfId="7343"/>
    <cellStyle name="20% - Accent1 2 4 2 2" xfId="29522"/>
    <cellStyle name="20% - Accent1 2 4 2 2 2" xfId="29523"/>
    <cellStyle name="20% - Accent1 2 4 2 3" xfId="29524"/>
    <cellStyle name="20% - Accent1 2 4 2 3 2" xfId="29525"/>
    <cellStyle name="20% - Accent1 2 4 3" xfId="12346"/>
    <cellStyle name="20% - Accent1 2 4 3 2" xfId="29526"/>
    <cellStyle name="20% - Accent1 2 4 3 2 2" xfId="29527"/>
    <cellStyle name="20% - Accent1 2 4 3 3" xfId="29528"/>
    <cellStyle name="20% - Accent1 2 4 4" xfId="29529"/>
    <cellStyle name="20% - Accent1 2 4 4 2" xfId="29530"/>
    <cellStyle name="20% - Accent1 2 4 5" xfId="29531"/>
    <cellStyle name="20% - Accent1 2 4 5 2" xfId="29532"/>
    <cellStyle name="20% - Accent1 2 5" xfId="7344"/>
    <cellStyle name="20% - Accent1 2 5 2" xfId="29533"/>
    <cellStyle name="20% - Accent1 2 5 2 2" xfId="29534"/>
    <cellStyle name="20% - Accent1 2 5 3" xfId="29535"/>
    <cellStyle name="20% - Accent1 2 6" xfId="29536"/>
    <cellStyle name="20% - Accent1 2 6 2" xfId="29537"/>
    <cellStyle name="20% - Accent1 2 6 2 2" xfId="29538"/>
    <cellStyle name="20% - Accent1 2 6 3" xfId="29539"/>
    <cellStyle name="20% - Accent1 2 7" xfId="29540"/>
    <cellStyle name="20% - Accent1 2 7 2" xfId="29541"/>
    <cellStyle name="20% - Accent1 2 8" xfId="29542"/>
    <cellStyle name="20% - Accent1 2_12PCORC Wind Vestas and Royalties" xfId="29543"/>
    <cellStyle name="20% - Accent1 20" xfId="29544"/>
    <cellStyle name="20% - Accent1 21" xfId="29545"/>
    <cellStyle name="20% - Accent1 22" xfId="29546"/>
    <cellStyle name="20% - Accent1 23" xfId="29547"/>
    <cellStyle name="20% - Accent1 24" xfId="29548"/>
    <cellStyle name="20% - Accent1 25" xfId="29549"/>
    <cellStyle name="20% - Accent1 26" xfId="29550"/>
    <cellStyle name="20% - Accent1 27" xfId="29551"/>
    <cellStyle name="20% - Accent1 28" xfId="29552"/>
    <cellStyle name="20% - Accent1 29" xfId="29553"/>
    <cellStyle name="20% - Accent1 3" xfId="292"/>
    <cellStyle name="20% - Accent1 3 2" xfId="7345"/>
    <cellStyle name="20% - Accent1 3 2 2" xfId="12347"/>
    <cellStyle name="20% - Accent1 3 2 2 2" xfId="29554"/>
    <cellStyle name="20% - Accent1 3 2 3" xfId="12348"/>
    <cellStyle name="20% - Accent1 3 2 3 2" xfId="29555"/>
    <cellStyle name="20% - Accent1 3 2 4" xfId="29556"/>
    <cellStyle name="20% - Accent1 3 2 4 2" xfId="29557"/>
    <cellStyle name="20% - Accent1 3 2 5" xfId="29558"/>
    <cellStyle name="20% - Accent1 3 3" xfId="7346"/>
    <cellStyle name="20% - Accent1 3 3 2" xfId="29559"/>
    <cellStyle name="20% - Accent1 3 3 2 2" xfId="29560"/>
    <cellStyle name="20% - Accent1 3 3 2 2 2" xfId="29561"/>
    <cellStyle name="20% - Accent1 3 3 2 3" xfId="29562"/>
    <cellStyle name="20% - Accent1 3 3 2 4" xfId="29563"/>
    <cellStyle name="20% - Accent1 3 3 3" xfId="29564"/>
    <cellStyle name="20% - Accent1 3 3 3 2" xfId="29565"/>
    <cellStyle name="20% - Accent1 3 3 4" xfId="29566"/>
    <cellStyle name="20% - Accent1 3 4" xfId="7347"/>
    <cellStyle name="20% - Accent1 3 4 2" xfId="29567"/>
    <cellStyle name="20% - Accent1 3 4 2 2" xfId="29568"/>
    <cellStyle name="20% - Accent1 3 4 3" xfId="29569"/>
    <cellStyle name="20% - Accent1 3 4 4" xfId="29570"/>
    <cellStyle name="20% - Accent1 3 5" xfId="29571"/>
    <cellStyle name="20% - Accent1 3 5 2" xfId="29572"/>
    <cellStyle name="20% - Accent1 3 6" xfId="29573"/>
    <cellStyle name="20% - Accent1 3 7" xfId="29574"/>
    <cellStyle name="20% - Accent1 30" xfId="29575"/>
    <cellStyle name="20% - Accent1 31" xfId="29576"/>
    <cellStyle name="20% - Accent1 32" xfId="29577"/>
    <cellStyle name="20% - Accent1 33" xfId="29578"/>
    <cellStyle name="20% - Accent1 34" xfId="29579"/>
    <cellStyle name="20% - Accent1 35" xfId="29580"/>
    <cellStyle name="20% - Accent1 36" xfId="29581"/>
    <cellStyle name="20% - Accent1 37" xfId="29582"/>
    <cellStyle name="20% - Accent1 38" xfId="29583"/>
    <cellStyle name="20% - Accent1 39" xfId="29584"/>
    <cellStyle name="20% - Accent1 4" xfId="7348"/>
    <cellStyle name="20% - Accent1 4 2" xfId="7349"/>
    <cellStyle name="20% - Accent1 4 2 2" xfId="7350"/>
    <cellStyle name="20% - Accent1 4 2 2 2" xfId="7351"/>
    <cellStyle name="20% - Accent1 4 2 3" xfId="7352"/>
    <cellStyle name="20% - Accent1 4 2 3 2" xfId="7353"/>
    <cellStyle name="20% - Accent1 4 2 4" xfId="7354"/>
    <cellStyle name="20% - Accent1 4 2 4 2" xfId="29585"/>
    <cellStyle name="20% - Accent1 4 2 5" xfId="7355"/>
    <cellStyle name="20% - Accent1 4 3" xfId="7356"/>
    <cellStyle name="20% - Accent1 4 3 2" xfId="7357"/>
    <cellStyle name="20% - Accent1 4 3 2 2" xfId="7358"/>
    <cellStyle name="20% - Accent1 4 3 3" xfId="7359"/>
    <cellStyle name="20% - Accent1 4 4" xfId="7360"/>
    <cellStyle name="20% - Accent1 4 4 2" xfId="7361"/>
    <cellStyle name="20% - Accent1 4 5" xfId="7362"/>
    <cellStyle name="20% - Accent1 4 5 2" xfId="7363"/>
    <cellStyle name="20% - Accent1 4 6" xfId="7364"/>
    <cellStyle name="20% - Accent1 4 6 2" xfId="29586"/>
    <cellStyle name="20% - Accent1 4 7" xfId="7365"/>
    <cellStyle name="20% - Accent1 4 7 2" xfId="29587"/>
    <cellStyle name="20% - Accent1 4 8" xfId="7366"/>
    <cellStyle name="20% - Accent1 4 9" xfId="7367"/>
    <cellStyle name="20% - Accent1 40" xfId="29588"/>
    <cellStyle name="20% - Accent1 41" xfId="29589"/>
    <cellStyle name="20% - Accent1 42" xfId="29590"/>
    <cellStyle name="20% - Accent1 43" xfId="29591"/>
    <cellStyle name="20% - Accent1 44" xfId="29592"/>
    <cellStyle name="20% - Accent1 45" xfId="29593"/>
    <cellStyle name="20% - Accent1 46" xfId="29594"/>
    <cellStyle name="20% - Accent1 47" xfId="29595"/>
    <cellStyle name="20% - Accent1 48" xfId="29596"/>
    <cellStyle name="20% - Accent1 49" xfId="29597"/>
    <cellStyle name="20% - Accent1 5" xfId="7368"/>
    <cellStyle name="20% - Accent1 5 2" xfId="7369"/>
    <cellStyle name="20% - Accent1 5 2 2" xfId="29598"/>
    <cellStyle name="20% - Accent1 5 2 2 2" xfId="29599"/>
    <cellStyle name="20% - Accent1 5 2 3" xfId="29600"/>
    <cellStyle name="20% - Accent1 5 3" xfId="29601"/>
    <cellStyle name="20% - Accent1 5 3 2" xfId="29602"/>
    <cellStyle name="20% - Accent1 5 3 3" xfId="29603"/>
    <cellStyle name="20% - Accent1 5 4" xfId="29604"/>
    <cellStyle name="20% - Accent1 5 4 2" xfId="29605"/>
    <cellStyle name="20% - Accent1 5 4 3" xfId="29606"/>
    <cellStyle name="20% - Accent1 5 5" xfId="29607"/>
    <cellStyle name="20% - Accent1 5 6" xfId="29608"/>
    <cellStyle name="20% - Accent1 50" xfId="29609"/>
    <cellStyle name="20% - Accent1 51" xfId="29610"/>
    <cellStyle name="20% - Accent1 52" xfId="29611"/>
    <cellStyle name="20% - Accent1 53" xfId="29612"/>
    <cellStyle name="20% - Accent1 54" xfId="29613"/>
    <cellStyle name="20% - Accent1 55" xfId="29614"/>
    <cellStyle name="20% - Accent1 56" xfId="29615"/>
    <cellStyle name="20% - Accent1 57" xfId="29616"/>
    <cellStyle name="20% - Accent1 58" xfId="29617"/>
    <cellStyle name="20% - Accent1 59" xfId="29618"/>
    <cellStyle name="20% - Accent1 6" xfId="7370"/>
    <cellStyle name="20% - Accent1 6 2" xfId="7371"/>
    <cellStyle name="20% - Accent1 6 2 2" xfId="29619"/>
    <cellStyle name="20% - Accent1 6 2 2 2" xfId="29620"/>
    <cellStyle name="20% - Accent1 6 2 3" xfId="29621"/>
    <cellStyle name="20% - Accent1 6 2 4" xfId="29622"/>
    <cellStyle name="20% - Accent1 6 3" xfId="29623"/>
    <cellStyle name="20% - Accent1 6 3 2" xfId="29624"/>
    <cellStyle name="20% - Accent1 6 3 3" xfId="29625"/>
    <cellStyle name="20% - Accent1 6 4" xfId="29626"/>
    <cellStyle name="20% - Accent1 6 4 2" xfId="29627"/>
    <cellStyle name="20% - Accent1 6 5" xfId="29628"/>
    <cellStyle name="20% - Accent1 60" xfId="29629"/>
    <cellStyle name="20% - Accent1 61" xfId="29630"/>
    <cellStyle name="20% - Accent1 62" xfId="29631"/>
    <cellStyle name="20% - Accent1 63" xfId="29632"/>
    <cellStyle name="20% - Accent1 64" xfId="29633"/>
    <cellStyle name="20% - Accent1 65" xfId="29634"/>
    <cellStyle name="20% - Accent1 7" xfId="7372"/>
    <cellStyle name="20% - Accent1 7 2" xfId="7373"/>
    <cellStyle name="20% - Accent1 7 2 2" xfId="29635"/>
    <cellStyle name="20% - Accent1 7 2 2 2" xfId="29636"/>
    <cellStyle name="20% - Accent1 7 2 3" xfId="29637"/>
    <cellStyle name="20% - Accent1 7 2 4" xfId="29638"/>
    <cellStyle name="20% - Accent1 7 3" xfId="29639"/>
    <cellStyle name="20% - Accent1 7 3 2" xfId="29640"/>
    <cellStyle name="20% - Accent1 7 4" xfId="29641"/>
    <cellStyle name="20% - Accent1 7 4 2" xfId="29642"/>
    <cellStyle name="20% - Accent1 7 5" xfId="29643"/>
    <cellStyle name="20% - Accent1 8" xfId="7374"/>
    <cellStyle name="20% - Accent1 8 2" xfId="7375"/>
    <cellStyle name="20% - Accent1 8 2 2" xfId="29644"/>
    <cellStyle name="20% - Accent1 8 2 3" xfId="29645"/>
    <cellStyle name="20% - Accent1 8 3" xfId="29646"/>
    <cellStyle name="20% - Accent1 9" xfId="7376"/>
    <cellStyle name="20% - Accent1 9 2" xfId="7377"/>
    <cellStyle name="20% - Accent1 9 2 2" xfId="29647"/>
    <cellStyle name="20% - Accent1 9 2 3" xfId="29648"/>
    <cellStyle name="20% - Accent1 9 3" xfId="29649"/>
    <cellStyle name="20% - Accent1 9 4" xfId="29650"/>
    <cellStyle name="20% - Accent1 9 5" xfId="29651"/>
    <cellStyle name="20% - Accent2" xfId="293" builtinId="34" customBuiltin="1"/>
    <cellStyle name="20% - Accent2 10" xfId="12349"/>
    <cellStyle name="20% - Accent2 10 2" xfId="29652"/>
    <cellStyle name="20% - Accent2 10 2 2" xfId="29653"/>
    <cellStyle name="20% - Accent2 10 3" xfId="29654"/>
    <cellStyle name="20% - Accent2 10 4" xfId="29655"/>
    <cellStyle name="20% - Accent2 11" xfId="29656"/>
    <cellStyle name="20% - Accent2 11 2" xfId="29657"/>
    <cellStyle name="20% - Accent2 11 3" xfId="29658"/>
    <cellStyle name="20% - Accent2 12" xfId="29659"/>
    <cellStyle name="20% - Accent2 13" xfId="29660"/>
    <cellStyle name="20% - Accent2 14" xfId="29661"/>
    <cellStyle name="20% - Accent2 15" xfId="29662"/>
    <cellStyle name="20% - Accent2 16" xfId="29663"/>
    <cellStyle name="20% - Accent2 17" xfId="29664"/>
    <cellStyle name="20% - Accent2 18" xfId="29665"/>
    <cellStyle name="20% - Accent2 19" xfId="29666"/>
    <cellStyle name="20% - Accent2 2" xfId="294"/>
    <cellStyle name="20% - Accent2 2 2" xfId="7378"/>
    <cellStyle name="20% - Accent2 2 2 2" xfId="7379"/>
    <cellStyle name="20% - Accent2 2 2 2 2" xfId="12350"/>
    <cellStyle name="20% - Accent2 2 2 2 2 2" xfId="29667"/>
    <cellStyle name="20% - Accent2 2 2 2 3" xfId="29668"/>
    <cellStyle name="20% - Accent2 2 2 2 3 2" xfId="29669"/>
    <cellStyle name="20% - Accent2 2 2 3" xfId="7380"/>
    <cellStyle name="20% - Accent2 2 2 3 2" xfId="29670"/>
    <cellStyle name="20% - Accent2 2 2 3 2 2" xfId="29671"/>
    <cellStyle name="20% - Accent2 2 2 3 3" xfId="29672"/>
    <cellStyle name="20% - Accent2 2 2 4" xfId="29673"/>
    <cellStyle name="20% - Accent2 2 2 4 2" xfId="29674"/>
    <cellStyle name="20% - Accent2 2 2 5" xfId="29675"/>
    <cellStyle name="20% - Accent2 2 2 5 2" xfId="29676"/>
    <cellStyle name="20% - Accent2 2 2 6" xfId="29677"/>
    <cellStyle name="20% - Accent2 2 3" xfId="7381"/>
    <cellStyle name="20% - Accent2 2 3 2" xfId="7382"/>
    <cellStyle name="20% - Accent2 2 3 2 2" xfId="12351"/>
    <cellStyle name="20% - Accent2 2 3 2 2 2" xfId="29678"/>
    <cellStyle name="20% - Accent2 2 3 2 3" xfId="29679"/>
    <cellStyle name="20% - Accent2 2 3 3" xfId="12352"/>
    <cellStyle name="20% - Accent2 2 3 3 2" xfId="29680"/>
    <cellStyle name="20% - Accent2 2 3 4" xfId="29681"/>
    <cellStyle name="20% - Accent2 2 3 4 2" xfId="29682"/>
    <cellStyle name="20% - Accent2 2 4" xfId="7383"/>
    <cellStyle name="20% - Accent2 2 4 2" xfId="7384"/>
    <cellStyle name="20% - Accent2 2 4 2 2" xfId="29683"/>
    <cellStyle name="20% - Accent2 2 4 2 2 2" xfId="29684"/>
    <cellStyle name="20% - Accent2 2 4 2 3" xfId="29685"/>
    <cellStyle name="20% - Accent2 2 4 2 3 2" xfId="29686"/>
    <cellStyle name="20% - Accent2 2 4 3" xfId="12353"/>
    <cellStyle name="20% - Accent2 2 4 3 2" xfId="29687"/>
    <cellStyle name="20% - Accent2 2 4 3 2 2" xfId="29688"/>
    <cellStyle name="20% - Accent2 2 4 3 3" xfId="29689"/>
    <cellStyle name="20% - Accent2 2 4 4" xfId="29690"/>
    <cellStyle name="20% - Accent2 2 4 4 2" xfId="29691"/>
    <cellStyle name="20% - Accent2 2 4 5" xfId="29692"/>
    <cellStyle name="20% - Accent2 2 4 5 2" xfId="29693"/>
    <cellStyle name="20% - Accent2 2 5" xfId="7385"/>
    <cellStyle name="20% - Accent2 2 5 2" xfId="29694"/>
    <cellStyle name="20% - Accent2 2 5 2 2" xfId="29695"/>
    <cellStyle name="20% - Accent2 2 5 3" xfId="29696"/>
    <cellStyle name="20% - Accent2 2 6" xfId="29697"/>
    <cellStyle name="20% - Accent2 2 6 2" xfId="29698"/>
    <cellStyle name="20% - Accent2 2 6 2 2" xfId="29699"/>
    <cellStyle name="20% - Accent2 2 6 3" xfId="29700"/>
    <cellStyle name="20% - Accent2 2 7" xfId="29701"/>
    <cellStyle name="20% - Accent2 2 7 2" xfId="29702"/>
    <cellStyle name="20% - Accent2 2 8" xfId="29703"/>
    <cellStyle name="20% - Accent2 2_12PCORC Wind Vestas and Royalties" xfId="29704"/>
    <cellStyle name="20% - Accent2 20" xfId="29705"/>
    <cellStyle name="20% - Accent2 21" xfId="29706"/>
    <cellStyle name="20% - Accent2 22" xfId="29707"/>
    <cellStyle name="20% - Accent2 23" xfId="29708"/>
    <cellStyle name="20% - Accent2 24" xfId="29709"/>
    <cellStyle name="20% - Accent2 25" xfId="29710"/>
    <cellStyle name="20% - Accent2 26" xfId="29711"/>
    <cellStyle name="20% - Accent2 27" xfId="29712"/>
    <cellStyle name="20% - Accent2 28" xfId="29713"/>
    <cellStyle name="20% - Accent2 29" xfId="29714"/>
    <cellStyle name="20% - Accent2 3" xfId="295"/>
    <cellStyle name="20% - Accent2 3 2" xfId="7386"/>
    <cellStyle name="20% - Accent2 3 2 2" xfId="12354"/>
    <cellStyle name="20% - Accent2 3 2 2 2" xfId="29715"/>
    <cellStyle name="20% - Accent2 3 2 3" xfId="12355"/>
    <cellStyle name="20% - Accent2 3 2 3 2" xfId="29716"/>
    <cellStyle name="20% - Accent2 3 2 4" xfId="29717"/>
    <cellStyle name="20% - Accent2 3 2 4 2" xfId="29718"/>
    <cellStyle name="20% - Accent2 3 2 5" xfId="29719"/>
    <cellStyle name="20% - Accent2 3 3" xfId="7387"/>
    <cellStyle name="20% - Accent2 3 3 2" xfId="29720"/>
    <cellStyle name="20% - Accent2 3 3 2 2" xfId="29721"/>
    <cellStyle name="20% - Accent2 3 3 2 2 2" xfId="29722"/>
    <cellStyle name="20% - Accent2 3 3 2 3" xfId="29723"/>
    <cellStyle name="20% - Accent2 3 3 2 4" xfId="29724"/>
    <cellStyle name="20% - Accent2 3 3 3" xfId="29725"/>
    <cellStyle name="20% - Accent2 3 3 3 2" xfId="29726"/>
    <cellStyle name="20% - Accent2 3 3 4" xfId="29727"/>
    <cellStyle name="20% - Accent2 3 4" xfId="7388"/>
    <cellStyle name="20% - Accent2 3 4 2" xfId="29728"/>
    <cellStyle name="20% - Accent2 3 4 2 2" xfId="29729"/>
    <cellStyle name="20% - Accent2 3 4 3" xfId="29730"/>
    <cellStyle name="20% - Accent2 3 4 4" xfId="29731"/>
    <cellStyle name="20% - Accent2 3 5" xfId="29732"/>
    <cellStyle name="20% - Accent2 3 5 2" xfId="29733"/>
    <cellStyle name="20% - Accent2 3 6" xfId="29734"/>
    <cellStyle name="20% - Accent2 3 7" xfId="29735"/>
    <cellStyle name="20% - Accent2 30" xfId="29736"/>
    <cellStyle name="20% - Accent2 31" xfId="29737"/>
    <cellStyle name="20% - Accent2 32" xfId="29738"/>
    <cellStyle name="20% - Accent2 33" xfId="29739"/>
    <cellStyle name="20% - Accent2 34" xfId="29740"/>
    <cellStyle name="20% - Accent2 35" xfId="29741"/>
    <cellStyle name="20% - Accent2 36" xfId="29742"/>
    <cellStyle name="20% - Accent2 37" xfId="29743"/>
    <cellStyle name="20% - Accent2 38" xfId="29744"/>
    <cellStyle name="20% - Accent2 39" xfId="29745"/>
    <cellStyle name="20% - Accent2 4" xfId="7389"/>
    <cellStyle name="20% - Accent2 4 2" xfId="7390"/>
    <cellStyle name="20% - Accent2 4 2 2" xfId="7391"/>
    <cellStyle name="20% - Accent2 4 2 2 2" xfId="7392"/>
    <cellStyle name="20% - Accent2 4 2 3" xfId="7393"/>
    <cellStyle name="20% - Accent2 4 2 3 2" xfId="7394"/>
    <cellStyle name="20% - Accent2 4 2 4" xfId="7395"/>
    <cellStyle name="20% - Accent2 4 2 4 2" xfId="29746"/>
    <cellStyle name="20% - Accent2 4 2 5" xfId="7396"/>
    <cellStyle name="20% - Accent2 4 3" xfId="7397"/>
    <cellStyle name="20% - Accent2 4 3 2" xfId="7398"/>
    <cellStyle name="20% - Accent2 4 3 2 2" xfId="7399"/>
    <cellStyle name="20% - Accent2 4 3 3" xfId="7400"/>
    <cellStyle name="20% - Accent2 4 4" xfId="7401"/>
    <cellStyle name="20% - Accent2 4 4 2" xfId="7402"/>
    <cellStyle name="20% - Accent2 4 5" xfId="7403"/>
    <cellStyle name="20% - Accent2 4 5 2" xfId="7404"/>
    <cellStyle name="20% - Accent2 4 6" xfId="7405"/>
    <cellStyle name="20% - Accent2 4 6 2" xfId="29747"/>
    <cellStyle name="20% - Accent2 4 7" xfId="7406"/>
    <cellStyle name="20% - Accent2 4 7 2" xfId="29748"/>
    <cellStyle name="20% - Accent2 4 8" xfId="7407"/>
    <cellStyle name="20% - Accent2 4 9" xfId="7408"/>
    <cellStyle name="20% - Accent2 40" xfId="29749"/>
    <cellStyle name="20% - Accent2 41" xfId="29750"/>
    <cellStyle name="20% - Accent2 42" xfId="29751"/>
    <cellStyle name="20% - Accent2 43" xfId="29752"/>
    <cellStyle name="20% - Accent2 44" xfId="29753"/>
    <cellStyle name="20% - Accent2 45" xfId="29754"/>
    <cellStyle name="20% - Accent2 46" xfId="29755"/>
    <cellStyle name="20% - Accent2 47" xfId="29756"/>
    <cellStyle name="20% - Accent2 48" xfId="29757"/>
    <cellStyle name="20% - Accent2 49" xfId="29758"/>
    <cellStyle name="20% - Accent2 5" xfId="7409"/>
    <cellStyle name="20% - Accent2 5 2" xfId="7410"/>
    <cellStyle name="20% - Accent2 5 2 2" xfId="29759"/>
    <cellStyle name="20% - Accent2 5 2 2 2" xfId="29760"/>
    <cellStyle name="20% - Accent2 5 2 3" xfId="29761"/>
    <cellStyle name="20% - Accent2 5 3" xfId="29762"/>
    <cellStyle name="20% - Accent2 5 3 2" xfId="29763"/>
    <cellStyle name="20% - Accent2 5 3 3" xfId="29764"/>
    <cellStyle name="20% - Accent2 5 4" xfId="29765"/>
    <cellStyle name="20% - Accent2 5 4 2" xfId="29766"/>
    <cellStyle name="20% - Accent2 5 4 3" xfId="29767"/>
    <cellStyle name="20% - Accent2 5 5" xfId="29768"/>
    <cellStyle name="20% - Accent2 5 6" xfId="29769"/>
    <cellStyle name="20% - Accent2 50" xfId="29770"/>
    <cellStyle name="20% - Accent2 51" xfId="29771"/>
    <cellStyle name="20% - Accent2 52" xfId="29772"/>
    <cellStyle name="20% - Accent2 53" xfId="29773"/>
    <cellStyle name="20% - Accent2 54" xfId="29774"/>
    <cellStyle name="20% - Accent2 55" xfId="29775"/>
    <cellStyle name="20% - Accent2 56" xfId="29776"/>
    <cellStyle name="20% - Accent2 57" xfId="29777"/>
    <cellStyle name="20% - Accent2 58" xfId="29778"/>
    <cellStyle name="20% - Accent2 59" xfId="29779"/>
    <cellStyle name="20% - Accent2 6" xfId="7411"/>
    <cellStyle name="20% - Accent2 6 2" xfId="7412"/>
    <cellStyle name="20% - Accent2 6 2 2" xfId="29780"/>
    <cellStyle name="20% - Accent2 6 2 2 2" xfId="29781"/>
    <cellStyle name="20% - Accent2 6 2 3" xfId="29782"/>
    <cellStyle name="20% - Accent2 6 2 4" xfId="29783"/>
    <cellStyle name="20% - Accent2 6 3" xfId="29784"/>
    <cellStyle name="20% - Accent2 6 3 2" xfId="29785"/>
    <cellStyle name="20% - Accent2 6 3 3" xfId="29786"/>
    <cellStyle name="20% - Accent2 6 4" xfId="29787"/>
    <cellStyle name="20% - Accent2 6 4 2" xfId="29788"/>
    <cellStyle name="20% - Accent2 6 5" xfId="29789"/>
    <cellStyle name="20% - Accent2 60" xfId="29790"/>
    <cellStyle name="20% - Accent2 61" xfId="29791"/>
    <cellStyle name="20% - Accent2 62" xfId="29792"/>
    <cellStyle name="20% - Accent2 63" xfId="29793"/>
    <cellStyle name="20% - Accent2 64" xfId="29794"/>
    <cellStyle name="20% - Accent2 65" xfId="29795"/>
    <cellStyle name="20% - Accent2 7" xfId="7413"/>
    <cellStyle name="20% - Accent2 7 2" xfId="7414"/>
    <cellStyle name="20% - Accent2 7 2 2" xfId="29796"/>
    <cellStyle name="20% - Accent2 7 2 2 2" xfId="29797"/>
    <cellStyle name="20% - Accent2 7 2 3" xfId="29798"/>
    <cellStyle name="20% - Accent2 7 2 4" xfId="29799"/>
    <cellStyle name="20% - Accent2 7 3" xfId="29800"/>
    <cellStyle name="20% - Accent2 7 3 2" xfId="29801"/>
    <cellStyle name="20% - Accent2 7 4" xfId="29802"/>
    <cellStyle name="20% - Accent2 7 4 2" xfId="29803"/>
    <cellStyle name="20% - Accent2 7 5" xfId="29804"/>
    <cellStyle name="20% - Accent2 8" xfId="7415"/>
    <cellStyle name="20% - Accent2 8 2" xfId="7416"/>
    <cellStyle name="20% - Accent2 8 2 2" xfId="29805"/>
    <cellStyle name="20% - Accent2 8 2 3" xfId="29806"/>
    <cellStyle name="20% - Accent2 8 3" xfId="29807"/>
    <cellStyle name="20% - Accent2 9" xfId="7417"/>
    <cellStyle name="20% - Accent2 9 2" xfId="7418"/>
    <cellStyle name="20% - Accent2 9 2 2" xfId="29808"/>
    <cellStyle name="20% - Accent2 9 2 3" xfId="29809"/>
    <cellStyle name="20% - Accent2 9 3" xfId="29810"/>
    <cellStyle name="20% - Accent2 9 4" xfId="29811"/>
    <cellStyle name="20% - Accent2 9 5" xfId="29812"/>
    <cellStyle name="20% - Accent3" xfId="296" builtinId="38" customBuiltin="1"/>
    <cellStyle name="20% - Accent3 10" xfId="12356"/>
    <cellStyle name="20% - Accent3 10 2" xfId="29813"/>
    <cellStyle name="20% - Accent3 10 2 2" xfId="29814"/>
    <cellStyle name="20% - Accent3 10 3" xfId="29815"/>
    <cellStyle name="20% - Accent3 10 4" xfId="29816"/>
    <cellStyle name="20% - Accent3 11" xfId="29817"/>
    <cellStyle name="20% - Accent3 11 2" xfId="29818"/>
    <cellStyle name="20% - Accent3 11 3" xfId="29819"/>
    <cellStyle name="20% - Accent3 12" xfId="29820"/>
    <cellStyle name="20% - Accent3 13" xfId="29821"/>
    <cellStyle name="20% - Accent3 14" xfId="29822"/>
    <cellStyle name="20% - Accent3 15" xfId="29823"/>
    <cellStyle name="20% - Accent3 16" xfId="29824"/>
    <cellStyle name="20% - Accent3 17" xfId="29825"/>
    <cellStyle name="20% - Accent3 18" xfId="29826"/>
    <cellStyle name="20% - Accent3 19" xfId="29827"/>
    <cellStyle name="20% - Accent3 2" xfId="297"/>
    <cellStyle name="20% - Accent3 2 2" xfId="7419"/>
    <cellStyle name="20% - Accent3 2 2 2" xfId="7420"/>
    <cellStyle name="20% - Accent3 2 2 2 2" xfId="12357"/>
    <cellStyle name="20% - Accent3 2 2 2 2 2" xfId="29828"/>
    <cellStyle name="20% - Accent3 2 2 2 3" xfId="29829"/>
    <cellStyle name="20% - Accent3 2 2 2 3 2" xfId="29830"/>
    <cellStyle name="20% - Accent3 2 2 3" xfId="7421"/>
    <cellStyle name="20% - Accent3 2 2 3 2" xfId="29831"/>
    <cellStyle name="20% - Accent3 2 2 3 2 2" xfId="29832"/>
    <cellStyle name="20% - Accent3 2 2 3 3" xfId="29833"/>
    <cellStyle name="20% - Accent3 2 2 4" xfId="29834"/>
    <cellStyle name="20% - Accent3 2 2 4 2" xfId="29835"/>
    <cellStyle name="20% - Accent3 2 2 5" xfId="29836"/>
    <cellStyle name="20% - Accent3 2 2 5 2" xfId="29837"/>
    <cellStyle name="20% - Accent3 2 2 6" xfId="29838"/>
    <cellStyle name="20% - Accent3 2 3" xfId="7422"/>
    <cellStyle name="20% - Accent3 2 3 2" xfId="7423"/>
    <cellStyle name="20% - Accent3 2 3 2 2" xfId="12358"/>
    <cellStyle name="20% - Accent3 2 3 2 2 2" xfId="29839"/>
    <cellStyle name="20% - Accent3 2 3 2 3" xfId="29840"/>
    <cellStyle name="20% - Accent3 2 3 3" xfId="12359"/>
    <cellStyle name="20% - Accent3 2 3 3 2" xfId="29841"/>
    <cellStyle name="20% - Accent3 2 3 4" xfId="29842"/>
    <cellStyle name="20% - Accent3 2 3 4 2" xfId="29843"/>
    <cellStyle name="20% - Accent3 2 4" xfId="7424"/>
    <cellStyle name="20% - Accent3 2 4 2" xfId="7425"/>
    <cellStyle name="20% - Accent3 2 4 2 2" xfId="29844"/>
    <cellStyle name="20% - Accent3 2 4 2 2 2" xfId="29845"/>
    <cellStyle name="20% - Accent3 2 4 2 3" xfId="29846"/>
    <cellStyle name="20% - Accent3 2 4 2 3 2" xfId="29847"/>
    <cellStyle name="20% - Accent3 2 4 3" xfId="12360"/>
    <cellStyle name="20% - Accent3 2 4 3 2" xfId="29848"/>
    <cellStyle name="20% - Accent3 2 4 3 2 2" xfId="29849"/>
    <cellStyle name="20% - Accent3 2 4 3 3" xfId="29850"/>
    <cellStyle name="20% - Accent3 2 4 4" xfId="29851"/>
    <cellStyle name="20% - Accent3 2 4 4 2" xfId="29852"/>
    <cellStyle name="20% - Accent3 2 4 5" xfId="29853"/>
    <cellStyle name="20% - Accent3 2 4 5 2" xfId="29854"/>
    <cellStyle name="20% - Accent3 2 5" xfId="7426"/>
    <cellStyle name="20% - Accent3 2 5 2" xfId="29855"/>
    <cellStyle name="20% - Accent3 2 5 2 2" xfId="29856"/>
    <cellStyle name="20% - Accent3 2 5 3" xfId="29857"/>
    <cellStyle name="20% - Accent3 2 6" xfId="29858"/>
    <cellStyle name="20% - Accent3 2 6 2" xfId="29859"/>
    <cellStyle name="20% - Accent3 2 6 2 2" xfId="29860"/>
    <cellStyle name="20% - Accent3 2 6 3" xfId="29861"/>
    <cellStyle name="20% - Accent3 2 7" xfId="29862"/>
    <cellStyle name="20% - Accent3 2 7 2" xfId="29863"/>
    <cellStyle name="20% - Accent3 2 8" xfId="29864"/>
    <cellStyle name="20% - Accent3 2_12PCORC Wind Vestas and Royalties" xfId="29865"/>
    <cellStyle name="20% - Accent3 20" xfId="29866"/>
    <cellStyle name="20% - Accent3 21" xfId="29867"/>
    <cellStyle name="20% - Accent3 22" xfId="29868"/>
    <cellStyle name="20% - Accent3 23" xfId="29869"/>
    <cellStyle name="20% - Accent3 24" xfId="29870"/>
    <cellStyle name="20% - Accent3 25" xfId="29871"/>
    <cellStyle name="20% - Accent3 26" xfId="29872"/>
    <cellStyle name="20% - Accent3 27" xfId="29873"/>
    <cellStyle name="20% - Accent3 28" xfId="29874"/>
    <cellStyle name="20% - Accent3 29" xfId="29875"/>
    <cellStyle name="20% - Accent3 3" xfId="298"/>
    <cellStyle name="20% - Accent3 3 2" xfId="7427"/>
    <cellStyle name="20% - Accent3 3 2 2" xfId="12361"/>
    <cellStyle name="20% - Accent3 3 2 2 2" xfId="29876"/>
    <cellStyle name="20% - Accent3 3 2 3" xfId="12362"/>
    <cellStyle name="20% - Accent3 3 2 3 2" xfId="29877"/>
    <cellStyle name="20% - Accent3 3 2 4" xfId="29878"/>
    <cellStyle name="20% - Accent3 3 2 4 2" xfId="29879"/>
    <cellStyle name="20% - Accent3 3 2 5" xfId="29880"/>
    <cellStyle name="20% - Accent3 3 3" xfId="7428"/>
    <cellStyle name="20% - Accent3 3 3 2" xfId="29881"/>
    <cellStyle name="20% - Accent3 3 3 2 2" xfId="29882"/>
    <cellStyle name="20% - Accent3 3 3 2 2 2" xfId="29883"/>
    <cellStyle name="20% - Accent3 3 3 2 3" xfId="29884"/>
    <cellStyle name="20% - Accent3 3 3 2 4" xfId="29885"/>
    <cellStyle name="20% - Accent3 3 3 3" xfId="29886"/>
    <cellStyle name="20% - Accent3 3 3 3 2" xfId="29887"/>
    <cellStyle name="20% - Accent3 3 3 4" xfId="29888"/>
    <cellStyle name="20% - Accent3 3 4" xfId="7429"/>
    <cellStyle name="20% - Accent3 3 4 2" xfId="29889"/>
    <cellStyle name="20% - Accent3 3 4 2 2" xfId="29890"/>
    <cellStyle name="20% - Accent3 3 4 3" xfId="29891"/>
    <cellStyle name="20% - Accent3 3 4 4" xfId="29892"/>
    <cellStyle name="20% - Accent3 3 5" xfId="29893"/>
    <cellStyle name="20% - Accent3 3 5 2" xfId="29894"/>
    <cellStyle name="20% - Accent3 3 6" xfId="29895"/>
    <cellStyle name="20% - Accent3 3 7" xfId="29896"/>
    <cellStyle name="20% - Accent3 30" xfId="29897"/>
    <cellStyle name="20% - Accent3 31" xfId="29898"/>
    <cellStyle name="20% - Accent3 32" xfId="29899"/>
    <cellStyle name="20% - Accent3 33" xfId="29900"/>
    <cellStyle name="20% - Accent3 34" xfId="29901"/>
    <cellStyle name="20% - Accent3 35" xfId="29902"/>
    <cellStyle name="20% - Accent3 36" xfId="29903"/>
    <cellStyle name="20% - Accent3 37" xfId="29904"/>
    <cellStyle name="20% - Accent3 38" xfId="29905"/>
    <cellStyle name="20% - Accent3 39" xfId="29906"/>
    <cellStyle name="20% - Accent3 4" xfId="7430"/>
    <cellStyle name="20% - Accent3 4 2" xfId="7431"/>
    <cellStyle name="20% - Accent3 4 2 2" xfId="7432"/>
    <cellStyle name="20% - Accent3 4 2 2 2" xfId="7433"/>
    <cellStyle name="20% - Accent3 4 2 3" xfId="7434"/>
    <cellStyle name="20% - Accent3 4 2 3 2" xfId="7435"/>
    <cellStyle name="20% - Accent3 4 2 4" xfId="7436"/>
    <cellStyle name="20% - Accent3 4 2 4 2" xfId="29907"/>
    <cellStyle name="20% - Accent3 4 2 5" xfId="7437"/>
    <cellStyle name="20% - Accent3 4 3" xfId="7438"/>
    <cellStyle name="20% - Accent3 4 3 2" xfId="7439"/>
    <cellStyle name="20% - Accent3 4 3 2 2" xfId="7440"/>
    <cellStyle name="20% - Accent3 4 3 3" xfId="7441"/>
    <cellStyle name="20% - Accent3 4 4" xfId="7442"/>
    <cellStyle name="20% - Accent3 4 4 2" xfId="7443"/>
    <cellStyle name="20% - Accent3 4 5" xfId="7444"/>
    <cellStyle name="20% - Accent3 4 5 2" xfId="7445"/>
    <cellStyle name="20% - Accent3 4 6" xfId="7446"/>
    <cellStyle name="20% - Accent3 4 6 2" xfId="29908"/>
    <cellStyle name="20% - Accent3 4 7" xfId="7447"/>
    <cellStyle name="20% - Accent3 4 7 2" xfId="29909"/>
    <cellStyle name="20% - Accent3 4 8" xfId="7448"/>
    <cellStyle name="20% - Accent3 4 9" xfId="7449"/>
    <cellStyle name="20% - Accent3 40" xfId="29910"/>
    <cellStyle name="20% - Accent3 41" xfId="29911"/>
    <cellStyle name="20% - Accent3 42" xfId="29912"/>
    <cellStyle name="20% - Accent3 43" xfId="29913"/>
    <cellStyle name="20% - Accent3 44" xfId="29914"/>
    <cellStyle name="20% - Accent3 45" xfId="29915"/>
    <cellStyle name="20% - Accent3 46" xfId="29916"/>
    <cellStyle name="20% - Accent3 47" xfId="29917"/>
    <cellStyle name="20% - Accent3 48" xfId="29918"/>
    <cellStyle name="20% - Accent3 49" xfId="29919"/>
    <cellStyle name="20% - Accent3 5" xfId="7450"/>
    <cellStyle name="20% - Accent3 5 2" xfId="7451"/>
    <cellStyle name="20% - Accent3 5 2 2" xfId="29920"/>
    <cellStyle name="20% - Accent3 5 2 2 2" xfId="29921"/>
    <cellStyle name="20% - Accent3 5 2 3" xfId="29922"/>
    <cellStyle name="20% - Accent3 5 3" xfId="29923"/>
    <cellStyle name="20% - Accent3 5 3 2" xfId="29924"/>
    <cellStyle name="20% - Accent3 5 3 3" xfId="29925"/>
    <cellStyle name="20% - Accent3 5 4" xfId="29926"/>
    <cellStyle name="20% - Accent3 5 4 2" xfId="29927"/>
    <cellStyle name="20% - Accent3 5 4 3" xfId="29928"/>
    <cellStyle name="20% - Accent3 5 5" xfId="29929"/>
    <cellStyle name="20% - Accent3 5 6" xfId="29930"/>
    <cellStyle name="20% - Accent3 50" xfId="29931"/>
    <cellStyle name="20% - Accent3 51" xfId="29932"/>
    <cellStyle name="20% - Accent3 52" xfId="29933"/>
    <cellStyle name="20% - Accent3 53" xfId="29934"/>
    <cellStyle name="20% - Accent3 54" xfId="29935"/>
    <cellStyle name="20% - Accent3 55" xfId="29936"/>
    <cellStyle name="20% - Accent3 56" xfId="29937"/>
    <cellStyle name="20% - Accent3 57" xfId="29938"/>
    <cellStyle name="20% - Accent3 58" xfId="29939"/>
    <cellStyle name="20% - Accent3 59" xfId="29940"/>
    <cellStyle name="20% - Accent3 6" xfId="7452"/>
    <cellStyle name="20% - Accent3 6 2" xfId="7453"/>
    <cellStyle name="20% - Accent3 6 2 2" xfId="29941"/>
    <cellStyle name="20% - Accent3 6 2 2 2" xfId="29942"/>
    <cellStyle name="20% - Accent3 6 2 3" xfId="29943"/>
    <cellStyle name="20% - Accent3 6 2 4" xfId="29944"/>
    <cellStyle name="20% - Accent3 6 3" xfId="29945"/>
    <cellStyle name="20% - Accent3 6 3 2" xfId="29946"/>
    <cellStyle name="20% - Accent3 6 3 3" xfId="29947"/>
    <cellStyle name="20% - Accent3 6 4" xfId="29948"/>
    <cellStyle name="20% - Accent3 6 4 2" xfId="29949"/>
    <cellStyle name="20% - Accent3 6 5" xfId="29950"/>
    <cellStyle name="20% - Accent3 60" xfId="29951"/>
    <cellStyle name="20% - Accent3 61" xfId="29952"/>
    <cellStyle name="20% - Accent3 62" xfId="29953"/>
    <cellStyle name="20% - Accent3 63" xfId="29954"/>
    <cellStyle name="20% - Accent3 64" xfId="29955"/>
    <cellStyle name="20% - Accent3 65" xfId="29956"/>
    <cellStyle name="20% - Accent3 7" xfId="7454"/>
    <cellStyle name="20% - Accent3 7 2" xfId="7455"/>
    <cellStyle name="20% - Accent3 7 2 2" xfId="29957"/>
    <cellStyle name="20% - Accent3 7 2 2 2" xfId="29958"/>
    <cellStyle name="20% - Accent3 7 2 3" xfId="29959"/>
    <cellStyle name="20% - Accent3 7 2 4" xfId="29960"/>
    <cellStyle name="20% - Accent3 7 3" xfId="29961"/>
    <cellStyle name="20% - Accent3 7 3 2" xfId="29962"/>
    <cellStyle name="20% - Accent3 7 4" xfId="29963"/>
    <cellStyle name="20% - Accent3 7 4 2" xfId="29964"/>
    <cellStyle name="20% - Accent3 7 5" xfId="29965"/>
    <cellStyle name="20% - Accent3 8" xfId="7456"/>
    <cellStyle name="20% - Accent3 8 2" xfId="7457"/>
    <cellStyle name="20% - Accent3 8 2 2" xfId="29966"/>
    <cellStyle name="20% - Accent3 8 2 3" xfId="29967"/>
    <cellStyle name="20% - Accent3 8 3" xfId="29968"/>
    <cellStyle name="20% - Accent3 9" xfId="7458"/>
    <cellStyle name="20% - Accent3 9 2" xfId="7459"/>
    <cellStyle name="20% - Accent3 9 2 2" xfId="29969"/>
    <cellStyle name="20% - Accent3 9 2 3" xfId="29970"/>
    <cellStyle name="20% - Accent3 9 3" xfId="29971"/>
    <cellStyle name="20% - Accent3 9 4" xfId="29972"/>
    <cellStyle name="20% - Accent3 9 5" xfId="29973"/>
    <cellStyle name="20% - Accent4" xfId="299" builtinId="42" customBuiltin="1"/>
    <cellStyle name="20% - Accent4 10" xfId="12363"/>
    <cellStyle name="20% - Accent4 10 2" xfId="29974"/>
    <cellStyle name="20% - Accent4 10 2 2" xfId="29975"/>
    <cellStyle name="20% - Accent4 10 3" xfId="29976"/>
    <cellStyle name="20% - Accent4 10 4" xfId="29977"/>
    <cellStyle name="20% - Accent4 11" xfId="29978"/>
    <cellStyle name="20% - Accent4 11 2" xfId="29979"/>
    <cellStyle name="20% - Accent4 11 3" xfId="29980"/>
    <cellStyle name="20% - Accent4 12" xfId="29981"/>
    <cellStyle name="20% - Accent4 13" xfId="29982"/>
    <cellStyle name="20% - Accent4 14" xfId="29983"/>
    <cellStyle name="20% - Accent4 15" xfId="29984"/>
    <cellStyle name="20% - Accent4 16" xfId="29985"/>
    <cellStyle name="20% - Accent4 17" xfId="29986"/>
    <cellStyle name="20% - Accent4 18" xfId="29987"/>
    <cellStyle name="20% - Accent4 19" xfId="29988"/>
    <cellStyle name="20% - Accent4 2" xfId="300"/>
    <cellStyle name="20% - Accent4 2 2" xfId="7460"/>
    <cellStyle name="20% - Accent4 2 2 2" xfId="7461"/>
    <cellStyle name="20% - Accent4 2 2 2 2" xfId="12364"/>
    <cellStyle name="20% - Accent4 2 2 2 2 2" xfId="29989"/>
    <cellStyle name="20% - Accent4 2 2 2 3" xfId="29990"/>
    <cellStyle name="20% - Accent4 2 2 2 3 2" xfId="29991"/>
    <cellStyle name="20% - Accent4 2 2 3" xfId="7462"/>
    <cellStyle name="20% - Accent4 2 2 3 2" xfId="29992"/>
    <cellStyle name="20% - Accent4 2 2 3 2 2" xfId="29993"/>
    <cellStyle name="20% - Accent4 2 2 3 3" xfId="29994"/>
    <cellStyle name="20% - Accent4 2 2 4" xfId="29995"/>
    <cellStyle name="20% - Accent4 2 2 4 2" xfId="29996"/>
    <cellStyle name="20% - Accent4 2 2 5" xfId="29997"/>
    <cellStyle name="20% - Accent4 2 2 5 2" xfId="29998"/>
    <cellStyle name="20% - Accent4 2 2 6" xfId="29999"/>
    <cellStyle name="20% - Accent4 2 3" xfId="7463"/>
    <cellStyle name="20% - Accent4 2 3 2" xfId="7464"/>
    <cellStyle name="20% - Accent4 2 3 2 2" xfId="12365"/>
    <cellStyle name="20% - Accent4 2 3 2 2 2" xfId="30000"/>
    <cellStyle name="20% - Accent4 2 3 2 3" xfId="30001"/>
    <cellStyle name="20% - Accent4 2 3 3" xfId="12366"/>
    <cellStyle name="20% - Accent4 2 3 3 2" xfId="30002"/>
    <cellStyle name="20% - Accent4 2 3 4" xfId="30003"/>
    <cellStyle name="20% - Accent4 2 3 4 2" xfId="30004"/>
    <cellStyle name="20% - Accent4 2 4" xfId="7465"/>
    <cellStyle name="20% - Accent4 2 4 2" xfId="7466"/>
    <cellStyle name="20% - Accent4 2 4 2 2" xfId="30005"/>
    <cellStyle name="20% - Accent4 2 4 2 2 2" xfId="30006"/>
    <cellStyle name="20% - Accent4 2 4 2 3" xfId="30007"/>
    <cellStyle name="20% - Accent4 2 4 2 3 2" xfId="30008"/>
    <cellStyle name="20% - Accent4 2 4 3" xfId="12367"/>
    <cellStyle name="20% - Accent4 2 4 3 2" xfId="30009"/>
    <cellStyle name="20% - Accent4 2 4 3 2 2" xfId="30010"/>
    <cellStyle name="20% - Accent4 2 4 3 3" xfId="30011"/>
    <cellStyle name="20% - Accent4 2 4 4" xfId="30012"/>
    <cellStyle name="20% - Accent4 2 4 4 2" xfId="30013"/>
    <cellStyle name="20% - Accent4 2 4 5" xfId="30014"/>
    <cellStyle name="20% - Accent4 2 4 5 2" xfId="30015"/>
    <cellStyle name="20% - Accent4 2 5" xfId="7467"/>
    <cellStyle name="20% - Accent4 2 5 2" xfId="30016"/>
    <cellStyle name="20% - Accent4 2 5 2 2" xfId="30017"/>
    <cellStyle name="20% - Accent4 2 5 3" xfId="30018"/>
    <cellStyle name="20% - Accent4 2 6" xfId="30019"/>
    <cellStyle name="20% - Accent4 2 6 2" xfId="30020"/>
    <cellStyle name="20% - Accent4 2 6 2 2" xfId="30021"/>
    <cellStyle name="20% - Accent4 2 6 3" xfId="30022"/>
    <cellStyle name="20% - Accent4 2 7" xfId="30023"/>
    <cellStyle name="20% - Accent4 2 7 2" xfId="30024"/>
    <cellStyle name="20% - Accent4 2 8" xfId="30025"/>
    <cellStyle name="20% - Accent4 2_12PCORC Wind Vestas and Royalties" xfId="30026"/>
    <cellStyle name="20% - Accent4 20" xfId="30027"/>
    <cellStyle name="20% - Accent4 21" xfId="30028"/>
    <cellStyle name="20% - Accent4 22" xfId="30029"/>
    <cellStyle name="20% - Accent4 23" xfId="30030"/>
    <cellStyle name="20% - Accent4 24" xfId="30031"/>
    <cellStyle name="20% - Accent4 25" xfId="30032"/>
    <cellStyle name="20% - Accent4 26" xfId="30033"/>
    <cellStyle name="20% - Accent4 27" xfId="30034"/>
    <cellStyle name="20% - Accent4 28" xfId="30035"/>
    <cellStyle name="20% - Accent4 29" xfId="30036"/>
    <cellStyle name="20% - Accent4 3" xfId="301"/>
    <cellStyle name="20% - Accent4 3 2" xfId="7468"/>
    <cellStyle name="20% - Accent4 3 2 2" xfId="12368"/>
    <cellStyle name="20% - Accent4 3 2 2 2" xfId="30037"/>
    <cellStyle name="20% - Accent4 3 2 3" xfId="12369"/>
    <cellStyle name="20% - Accent4 3 2 3 2" xfId="30038"/>
    <cellStyle name="20% - Accent4 3 2 4" xfId="30039"/>
    <cellStyle name="20% - Accent4 3 2 4 2" xfId="30040"/>
    <cellStyle name="20% - Accent4 3 2 5" xfId="30041"/>
    <cellStyle name="20% - Accent4 3 3" xfId="7469"/>
    <cellStyle name="20% - Accent4 3 3 2" xfId="30042"/>
    <cellStyle name="20% - Accent4 3 3 2 2" xfId="30043"/>
    <cellStyle name="20% - Accent4 3 3 2 2 2" xfId="30044"/>
    <cellStyle name="20% - Accent4 3 3 2 3" xfId="30045"/>
    <cellStyle name="20% - Accent4 3 3 2 4" xfId="30046"/>
    <cellStyle name="20% - Accent4 3 3 3" xfId="30047"/>
    <cellStyle name="20% - Accent4 3 3 3 2" xfId="30048"/>
    <cellStyle name="20% - Accent4 3 3 4" xfId="30049"/>
    <cellStyle name="20% - Accent4 3 4" xfId="7470"/>
    <cellStyle name="20% - Accent4 3 4 2" xfId="30050"/>
    <cellStyle name="20% - Accent4 3 4 2 2" xfId="30051"/>
    <cellStyle name="20% - Accent4 3 4 3" xfId="30052"/>
    <cellStyle name="20% - Accent4 3 4 4" xfId="30053"/>
    <cellStyle name="20% - Accent4 3 5" xfId="30054"/>
    <cellStyle name="20% - Accent4 3 5 2" xfId="30055"/>
    <cellStyle name="20% - Accent4 3 6" xfId="30056"/>
    <cellStyle name="20% - Accent4 3 7" xfId="30057"/>
    <cellStyle name="20% - Accent4 30" xfId="30058"/>
    <cellStyle name="20% - Accent4 31" xfId="30059"/>
    <cellStyle name="20% - Accent4 32" xfId="30060"/>
    <cellStyle name="20% - Accent4 33" xfId="30061"/>
    <cellStyle name="20% - Accent4 34" xfId="30062"/>
    <cellStyle name="20% - Accent4 35" xfId="30063"/>
    <cellStyle name="20% - Accent4 36" xfId="30064"/>
    <cellStyle name="20% - Accent4 37" xfId="30065"/>
    <cellStyle name="20% - Accent4 38" xfId="30066"/>
    <cellStyle name="20% - Accent4 39" xfId="30067"/>
    <cellStyle name="20% - Accent4 4" xfId="7471"/>
    <cellStyle name="20% - Accent4 4 2" xfId="7472"/>
    <cellStyle name="20% - Accent4 4 2 2" xfId="7473"/>
    <cellStyle name="20% - Accent4 4 2 2 2" xfId="7474"/>
    <cellStyle name="20% - Accent4 4 2 3" xfId="7475"/>
    <cellStyle name="20% - Accent4 4 2 3 2" xfId="7476"/>
    <cellStyle name="20% - Accent4 4 2 4" xfId="7477"/>
    <cellStyle name="20% - Accent4 4 2 4 2" xfId="30068"/>
    <cellStyle name="20% - Accent4 4 2 5" xfId="7478"/>
    <cellStyle name="20% - Accent4 4 3" xfId="7479"/>
    <cellStyle name="20% - Accent4 4 3 2" xfId="7480"/>
    <cellStyle name="20% - Accent4 4 3 2 2" xfId="7481"/>
    <cellStyle name="20% - Accent4 4 3 3" xfId="7482"/>
    <cellStyle name="20% - Accent4 4 4" xfId="7483"/>
    <cellStyle name="20% - Accent4 4 4 2" xfId="7484"/>
    <cellStyle name="20% - Accent4 4 5" xfId="7485"/>
    <cellStyle name="20% - Accent4 4 5 2" xfId="7486"/>
    <cellStyle name="20% - Accent4 4 6" xfId="7487"/>
    <cellStyle name="20% - Accent4 4 6 2" xfId="30069"/>
    <cellStyle name="20% - Accent4 4 7" xfId="7488"/>
    <cellStyle name="20% - Accent4 4 7 2" xfId="30070"/>
    <cellStyle name="20% - Accent4 4 8" xfId="7489"/>
    <cellStyle name="20% - Accent4 4 9" xfId="7490"/>
    <cellStyle name="20% - Accent4 40" xfId="30071"/>
    <cellStyle name="20% - Accent4 41" xfId="30072"/>
    <cellStyle name="20% - Accent4 42" xfId="30073"/>
    <cellStyle name="20% - Accent4 43" xfId="30074"/>
    <cellStyle name="20% - Accent4 44" xfId="30075"/>
    <cellStyle name="20% - Accent4 45" xfId="30076"/>
    <cellStyle name="20% - Accent4 46" xfId="30077"/>
    <cellStyle name="20% - Accent4 47" xfId="30078"/>
    <cellStyle name="20% - Accent4 48" xfId="30079"/>
    <cellStyle name="20% - Accent4 49" xfId="30080"/>
    <cellStyle name="20% - Accent4 5" xfId="7491"/>
    <cellStyle name="20% - Accent4 5 2" xfId="7492"/>
    <cellStyle name="20% - Accent4 5 2 2" xfId="30081"/>
    <cellStyle name="20% - Accent4 5 2 2 2" xfId="30082"/>
    <cellStyle name="20% - Accent4 5 2 3" xfId="30083"/>
    <cellStyle name="20% - Accent4 5 3" xfId="30084"/>
    <cellStyle name="20% - Accent4 5 3 2" xfId="30085"/>
    <cellStyle name="20% - Accent4 5 3 3" xfId="30086"/>
    <cellStyle name="20% - Accent4 5 4" xfId="30087"/>
    <cellStyle name="20% - Accent4 5 4 2" xfId="30088"/>
    <cellStyle name="20% - Accent4 5 4 3" xfId="30089"/>
    <cellStyle name="20% - Accent4 5 5" xfId="30090"/>
    <cellStyle name="20% - Accent4 5 6" xfId="30091"/>
    <cellStyle name="20% - Accent4 50" xfId="30092"/>
    <cellStyle name="20% - Accent4 51" xfId="30093"/>
    <cellStyle name="20% - Accent4 52" xfId="30094"/>
    <cellStyle name="20% - Accent4 53" xfId="30095"/>
    <cellStyle name="20% - Accent4 54" xfId="30096"/>
    <cellStyle name="20% - Accent4 55" xfId="30097"/>
    <cellStyle name="20% - Accent4 56" xfId="30098"/>
    <cellStyle name="20% - Accent4 57" xfId="30099"/>
    <cellStyle name="20% - Accent4 58" xfId="30100"/>
    <cellStyle name="20% - Accent4 59" xfId="30101"/>
    <cellStyle name="20% - Accent4 6" xfId="7493"/>
    <cellStyle name="20% - Accent4 6 2" xfId="7494"/>
    <cellStyle name="20% - Accent4 6 2 2" xfId="30102"/>
    <cellStyle name="20% - Accent4 6 2 2 2" xfId="30103"/>
    <cellStyle name="20% - Accent4 6 2 3" xfId="30104"/>
    <cellStyle name="20% - Accent4 6 2 4" xfId="30105"/>
    <cellStyle name="20% - Accent4 6 3" xfId="30106"/>
    <cellStyle name="20% - Accent4 6 3 2" xfId="30107"/>
    <cellStyle name="20% - Accent4 6 3 3" xfId="30108"/>
    <cellStyle name="20% - Accent4 6 4" xfId="30109"/>
    <cellStyle name="20% - Accent4 6 4 2" xfId="30110"/>
    <cellStyle name="20% - Accent4 6 5" xfId="30111"/>
    <cellStyle name="20% - Accent4 60" xfId="30112"/>
    <cellStyle name="20% - Accent4 61" xfId="30113"/>
    <cellStyle name="20% - Accent4 62" xfId="30114"/>
    <cellStyle name="20% - Accent4 63" xfId="30115"/>
    <cellStyle name="20% - Accent4 64" xfId="30116"/>
    <cellStyle name="20% - Accent4 65" xfId="30117"/>
    <cellStyle name="20% - Accent4 7" xfId="7495"/>
    <cellStyle name="20% - Accent4 7 2" xfId="7496"/>
    <cellStyle name="20% - Accent4 7 2 2" xfId="30118"/>
    <cellStyle name="20% - Accent4 7 2 2 2" xfId="30119"/>
    <cellStyle name="20% - Accent4 7 2 3" xfId="30120"/>
    <cellStyle name="20% - Accent4 7 2 4" xfId="30121"/>
    <cellStyle name="20% - Accent4 7 3" xfId="30122"/>
    <cellStyle name="20% - Accent4 7 3 2" xfId="30123"/>
    <cellStyle name="20% - Accent4 7 4" xfId="30124"/>
    <cellStyle name="20% - Accent4 7 4 2" xfId="30125"/>
    <cellStyle name="20% - Accent4 7 5" xfId="30126"/>
    <cellStyle name="20% - Accent4 8" xfId="7497"/>
    <cellStyle name="20% - Accent4 8 2" xfId="7498"/>
    <cellStyle name="20% - Accent4 8 2 2" xfId="30127"/>
    <cellStyle name="20% - Accent4 8 2 3" xfId="30128"/>
    <cellStyle name="20% - Accent4 8 3" xfId="30129"/>
    <cellStyle name="20% - Accent4 9" xfId="7499"/>
    <cellStyle name="20% - Accent4 9 2" xfId="7500"/>
    <cellStyle name="20% - Accent4 9 2 2" xfId="30130"/>
    <cellStyle name="20% - Accent4 9 2 3" xfId="30131"/>
    <cellStyle name="20% - Accent4 9 3" xfId="30132"/>
    <cellStyle name="20% - Accent4 9 4" xfId="30133"/>
    <cellStyle name="20% - Accent4 9 5" xfId="30134"/>
    <cellStyle name="20% - Accent5" xfId="302" builtinId="46" customBuiltin="1"/>
    <cellStyle name="20% - Accent5 10" xfId="7501"/>
    <cellStyle name="20% - Accent5 10 2" xfId="30135"/>
    <cellStyle name="20% - Accent5 10 2 2" xfId="30136"/>
    <cellStyle name="20% - Accent5 10 3" xfId="30137"/>
    <cellStyle name="20% - Accent5 11" xfId="30138"/>
    <cellStyle name="20% - Accent5 11 2" xfId="30139"/>
    <cellStyle name="20% - Accent5 11 3" xfId="30140"/>
    <cellStyle name="20% - Accent5 12" xfId="30141"/>
    <cellStyle name="20% - Accent5 13" xfId="30142"/>
    <cellStyle name="20% - Accent5 14" xfId="30143"/>
    <cellStyle name="20% - Accent5 15" xfId="30144"/>
    <cellStyle name="20% - Accent5 16" xfId="30145"/>
    <cellStyle name="20% - Accent5 17" xfId="30146"/>
    <cellStyle name="20% - Accent5 18" xfId="30147"/>
    <cellStyle name="20% - Accent5 19" xfId="30148"/>
    <cellStyle name="20% - Accent5 2" xfId="303"/>
    <cellStyle name="20% - Accent5 2 2" xfId="7502"/>
    <cellStyle name="20% - Accent5 2 2 2" xfId="7503"/>
    <cellStyle name="20% - Accent5 2 2 2 2" xfId="12370"/>
    <cellStyle name="20% - Accent5 2 2 2 2 2" xfId="30149"/>
    <cellStyle name="20% - Accent5 2 2 2 3" xfId="30150"/>
    <cellStyle name="20% - Accent5 2 2 2 3 2" xfId="30151"/>
    <cellStyle name="20% - Accent5 2 2 3" xfId="7504"/>
    <cellStyle name="20% - Accent5 2 2 3 2" xfId="30152"/>
    <cellStyle name="20% - Accent5 2 2 3 2 2" xfId="30153"/>
    <cellStyle name="20% - Accent5 2 2 3 3" xfId="30154"/>
    <cellStyle name="20% - Accent5 2 2 4" xfId="30155"/>
    <cellStyle name="20% - Accent5 2 2 4 2" xfId="30156"/>
    <cellStyle name="20% - Accent5 2 2 5" xfId="30157"/>
    <cellStyle name="20% - Accent5 2 2 5 2" xfId="30158"/>
    <cellStyle name="20% - Accent5 2 2 6" xfId="30159"/>
    <cellStyle name="20% - Accent5 2 3" xfId="7505"/>
    <cellStyle name="20% - Accent5 2 3 2" xfId="7506"/>
    <cellStyle name="20% - Accent5 2 3 2 2" xfId="12371"/>
    <cellStyle name="20% - Accent5 2 3 2 2 2" xfId="30160"/>
    <cellStyle name="20% - Accent5 2 3 2 3" xfId="30161"/>
    <cellStyle name="20% - Accent5 2 3 3" xfId="12372"/>
    <cellStyle name="20% - Accent5 2 3 3 2" xfId="30162"/>
    <cellStyle name="20% - Accent5 2 3 4" xfId="30163"/>
    <cellStyle name="20% - Accent5 2 3 4 2" xfId="30164"/>
    <cellStyle name="20% - Accent5 2 4" xfId="7507"/>
    <cellStyle name="20% - Accent5 2 4 2" xfId="12373"/>
    <cellStyle name="20% - Accent5 2 4 2 2" xfId="30165"/>
    <cellStyle name="20% - Accent5 2 4 2 2 2" xfId="30166"/>
    <cellStyle name="20% - Accent5 2 4 2 3" xfId="30167"/>
    <cellStyle name="20% - Accent5 2 4 3" xfId="30168"/>
    <cellStyle name="20% - Accent5 2 4 3 2" xfId="30169"/>
    <cellStyle name="20% - Accent5 2 4 3 3" xfId="30170"/>
    <cellStyle name="20% - Accent5 2 4 4" xfId="30171"/>
    <cellStyle name="20% - Accent5 2 4 4 2" xfId="30172"/>
    <cellStyle name="20% - Accent5 2 4 5" xfId="30173"/>
    <cellStyle name="20% - Accent5 2 5" xfId="12374"/>
    <cellStyle name="20% - Accent5 2 5 2" xfId="30174"/>
    <cellStyle name="20% - Accent5 2 5 2 2" xfId="30175"/>
    <cellStyle name="20% - Accent5 2 5 3" xfId="30176"/>
    <cellStyle name="20% - Accent5 2 6" xfId="30177"/>
    <cellStyle name="20% - Accent5 2 6 2" xfId="30178"/>
    <cellStyle name="20% - Accent5 2 6 2 2" xfId="30179"/>
    <cellStyle name="20% - Accent5 2 6 3" xfId="30180"/>
    <cellStyle name="20% - Accent5 2 7" xfId="30181"/>
    <cellStyle name="20% - Accent5 2 7 2" xfId="30182"/>
    <cellStyle name="20% - Accent5 2 8" xfId="30183"/>
    <cellStyle name="20% - Accent5 2_12PCORC Wind Vestas and Royalties" xfId="30184"/>
    <cellStyle name="20% - Accent5 20" xfId="30185"/>
    <cellStyle name="20% - Accent5 21" xfId="30186"/>
    <cellStyle name="20% - Accent5 22" xfId="30187"/>
    <cellStyle name="20% - Accent5 23" xfId="30188"/>
    <cellStyle name="20% - Accent5 24" xfId="30189"/>
    <cellStyle name="20% - Accent5 25" xfId="30190"/>
    <cellStyle name="20% - Accent5 26" xfId="30191"/>
    <cellStyle name="20% - Accent5 27" xfId="30192"/>
    <cellStyle name="20% - Accent5 28" xfId="30193"/>
    <cellStyle name="20% - Accent5 29" xfId="30194"/>
    <cellStyle name="20% - Accent5 3" xfId="304"/>
    <cellStyle name="20% - Accent5 3 2" xfId="7508"/>
    <cellStyle name="20% - Accent5 3 2 2" xfId="12375"/>
    <cellStyle name="20% - Accent5 3 2 2 2" xfId="30195"/>
    <cellStyle name="20% - Accent5 3 2 3" xfId="12376"/>
    <cellStyle name="20% - Accent5 3 2 3 2" xfId="30196"/>
    <cellStyle name="20% - Accent5 3 2 4" xfId="30197"/>
    <cellStyle name="20% - Accent5 3 2 4 2" xfId="30198"/>
    <cellStyle name="20% - Accent5 3 2 5" xfId="30199"/>
    <cellStyle name="20% - Accent5 3 3" xfId="7509"/>
    <cellStyle name="20% - Accent5 3 3 2" xfId="30200"/>
    <cellStyle name="20% - Accent5 3 3 2 2" xfId="30201"/>
    <cellStyle name="20% - Accent5 3 3 2 2 2" xfId="30202"/>
    <cellStyle name="20% - Accent5 3 3 2 3" xfId="30203"/>
    <cellStyle name="20% - Accent5 3 3 2 4" xfId="30204"/>
    <cellStyle name="20% - Accent5 3 3 3" xfId="30205"/>
    <cellStyle name="20% - Accent5 3 3 3 2" xfId="30206"/>
    <cellStyle name="20% - Accent5 3 3 4" xfId="30207"/>
    <cellStyle name="20% - Accent5 3 4" xfId="7510"/>
    <cellStyle name="20% - Accent5 3 4 2" xfId="30208"/>
    <cellStyle name="20% - Accent5 3 4 2 2" xfId="30209"/>
    <cellStyle name="20% - Accent5 3 4 3" xfId="30210"/>
    <cellStyle name="20% - Accent5 3 4 4" xfId="30211"/>
    <cellStyle name="20% - Accent5 3 5" xfId="30212"/>
    <cellStyle name="20% - Accent5 3 5 2" xfId="30213"/>
    <cellStyle name="20% - Accent5 3 6" xfId="30214"/>
    <cellStyle name="20% - Accent5 30" xfId="30215"/>
    <cellStyle name="20% - Accent5 31" xfId="30216"/>
    <cellStyle name="20% - Accent5 32" xfId="30217"/>
    <cellStyle name="20% - Accent5 33" xfId="30218"/>
    <cellStyle name="20% - Accent5 34" xfId="30219"/>
    <cellStyle name="20% - Accent5 35" xfId="30220"/>
    <cellStyle name="20% - Accent5 36" xfId="30221"/>
    <cellStyle name="20% - Accent5 37" xfId="30222"/>
    <cellStyle name="20% - Accent5 38" xfId="30223"/>
    <cellStyle name="20% - Accent5 39" xfId="30224"/>
    <cellStyle name="20% - Accent5 4" xfId="7511"/>
    <cellStyle name="20% - Accent5 4 2" xfId="7512"/>
    <cellStyle name="20% - Accent5 4 2 2" xfId="7513"/>
    <cellStyle name="20% - Accent5 4 2 2 2" xfId="30225"/>
    <cellStyle name="20% - Accent5 4 2 3" xfId="30226"/>
    <cellStyle name="20% - Accent5 4 3" xfId="7514"/>
    <cellStyle name="20% - Accent5 4 3 2" xfId="7515"/>
    <cellStyle name="20% - Accent5 4 4" xfId="7516"/>
    <cellStyle name="20% - Accent5 4 4 2" xfId="30227"/>
    <cellStyle name="20% - Accent5 4 5" xfId="7517"/>
    <cellStyle name="20% - Accent5 40" xfId="30228"/>
    <cellStyle name="20% - Accent5 41" xfId="30229"/>
    <cellStyle name="20% - Accent5 42" xfId="30230"/>
    <cellStyle name="20% - Accent5 43" xfId="30231"/>
    <cellStyle name="20% - Accent5 44" xfId="30232"/>
    <cellStyle name="20% - Accent5 45" xfId="30233"/>
    <cellStyle name="20% - Accent5 46" xfId="30234"/>
    <cellStyle name="20% - Accent5 47" xfId="30235"/>
    <cellStyle name="20% - Accent5 48" xfId="30236"/>
    <cellStyle name="20% - Accent5 49" xfId="30237"/>
    <cellStyle name="20% - Accent5 5" xfId="7518"/>
    <cellStyle name="20% - Accent5 5 2" xfId="7519"/>
    <cellStyle name="20% - Accent5 5 2 2" xfId="7520"/>
    <cellStyle name="20% - Accent5 5 2 2 2" xfId="30238"/>
    <cellStyle name="20% - Accent5 5 2 3" xfId="30239"/>
    <cellStyle name="20% - Accent5 5 3" xfId="7521"/>
    <cellStyle name="20% - Accent5 5 3 2" xfId="30240"/>
    <cellStyle name="20% - Accent5 5 3 3" xfId="30241"/>
    <cellStyle name="20% - Accent5 5 4" xfId="30242"/>
    <cellStyle name="20% - Accent5 5 4 2" xfId="30243"/>
    <cellStyle name="20% - Accent5 5 5" xfId="30244"/>
    <cellStyle name="20% - Accent5 50" xfId="30245"/>
    <cellStyle name="20% - Accent5 51" xfId="30246"/>
    <cellStyle name="20% - Accent5 52" xfId="30247"/>
    <cellStyle name="20% - Accent5 53" xfId="30248"/>
    <cellStyle name="20% - Accent5 54" xfId="30249"/>
    <cellStyle name="20% - Accent5 55" xfId="30250"/>
    <cellStyle name="20% - Accent5 56" xfId="30251"/>
    <cellStyle name="20% - Accent5 57" xfId="30252"/>
    <cellStyle name="20% - Accent5 58" xfId="30253"/>
    <cellStyle name="20% - Accent5 59" xfId="30254"/>
    <cellStyle name="20% - Accent5 6" xfId="7522"/>
    <cellStyle name="20% - Accent5 6 2" xfId="7523"/>
    <cellStyle name="20% - Accent5 6 2 2" xfId="7524"/>
    <cellStyle name="20% - Accent5 6 2 2 2" xfId="30255"/>
    <cellStyle name="20% - Accent5 6 2 3" xfId="30256"/>
    <cellStyle name="20% - Accent5 6 2 4" xfId="30257"/>
    <cellStyle name="20% - Accent5 6 3" xfId="7525"/>
    <cellStyle name="20% - Accent5 6 3 2" xfId="30258"/>
    <cellStyle name="20% - Accent5 6 3 3" xfId="30259"/>
    <cellStyle name="20% - Accent5 6 4" xfId="30260"/>
    <cellStyle name="20% - Accent5 6 4 2" xfId="30261"/>
    <cellStyle name="20% - Accent5 6 5" xfId="30262"/>
    <cellStyle name="20% - Accent5 60" xfId="30263"/>
    <cellStyle name="20% - Accent5 61" xfId="30264"/>
    <cellStyle name="20% - Accent5 62" xfId="30265"/>
    <cellStyle name="20% - Accent5 63" xfId="30266"/>
    <cellStyle name="20% - Accent5 64" xfId="30267"/>
    <cellStyle name="20% - Accent5 65" xfId="30268"/>
    <cellStyle name="20% - Accent5 7" xfId="7526"/>
    <cellStyle name="20% - Accent5 7 2" xfId="7527"/>
    <cellStyle name="20% - Accent5 7 2 2" xfId="30269"/>
    <cellStyle name="20% - Accent5 7 2 2 2" xfId="30270"/>
    <cellStyle name="20% - Accent5 7 2 3" xfId="30271"/>
    <cellStyle name="20% - Accent5 7 2 4" xfId="30272"/>
    <cellStyle name="20% - Accent5 7 3" xfId="30273"/>
    <cellStyle name="20% - Accent5 7 3 2" xfId="30274"/>
    <cellStyle name="20% - Accent5 7 4" xfId="30275"/>
    <cellStyle name="20% - Accent5 7 4 2" xfId="30276"/>
    <cellStyle name="20% - Accent5 7 5" xfId="30277"/>
    <cellStyle name="20% - Accent5 8" xfId="7528"/>
    <cellStyle name="20% - Accent5 8 2" xfId="7529"/>
    <cellStyle name="20% - Accent5 8 2 2" xfId="30278"/>
    <cellStyle name="20% - Accent5 8 2 3" xfId="30279"/>
    <cellStyle name="20% - Accent5 8 3" xfId="30280"/>
    <cellStyle name="20% - Accent5 9" xfId="7530"/>
    <cellStyle name="20% - Accent5 9 2" xfId="7531"/>
    <cellStyle name="20% - Accent5 9 2 2" xfId="30281"/>
    <cellStyle name="20% - Accent5 9 2 3" xfId="30282"/>
    <cellStyle name="20% - Accent5 9 3" xfId="30283"/>
    <cellStyle name="20% - Accent5 9 4" xfId="30284"/>
    <cellStyle name="20% - Accent5 9 5" xfId="30285"/>
    <cellStyle name="20% - Accent6" xfId="305" builtinId="50" customBuiltin="1"/>
    <cellStyle name="20% - Accent6 10" xfId="12377"/>
    <cellStyle name="20% - Accent6 10 2" xfId="30286"/>
    <cellStyle name="20% - Accent6 10 2 2" xfId="30287"/>
    <cellStyle name="20% - Accent6 10 3" xfId="30288"/>
    <cellStyle name="20% - Accent6 10 4" xfId="30289"/>
    <cellStyle name="20% - Accent6 11" xfId="30290"/>
    <cellStyle name="20% - Accent6 11 2" xfId="30291"/>
    <cellStyle name="20% - Accent6 11 3" xfId="30292"/>
    <cellStyle name="20% - Accent6 12" xfId="30293"/>
    <cellStyle name="20% - Accent6 13" xfId="30294"/>
    <cellStyle name="20% - Accent6 14" xfId="30295"/>
    <cellStyle name="20% - Accent6 15" xfId="30296"/>
    <cellStyle name="20% - Accent6 16" xfId="30297"/>
    <cellStyle name="20% - Accent6 17" xfId="30298"/>
    <cellStyle name="20% - Accent6 18" xfId="30299"/>
    <cellStyle name="20% - Accent6 19" xfId="30300"/>
    <cellStyle name="20% - Accent6 2" xfId="306"/>
    <cellStyle name="20% - Accent6 2 2" xfId="7532"/>
    <cellStyle name="20% - Accent6 2 2 2" xfId="7533"/>
    <cellStyle name="20% - Accent6 2 2 2 2" xfId="12378"/>
    <cellStyle name="20% - Accent6 2 2 2 2 2" xfId="30301"/>
    <cellStyle name="20% - Accent6 2 2 2 3" xfId="30302"/>
    <cellStyle name="20% - Accent6 2 2 2 3 2" xfId="30303"/>
    <cellStyle name="20% - Accent6 2 2 3" xfId="7534"/>
    <cellStyle name="20% - Accent6 2 2 3 2" xfId="30304"/>
    <cellStyle name="20% - Accent6 2 2 3 2 2" xfId="30305"/>
    <cellStyle name="20% - Accent6 2 2 3 3" xfId="30306"/>
    <cellStyle name="20% - Accent6 2 2 4" xfId="30307"/>
    <cellStyle name="20% - Accent6 2 2 4 2" xfId="30308"/>
    <cellStyle name="20% - Accent6 2 2 5" xfId="30309"/>
    <cellStyle name="20% - Accent6 2 2 5 2" xfId="30310"/>
    <cellStyle name="20% - Accent6 2 2 6" xfId="30311"/>
    <cellStyle name="20% - Accent6 2 3" xfId="7535"/>
    <cellStyle name="20% - Accent6 2 3 2" xfId="7536"/>
    <cellStyle name="20% - Accent6 2 3 2 2" xfId="12379"/>
    <cellStyle name="20% - Accent6 2 3 2 2 2" xfId="30312"/>
    <cellStyle name="20% - Accent6 2 3 2 3" xfId="30313"/>
    <cellStyle name="20% - Accent6 2 3 3" xfId="12380"/>
    <cellStyle name="20% - Accent6 2 3 3 2" xfId="30314"/>
    <cellStyle name="20% - Accent6 2 3 4" xfId="30315"/>
    <cellStyle name="20% - Accent6 2 3 4 2" xfId="30316"/>
    <cellStyle name="20% - Accent6 2 4" xfId="7537"/>
    <cellStyle name="20% - Accent6 2 4 2" xfId="7538"/>
    <cellStyle name="20% - Accent6 2 4 2 2" xfId="30317"/>
    <cellStyle name="20% - Accent6 2 4 2 2 2" xfId="30318"/>
    <cellStyle name="20% - Accent6 2 4 2 3" xfId="30319"/>
    <cellStyle name="20% - Accent6 2 4 3" xfId="30320"/>
    <cellStyle name="20% - Accent6 2 4 3 2" xfId="30321"/>
    <cellStyle name="20% - Accent6 2 4 3 3" xfId="30322"/>
    <cellStyle name="20% - Accent6 2 4 4" xfId="30323"/>
    <cellStyle name="20% - Accent6 2 4 4 2" xfId="30324"/>
    <cellStyle name="20% - Accent6 2 4 5" xfId="30325"/>
    <cellStyle name="20% - Accent6 2 5" xfId="7539"/>
    <cellStyle name="20% - Accent6 2 5 2" xfId="30326"/>
    <cellStyle name="20% - Accent6 2 5 2 2" xfId="30327"/>
    <cellStyle name="20% - Accent6 2 5 3" xfId="30328"/>
    <cellStyle name="20% - Accent6 2 6" xfId="30329"/>
    <cellStyle name="20% - Accent6 2 6 2" xfId="30330"/>
    <cellStyle name="20% - Accent6 2 6 2 2" xfId="30331"/>
    <cellStyle name="20% - Accent6 2 6 3" xfId="30332"/>
    <cellStyle name="20% - Accent6 2 7" xfId="30333"/>
    <cellStyle name="20% - Accent6 2 7 2" xfId="30334"/>
    <cellStyle name="20% - Accent6 2 8" xfId="30335"/>
    <cellStyle name="20% - Accent6 2_12PCORC Wind Vestas and Royalties" xfId="30336"/>
    <cellStyle name="20% - Accent6 20" xfId="30337"/>
    <cellStyle name="20% - Accent6 21" xfId="30338"/>
    <cellStyle name="20% - Accent6 22" xfId="30339"/>
    <cellStyle name="20% - Accent6 23" xfId="30340"/>
    <cellStyle name="20% - Accent6 24" xfId="30341"/>
    <cellStyle name="20% - Accent6 25" xfId="30342"/>
    <cellStyle name="20% - Accent6 26" xfId="30343"/>
    <cellStyle name="20% - Accent6 27" xfId="30344"/>
    <cellStyle name="20% - Accent6 28" xfId="30345"/>
    <cellStyle name="20% - Accent6 29" xfId="30346"/>
    <cellStyle name="20% - Accent6 3" xfId="307"/>
    <cellStyle name="20% - Accent6 3 2" xfId="7540"/>
    <cellStyle name="20% - Accent6 3 2 2" xfId="12381"/>
    <cellStyle name="20% - Accent6 3 2 2 2" xfId="30347"/>
    <cellStyle name="20% - Accent6 3 2 3" xfId="12382"/>
    <cellStyle name="20% - Accent6 3 2 3 2" xfId="30348"/>
    <cellStyle name="20% - Accent6 3 2 4" xfId="30349"/>
    <cellStyle name="20% - Accent6 3 2 4 2" xfId="30350"/>
    <cellStyle name="20% - Accent6 3 2 5" xfId="30351"/>
    <cellStyle name="20% - Accent6 3 3" xfId="7541"/>
    <cellStyle name="20% - Accent6 3 3 2" xfId="30352"/>
    <cellStyle name="20% - Accent6 3 3 2 2" xfId="30353"/>
    <cellStyle name="20% - Accent6 3 3 2 2 2" xfId="30354"/>
    <cellStyle name="20% - Accent6 3 3 2 3" xfId="30355"/>
    <cellStyle name="20% - Accent6 3 3 2 4" xfId="30356"/>
    <cellStyle name="20% - Accent6 3 3 3" xfId="30357"/>
    <cellStyle name="20% - Accent6 3 3 3 2" xfId="30358"/>
    <cellStyle name="20% - Accent6 3 3 4" xfId="30359"/>
    <cellStyle name="20% - Accent6 3 4" xfId="7542"/>
    <cellStyle name="20% - Accent6 3 4 2" xfId="30360"/>
    <cellStyle name="20% - Accent6 3 4 2 2" xfId="30361"/>
    <cellStyle name="20% - Accent6 3 4 3" xfId="30362"/>
    <cellStyle name="20% - Accent6 3 4 4" xfId="30363"/>
    <cellStyle name="20% - Accent6 3 5" xfId="30364"/>
    <cellStyle name="20% - Accent6 3 5 2" xfId="30365"/>
    <cellStyle name="20% - Accent6 3 6" xfId="30366"/>
    <cellStyle name="20% - Accent6 3 7" xfId="30367"/>
    <cellStyle name="20% - Accent6 30" xfId="30368"/>
    <cellStyle name="20% - Accent6 31" xfId="30369"/>
    <cellStyle name="20% - Accent6 32" xfId="30370"/>
    <cellStyle name="20% - Accent6 33" xfId="30371"/>
    <cellStyle name="20% - Accent6 34" xfId="30372"/>
    <cellStyle name="20% - Accent6 35" xfId="30373"/>
    <cellStyle name="20% - Accent6 36" xfId="30374"/>
    <cellStyle name="20% - Accent6 37" xfId="30375"/>
    <cellStyle name="20% - Accent6 38" xfId="30376"/>
    <cellStyle name="20% - Accent6 39" xfId="30377"/>
    <cellStyle name="20% - Accent6 4" xfId="7543"/>
    <cellStyle name="20% - Accent6 4 2" xfId="7544"/>
    <cellStyle name="20% - Accent6 4 2 2" xfId="7545"/>
    <cellStyle name="20% - Accent6 4 2 2 2" xfId="7546"/>
    <cellStyle name="20% - Accent6 4 2 3" xfId="7547"/>
    <cellStyle name="20% - Accent6 4 2 3 2" xfId="7548"/>
    <cellStyle name="20% - Accent6 4 2 4" xfId="7549"/>
    <cellStyle name="20% - Accent6 4 2 4 2" xfId="30378"/>
    <cellStyle name="20% - Accent6 4 2 5" xfId="7550"/>
    <cellStyle name="20% - Accent6 4 3" xfId="7551"/>
    <cellStyle name="20% - Accent6 4 3 2" xfId="7552"/>
    <cellStyle name="20% - Accent6 4 3 2 2" xfId="7553"/>
    <cellStyle name="20% - Accent6 4 3 3" xfId="7554"/>
    <cellStyle name="20% - Accent6 4 4" xfId="7555"/>
    <cellStyle name="20% - Accent6 4 4 2" xfId="7556"/>
    <cellStyle name="20% - Accent6 4 5" xfId="7557"/>
    <cellStyle name="20% - Accent6 4 5 2" xfId="7558"/>
    <cellStyle name="20% - Accent6 4 6" xfId="7559"/>
    <cellStyle name="20% - Accent6 4 6 2" xfId="30379"/>
    <cellStyle name="20% - Accent6 4 7" xfId="7560"/>
    <cellStyle name="20% - Accent6 4 7 2" xfId="30380"/>
    <cellStyle name="20% - Accent6 4 8" xfId="7561"/>
    <cellStyle name="20% - Accent6 4 9" xfId="7562"/>
    <cellStyle name="20% - Accent6 40" xfId="30381"/>
    <cellStyle name="20% - Accent6 41" xfId="30382"/>
    <cellStyle name="20% - Accent6 42" xfId="30383"/>
    <cellStyle name="20% - Accent6 43" xfId="30384"/>
    <cellStyle name="20% - Accent6 44" xfId="30385"/>
    <cellStyle name="20% - Accent6 45" xfId="30386"/>
    <cellStyle name="20% - Accent6 46" xfId="30387"/>
    <cellStyle name="20% - Accent6 47" xfId="30388"/>
    <cellStyle name="20% - Accent6 48" xfId="30389"/>
    <cellStyle name="20% - Accent6 49" xfId="30390"/>
    <cellStyle name="20% - Accent6 5" xfId="7563"/>
    <cellStyle name="20% - Accent6 5 2" xfId="7564"/>
    <cellStyle name="20% - Accent6 5 2 2" xfId="30391"/>
    <cellStyle name="20% - Accent6 5 2 2 2" xfId="30392"/>
    <cellStyle name="20% - Accent6 5 2 3" xfId="30393"/>
    <cellStyle name="20% - Accent6 5 3" xfId="30394"/>
    <cellStyle name="20% - Accent6 5 3 2" xfId="30395"/>
    <cellStyle name="20% - Accent6 5 3 3" xfId="30396"/>
    <cellStyle name="20% - Accent6 5 4" xfId="30397"/>
    <cellStyle name="20% - Accent6 5 4 2" xfId="30398"/>
    <cellStyle name="20% - Accent6 5 4 3" xfId="30399"/>
    <cellStyle name="20% - Accent6 5 5" xfId="30400"/>
    <cellStyle name="20% - Accent6 5 6" xfId="30401"/>
    <cellStyle name="20% - Accent6 50" xfId="30402"/>
    <cellStyle name="20% - Accent6 51" xfId="30403"/>
    <cellStyle name="20% - Accent6 52" xfId="30404"/>
    <cellStyle name="20% - Accent6 53" xfId="30405"/>
    <cellStyle name="20% - Accent6 54" xfId="30406"/>
    <cellStyle name="20% - Accent6 55" xfId="30407"/>
    <cellStyle name="20% - Accent6 56" xfId="30408"/>
    <cellStyle name="20% - Accent6 57" xfId="30409"/>
    <cellStyle name="20% - Accent6 58" xfId="30410"/>
    <cellStyle name="20% - Accent6 59" xfId="30411"/>
    <cellStyle name="20% - Accent6 6" xfId="7565"/>
    <cellStyle name="20% - Accent6 6 2" xfId="7566"/>
    <cellStyle name="20% - Accent6 6 2 2" xfId="30412"/>
    <cellStyle name="20% - Accent6 6 2 2 2" xfId="30413"/>
    <cellStyle name="20% - Accent6 6 2 3" xfId="30414"/>
    <cellStyle name="20% - Accent6 6 2 4" xfId="30415"/>
    <cellStyle name="20% - Accent6 6 3" xfId="30416"/>
    <cellStyle name="20% - Accent6 6 3 2" xfId="30417"/>
    <cellStyle name="20% - Accent6 6 3 3" xfId="30418"/>
    <cellStyle name="20% - Accent6 6 4" xfId="30419"/>
    <cellStyle name="20% - Accent6 6 4 2" xfId="30420"/>
    <cellStyle name="20% - Accent6 6 5" xfId="30421"/>
    <cellStyle name="20% - Accent6 60" xfId="30422"/>
    <cellStyle name="20% - Accent6 61" xfId="30423"/>
    <cellStyle name="20% - Accent6 62" xfId="30424"/>
    <cellStyle name="20% - Accent6 63" xfId="30425"/>
    <cellStyle name="20% - Accent6 64" xfId="30426"/>
    <cellStyle name="20% - Accent6 65" xfId="30427"/>
    <cellStyle name="20% - Accent6 7" xfId="7567"/>
    <cellStyle name="20% - Accent6 7 2" xfId="7568"/>
    <cellStyle name="20% - Accent6 7 2 2" xfId="30428"/>
    <cellStyle name="20% - Accent6 7 2 2 2" xfId="30429"/>
    <cellStyle name="20% - Accent6 7 2 3" xfId="30430"/>
    <cellStyle name="20% - Accent6 7 2 4" xfId="30431"/>
    <cellStyle name="20% - Accent6 7 3" xfId="30432"/>
    <cellStyle name="20% - Accent6 7 3 2" xfId="30433"/>
    <cellStyle name="20% - Accent6 7 4" xfId="30434"/>
    <cellStyle name="20% - Accent6 7 4 2" xfId="30435"/>
    <cellStyle name="20% - Accent6 7 5" xfId="30436"/>
    <cellStyle name="20% - Accent6 8" xfId="7569"/>
    <cellStyle name="20% - Accent6 8 2" xfId="7570"/>
    <cellStyle name="20% - Accent6 8 2 2" xfId="30437"/>
    <cellStyle name="20% - Accent6 8 2 3" xfId="30438"/>
    <cellStyle name="20% - Accent6 8 3" xfId="30439"/>
    <cellStyle name="20% - Accent6 9" xfId="7571"/>
    <cellStyle name="20% - Accent6 9 2" xfId="7572"/>
    <cellStyle name="20% - Accent6 9 2 2" xfId="30440"/>
    <cellStyle name="20% - Accent6 9 2 3" xfId="30441"/>
    <cellStyle name="20% - Accent6 9 3" xfId="30442"/>
    <cellStyle name="20% - Accent6 9 4" xfId="30443"/>
    <cellStyle name="20% - Accent6 9 5" xfId="30444"/>
    <cellStyle name="40% - Accent1" xfId="308" builtinId="31" customBuiltin="1"/>
    <cellStyle name="40% - Accent1 10" xfId="12383"/>
    <cellStyle name="40% - Accent1 10 2" xfId="30445"/>
    <cellStyle name="40% - Accent1 10 2 2" xfId="30446"/>
    <cellStyle name="40% - Accent1 10 3" xfId="30447"/>
    <cellStyle name="40% - Accent1 10 4" xfId="30448"/>
    <cellStyle name="40% - Accent1 11" xfId="30449"/>
    <cellStyle name="40% - Accent1 11 2" xfId="30450"/>
    <cellStyle name="40% - Accent1 11 3" xfId="30451"/>
    <cellStyle name="40% - Accent1 12" xfId="30452"/>
    <cellStyle name="40% - Accent1 13" xfId="30453"/>
    <cellStyle name="40% - Accent1 14" xfId="30454"/>
    <cellStyle name="40% - Accent1 15" xfId="30455"/>
    <cellStyle name="40% - Accent1 16" xfId="30456"/>
    <cellStyle name="40% - Accent1 17" xfId="30457"/>
    <cellStyle name="40% - Accent1 18" xfId="30458"/>
    <cellStyle name="40% - Accent1 19" xfId="30459"/>
    <cellStyle name="40% - Accent1 2" xfId="309"/>
    <cellStyle name="40% - Accent1 2 2" xfId="7573"/>
    <cellStyle name="40% - Accent1 2 2 2" xfId="7574"/>
    <cellStyle name="40% - Accent1 2 2 2 2" xfId="12384"/>
    <cellStyle name="40% - Accent1 2 2 2 2 2" xfId="30460"/>
    <cellStyle name="40% - Accent1 2 2 2 3" xfId="30461"/>
    <cellStyle name="40% - Accent1 2 2 2 3 2" xfId="30462"/>
    <cellStyle name="40% - Accent1 2 2 3" xfId="7575"/>
    <cellStyle name="40% - Accent1 2 2 3 2" xfId="30463"/>
    <cellStyle name="40% - Accent1 2 2 3 2 2" xfId="30464"/>
    <cellStyle name="40% - Accent1 2 2 3 3" xfId="30465"/>
    <cellStyle name="40% - Accent1 2 2 4" xfId="30466"/>
    <cellStyle name="40% - Accent1 2 2 4 2" xfId="30467"/>
    <cellStyle name="40% - Accent1 2 2 5" xfId="30468"/>
    <cellStyle name="40% - Accent1 2 2 5 2" xfId="30469"/>
    <cellStyle name="40% - Accent1 2 2 6" xfId="30470"/>
    <cellStyle name="40% - Accent1 2 3" xfId="7576"/>
    <cellStyle name="40% - Accent1 2 3 2" xfId="7577"/>
    <cellStyle name="40% - Accent1 2 3 2 2" xfId="12385"/>
    <cellStyle name="40% - Accent1 2 3 2 2 2" xfId="30471"/>
    <cellStyle name="40% - Accent1 2 3 2 3" xfId="30472"/>
    <cellStyle name="40% - Accent1 2 3 3" xfId="12386"/>
    <cellStyle name="40% - Accent1 2 3 3 2" xfId="30473"/>
    <cellStyle name="40% - Accent1 2 3 4" xfId="30474"/>
    <cellStyle name="40% - Accent1 2 3 4 2" xfId="30475"/>
    <cellStyle name="40% - Accent1 2 4" xfId="7578"/>
    <cellStyle name="40% - Accent1 2 4 2" xfId="7579"/>
    <cellStyle name="40% - Accent1 2 4 2 2" xfId="30476"/>
    <cellStyle name="40% - Accent1 2 4 2 2 2" xfId="30477"/>
    <cellStyle name="40% - Accent1 2 4 2 3" xfId="30478"/>
    <cellStyle name="40% - Accent1 2 4 2 3 2" xfId="30479"/>
    <cellStyle name="40% - Accent1 2 4 3" xfId="12387"/>
    <cellStyle name="40% - Accent1 2 4 3 2" xfId="30480"/>
    <cellStyle name="40% - Accent1 2 4 3 2 2" xfId="30481"/>
    <cellStyle name="40% - Accent1 2 4 3 3" xfId="30482"/>
    <cellStyle name="40% - Accent1 2 4 4" xfId="30483"/>
    <cellStyle name="40% - Accent1 2 4 4 2" xfId="30484"/>
    <cellStyle name="40% - Accent1 2 4 5" xfId="30485"/>
    <cellStyle name="40% - Accent1 2 4 5 2" xfId="30486"/>
    <cellStyle name="40% - Accent1 2 5" xfId="7580"/>
    <cellStyle name="40% - Accent1 2 5 2" xfId="30487"/>
    <cellStyle name="40% - Accent1 2 5 2 2" xfId="30488"/>
    <cellStyle name="40% - Accent1 2 5 3" xfId="30489"/>
    <cellStyle name="40% - Accent1 2 6" xfId="30490"/>
    <cellStyle name="40% - Accent1 2 6 2" xfId="30491"/>
    <cellStyle name="40% - Accent1 2 6 2 2" xfId="30492"/>
    <cellStyle name="40% - Accent1 2 6 3" xfId="30493"/>
    <cellStyle name="40% - Accent1 2 7" xfId="30494"/>
    <cellStyle name="40% - Accent1 2 7 2" xfId="30495"/>
    <cellStyle name="40% - Accent1 2 8" xfId="30496"/>
    <cellStyle name="40% - Accent1 2_12PCORC Wind Vestas and Royalties" xfId="30497"/>
    <cellStyle name="40% - Accent1 20" xfId="30498"/>
    <cellStyle name="40% - Accent1 21" xfId="30499"/>
    <cellStyle name="40% - Accent1 22" xfId="30500"/>
    <cellStyle name="40% - Accent1 23" xfId="30501"/>
    <cellStyle name="40% - Accent1 24" xfId="30502"/>
    <cellStyle name="40% - Accent1 25" xfId="30503"/>
    <cellStyle name="40% - Accent1 26" xfId="30504"/>
    <cellStyle name="40% - Accent1 27" xfId="30505"/>
    <cellStyle name="40% - Accent1 28" xfId="30506"/>
    <cellStyle name="40% - Accent1 29" xfId="30507"/>
    <cellStyle name="40% - Accent1 3" xfId="310"/>
    <cellStyle name="40% - Accent1 3 2" xfId="7581"/>
    <cellStyle name="40% - Accent1 3 2 2" xfId="12388"/>
    <cellStyle name="40% - Accent1 3 2 2 2" xfId="30508"/>
    <cellStyle name="40% - Accent1 3 2 3" xfId="12389"/>
    <cellStyle name="40% - Accent1 3 2 3 2" xfId="30509"/>
    <cellStyle name="40% - Accent1 3 2 4" xfId="30510"/>
    <cellStyle name="40% - Accent1 3 2 4 2" xfId="30511"/>
    <cellStyle name="40% - Accent1 3 2 5" xfId="30512"/>
    <cellStyle name="40% - Accent1 3 3" xfId="7582"/>
    <cellStyle name="40% - Accent1 3 3 2" xfId="30513"/>
    <cellStyle name="40% - Accent1 3 3 2 2" xfId="30514"/>
    <cellStyle name="40% - Accent1 3 3 2 2 2" xfId="30515"/>
    <cellStyle name="40% - Accent1 3 3 2 3" xfId="30516"/>
    <cellStyle name="40% - Accent1 3 3 2 4" xfId="30517"/>
    <cellStyle name="40% - Accent1 3 3 3" xfId="30518"/>
    <cellStyle name="40% - Accent1 3 3 3 2" xfId="30519"/>
    <cellStyle name="40% - Accent1 3 3 4" xfId="30520"/>
    <cellStyle name="40% - Accent1 3 4" xfId="7583"/>
    <cellStyle name="40% - Accent1 3 4 2" xfId="30521"/>
    <cellStyle name="40% - Accent1 3 4 2 2" xfId="30522"/>
    <cellStyle name="40% - Accent1 3 4 3" xfId="30523"/>
    <cellStyle name="40% - Accent1 3 4 4" xfId="30524"/>
    <cellStyle name="40% - Accent1 3 5" xfId="30525"/>
    <cellStyle name="40% - Accent1 3 5 2" xfId="30526"/>
    <cellStyle name="40% - Accent1 3 6" xfId="30527"/>
    <cellStyle name="40% - Accent1 3 7" xfId="30528"/>
    <cellStyle name="40% - Accent1 30" xfId="30529"/>
    <cellStyle name="40% - Accent1 31" xfId="30530"/>
    <cellStyle name="40% - Accent1 32" xfId="30531"/>
    <cellStyle name="40% - Accent1 33" xfId="30532"/>
    <cellStyle name="40% - Accent1 34" xfId="30533"/>
    <cellStyle name="40% - Accent1 35" xfId="30534"/>
    <cellStyle name="40% - Accent1 36" xfId="30535"/>
    <cellStyle name="40% - Accent1 37" xfId="30536"/>
    <cellStyle name="40% - Accent1 38" xfId="30537"/>
    <cellStyle name="40% - Accent1 39" xfId="30538"/>
    <cellStyle name="40% - Accent1 4" xfId="7584"/>
    <cellStyle name="40% - Accent1 4 2" xfId="7585"/>
    <cellStyle name="40% - Accent1 4 2 2" xfId="7586"/>
    <cellStyle name="40% - Accent1 4 2 2 2" xfId="7587"/>
    <cellStyle name="40% - Accent1 4 2 3" xfId="7588"/>
    <cellStyle name="40% - Accent1 4 2 3 2" xfId="7589"/>
    <cellStyle name="40% - Accent1 4 2 4" xfId="7590"/>
    <cellStyle name="40% - Accent1 4 2 4 2" xfId="30539"/>
    <cellStyle name="40% - Accent1 4 2 5" xfId="7591"/>
    <cellStyle name="40% - Accent1 4 3" xfId="7592"/>
    <cellStyle name="40% - Accent1 4 3 2" xfId="7593"/>
    <cellStyle name="40% - Accent1 4 3 2 2" xfId="7594"/>
    <cellStyle name="40% - Accent1 4 3 3" xfId="7595"/>
    <cellStyle name="40% - Accent1 4 4" xfId="7596"/>
    <cellStyle name="40% - Accent1 4 4 2" xfId="7597"/>
    <cellStyle name="40% - Accent1 4 5" xfId="7598"/>
    <cellStyle name="40% - Accent1 4 5 2" xfId="7599"/>
    <cellStyle name="40% - Accent1 4 6" xfId="7600"/>
    <cellStyle name="40% - Accent1 4 6 2" xfId="30540"/>
    <cellStyle name="40% - Accent1 4 7" xfId="7601"/>
    <cellStyle name="40% - Accent1 4 7 2" xfId="30541"/>
    <cellStyle name="40% - Accent1 4 8" xfId="7602"/>
    <cellStyle name="40% - Accent1 4 9" xfId="7603"/>
    <cellStyle name="40% - Accent1 40" xfId="30542"/>
    <cellStyle name="40% - Accent1 41" xfId="30543"/>
    <cellStyle name="40% - Accent1 42" xfId="30544"/>
    <cellStyle name="40% - Accent1 43" xfId="30545"/>
    <cellStyle name="40% - Accent1 44" xfId="30546"/>
    <cellStyle name="40% - Accent1 45" xfId="30547"/>
    <cellStyle name="40% - Accent1 46" xfId="30548"/>
    <cellStyle name="40% - Accent1 47" xfId="30549"/>
    <cellStyle name="40% - Accent1 48" xfId="30550"/>
    <cellStyle name="40% - Accent1 49" xfId="30551"/>
    <cellStyle name="40% - Accent1 5" xfId="7604"/>
    <cellStyle name="40% - Accent1 5 2" xfId="7605"/>
    <cellStyle name="40% - Accent1 5 2 2" xfId="30552"/>
    <cellStyle name="40% - Accent1 5 2 2 2" xfId="30553"/>
    <cellStyle name="40% - Accent1 5 2 3" xfId="30554"/>
    <cellStyle name="40% - Accent1 5 3" xfId="30555"/>
    <cellStyle name="40% - Accent1 5 3 2" xfId="30556"/>
    <cellStyle name="40% - Accent1 5 3 3" xfId="30557"/>
    <cellStyle name="40% - Accent1 5 4" xfId="30558"/>
    <cellStyle name="40% - Accent1 5 4 2" xfId="30559"/>
    <cellStyle name="40% - Accent1 5 4 3" xfId="30560"/>
    <cellStyle name="40% - Accent1 5 5" xfId="30561"/>
    <cellStyle name="40% - Accent1 5 6" xfId="30562"/>
    <cellStyle name="40% - Accent1 50" xfId="30563"/>
    <cellStyle name="40% - Accent1 51" xfId="30564"/>
    <cellStyle name="40% - Accent1 52" xfId="30565"/>
    <cellStyle name="40% - Accent1 53" xfId="30566"/>
    <cellStyle name="40% - Accent1 54" xfId="30567"/>
    <cellStyle name="40% - Accent1 55" xfId="30568"/>
    <cellStyle name="40% - Accent1 56" xfId="30569"/>
    <cellStyle name="40% - Accent1 57" xfId="30570"/>
    <cellStyle name="40% - Accent1 58" xfId="30571"/>
    <cellStyle name="40% - Accent1 59" xfId="30572"/>
    <cellStyle name="40% - Accent1 6" xfId="7606"/>
    <cellStyle name="40% - Accent1 6 2" xfId="7607"/>
    <cellStyle name="40% - Accent1 6 2 2" xfId="30573"/>
    <cellStyle name="40% - Accent1 6 2 2 2" xfId="30574"/>
    <cellStyle name="40% - Accent1 6 2 3" xfId="30575"/>
    <cellStyle name="40% - Accent1 6 2 4" xfId="30576"/>
    <cellStyle name="40% - Accent1 6 3" xfId="30577"/>
    <cellStyle name="40% - Accent1 6 3 2" xfId="30578"/>
    <cellStyle name="40% - Accent1 6 3 3" xfId="30579"/>
    <cellStyle name="40% - Accent1 6 4" xfId="30580"/>
    <cellStyle name="40% - Accent1 6 4 2" xfId="30581"/>
    <cellStyle name="40% - Accent1 6 5" xfId="30582"/>
    <cellStyle name="40% - Accent1 60" xfId="30583"/>
    <cellStyle name="40% - Accent1 61" xfId="30584"/>
    <cellStyle name="40% - Accent1 62" xfId="30585"/>
    <cellStyle name="40% - Accent1 63" xfId="30586"/>
    <cellStyle name="40% - Accent1 64" xfId="30587"/>
    <cellStyle name="40% - Accent1 65" xfId="30588"/>
    <cellStyle name="40% - Accent1 7" xfId="7608"/>
    <cellStyle name="40% - Accent1 7 2" xfId="7609"/>
    <cellStyle name="40% - Accent1 7 2 2" xfId="30589"/>
    <cellStyle name="40% - Accent1 7 2 2 2" xfId="30590"/>
    <cellStyle name="40% - Accent1 7 2 3" xfId="30591"/>
    <cellStyle name="40% - Accent1 7 2 4" xfId="30592"/>
    <cellStyle name="40% - Accent1 7 3" xfId="30593"/>
    <cellStyle name="40% - Accent1 7 3 2" xfId="30594"/>
    <cellStyle name="40% - Accent1 7 4" xfId="30595"/>
    <cellStyle name="40% - Accent1 7 4 2" xfId="30596"/>
    <cellStyle name="40% - Accent1 7 5" xfId="30597"/>
    <cellStyle name="40% - Accent1 8" xfId="7610"/>
    <cellStyle name="40% - Accent1 8 2" xfId="7611"/>
    <cellStyle name="40% - Accent1 8 2 2" xfId="30598"/>
    <cellStyle name="40% - Accent1 8 2 3" xfId="30599"/>
    <cellStyle name="40% - Accent1 8 3" xfId="30600"/>
    <cellStyle name="40% - Accent1 9" xfId="7612"/>
    <cellStyle name="40% - Accent1 9 2" xfId="7613"/>
    <cellStyle name="40% - Accent1 9 2 2" xfId="30601"/>
    <cellStyle name="40% - Accent1 9 2 3" xfId="30602"/>
    <cellStyle name="40% - Accent1 9 3" xfId="30603"/>
    <cellStyle name="40% - Accent1 9 4" xfId="30604"/>
    <cellStyle name="40% - Accent1 9 5" xfId="30605"/>
    <cellStyle name="40% - Accent2" xfId="311" builtinId="35" customBuiltin="1"/>
    <cellStyle name="40% - Accent2 10" xfId="7614"/>
    <cellStyle name="40% - Accent2 10 2" xfId="30606"/>
    <cellStyle name="40% - Accent2 10 2 2" xfId="30607"/>
    <cellStyle name="40% - Accent2 10 3" xfId="30608"/>
    <cellStyle name="40% - Accent2 11" xfId="30609"/>
    <cellStyle name="40% - Accent2 11 2" xfId="30610"/>
    <cellStyle name="40% - Accent2 11 3" xfId="30611"/>
    <cellStyle name="40% - Accent2 12" xfId="30612"/>
    <cellStyle name="40% - Accent2 13" xfId="30613"/>
    <cellStyle name="40% - Accent2 14" xfId="30614"/>
    <cellStyle name="40% - Accent2 15" xfId="30615"/>
    <cellStyle name="40% - Accent2 16" xfId="30616"/>
    <cellStyle name="40% - Accent2 17" xfId="30617"/>
    <cellStyle name="40% - Accent2 18" xfId="30618"/>
    <cellStyle name="40% - Accent2 19" xfId="30619"/>
    <cellStyle name="40% - Accent2 2" xfId="312"/>
    <cellStyle name="40% - Accent2 2 2" xfId="7615"/>
    <cellStyle name="40% - Accent2 2 2 2" xfId="7616"/>
    <cellStyle name="40% - Accent2 2 2 2 2" xfId="12390"/>
    <cellStyle name="40% - Accent2 2 2 2 2 2" xfId="30620"/>
    <cellStyle name="40% - Accent2 2 2 2 3" xfId="30621"/>
    <cellStyle name="40% - Accent2 2 2 2 3 2" xfId="30622"/>
    <cellStyle name="40% - Accent2 2 2 3" xfId="7617"/>
    <cellStyle name="40% - Accent2 2 2 3 2" xfId="30623"/>
    <cellStyle name="40% - Accent2 2 2 3 2 2" xfId="30624"/>
    <cellStyle name="40% - Accent2 2 2 3 3" xfId="30625"/>
    <cellStyle name="40% - Accent2 2 2 4" xfId="30626"/>
    <cellStyle name="40% - Accent2 2 2 4 2" xfId="30627"/>
    <cellStyle name="40% - Accent2 2 2 5" xfId="30628"/>
    <cellStyle name="40% - Accent2 2 2 5 2" xfId="30629"/>
    <cellStyle name="40% - Accent2 2 2 6" xfId="30630"/>
    <cellStyle name="40% - Accent2 2 3" xfId="7618"/>
    <cellStyle name="40% - Accent2 2 3 2" xfId="7619"/>
    <cellStyle name="40% - Accent2 2 3 2 2" xfId="12391"/>
    <cellStyle name="40% - Accent2 2 3 2 2 2" xfId="30631"/>
    <cellStyle name="40% - Accent2 2 3 2 3" xfId="30632"/>
    <cellStyle name="40% - Accent2 2 3 3" xfId="12392"/>
    <cellStyle name="40% - Accent2 2 3 3 2" xfId="30633"/>
    <cellStyle name="40% - Accent2 2 3 4" xfId="30634"/>
    <cellStyle name="40% - Accent2 2 3 4 2" xfId="30635"/>
    <cellStyle name="40% - Accent2 2 4" xfId="7620"/>
    <cellStyle name="40% - Accent2 2 4 2" xfId="12393"/>
    <cellStyle name="40% - Accent2 2 4 2 2" xfId="30636"/>
    <cellStyle name="40% - Accent2 2 4 2 2 2" xfId="30637"/>
    <cellStyle name="40% - Accent2 2 4 2 3" xfId="30638"/>
    <cellStyle name="40% - Accent2 2 4 3" xfId="30639"/>
    <cellStyle name="40% - Accent2 2 4 3 2" xfId="30640"/>
    <cellStyle name="40% - Accent2 2 4 3 3" xfId="30641"/>
    <cellStyle name="40% - Accent2 2 4 4" xfId="30642"/>
    <cellStyle name="40% - Accent2 2 4 4 2" xfId="30643"/>
    <cellStyle name="40% - Accent2 2 4 5" xfId="30644"/>
    <cellStyle name="40% - Accent2 2 5" xfId="12394"/>
    <cellStyle name="40% - Accent2 2 5 2" xfId="30645"/>
    <cellStyle name="40% - Accent2 2 5 2 2" xfId="30646"/>
    <cellStyle name="40% - Accent2 2 5 3" xfId="30647"/>
    <cellStyle name="40% - Accent2 2 6" xfId="30648"/>
    <cellStyle name="40% - Accent2 2 6 2" xfId="30649"/>
    <cellStyle name="40% - Accent2 2 6 2 2" xfId="30650"/>
    <cellStyle name="40% - Accent2 2 6 3" xfId="30651"/>
    <cellStyle name="40% - Accent2 2 7" xfId="30652"/>
    <cellStyle name="40% - Accent2 2 7 2" xfId="30653"/>
    <cellStyle name="40% - Accent2 2 8" xfId="30654"/>
    <cellStyle name="40% - Accent2 2_12PCORC Wind Vestas and Royalties" xfId="30655"/>
    <cellStyle name="40% - Accent2 20" xfId="30656"/>
    <cellStyle name="40% - Accent2 21" xfId="30657"/>
    <cellStyle name="40% - Accent2 22" xfId="30658"/>
    <cellStyle name="40% - Accent2 23" xfId="30659"/>
    <cellStyle name="40% - Accent2 24" xfId="30660"/>
    <cellStyle name="40% - Accent2 25" xfId="30661"/>
    <cellStyle name="40% - Accent2 26" xfId="30662"/>
    <cellStyle name="40% - Accent2 27" xfId="30663"/>
    <cellStyle name="40% - Accent2 28" xfId="30664"/>
    <cellStyle name="40% - Accent2 29" xfId="30665"/>
    <cellStyle name="40% - Accent2 3" xfId="313"/>
    <cellStyle name="40% - Accent2 3 2" xfId="7621"/>
    <cellStyle name="40% - Accent2 3 2 2" xfId="12395"/>
    <cellStyle name="40% - Accent2 3 2 2 2" xfId="30666"/>
    <cellStyle name="40% - Accent2 3 2 3" xfId="12396"/>
    <cellStyle name="40% - Accent2 3 2 3 2" xfId="30667"/>
    <cellStyle name="40% - Accent2 3 2 4" xfId="30668"/>
    <cellStyle name="40% - Accent2 3 2 4 2" xfId="30669"/>
    <cellStyle name="40% - Accent2 3 2 5" xfId="30670"/>
    <cellStyle name="40% - Accent2 3 3" xfId="7622"/>
    <cellStyle name="40% - Accent2 3 3 2" xfId="30671"/>
    <cellStyle name="40% - Accent2 3 3 2 2" xfId="30672"/>
    <cellStyle name="40% - Accent2 3 3 2 2 2" xfId="30673"/>
    <cellStyle name="40% - Accent2 3 3 2 3" xfId="30674"/>
    <cellStyle name="40% - Accent2 3 3 2 4" xfId="30675"/>
    <cellStyle name="40% - Accent2 3 3 3" xfId="30676"/>
    <cellStyle name="40% - Accent2 3 3 3 2" xfId="30677"/>
    <cellStyle name="40% - Accent2 3 3 4" xfId="30678"/>
    <cellStyle name="40% - Accent2 3 4" xfId="7623"/>
    <cellStyle name="40% - Accent2 3 4 2" xfId="30679"/>
    <cellStyle name="40% - Accent2 3 4 2 2" xfId="30680"/>
    <cellStyle name="40% - Accent2 3 4 3" xfId="30681"/>
    <cellStyle name="40% - Accent2 3 4 4" xfId="30682"/>
    <cellStyle name="40% - Accent2 3 5" xfId="30683"/>
    <cellStyle name="40% - Accent2 3 5 2" xfId="30684"/>
    <cellStyle name="40% - Accent2 3 6" xfId="30685"/>
    <cellStyle name="40% - Accent2 30" xfId="30686"/>
    <cellStyle name="40% - Accent2 31" xfId="30687"/>
    <cellStyle name="40% - Accent2 32" xfId="30688"/>
    <cellStyle name="40% - Accent2 33" xfId="30689"/>
    <cellStyle name="40% - Accent2 34" xfId="30690"/>
    <cellStyle name="40% - Accent2 35" xfId="30691"/>
    <cellStyle name="40% - Accent2 36" xfId="30692"/>
    <cellStyle name="40% - Accent2 37" xfId="30693"/>
    <cellStyle name="40% - Accent2 38" xfId="30694"/>
    <cellStyle name="40% - Accent2 39" xfId="30695"/>
    <cellStyle name="40% - Accent2 4" xfId="7624"/>
    <cellStyle name="40% - Accent2 4 2" xfId="7625"/>
    <cellStyle name="40% - Accent2 4 2 2" xfId="7626"/>
    <cellStyle name="40% - Accent2 4 2 2 2" xfId="30696"/>
    <cellStyle name="40% - Accent2 4 2 3" xfId="30697"/>
    <cellStyle name="40% - Accent2 4 3" xfId="7627"/>
    <cellStyle name="40% - Accent2 4 3 2" xfId="7628"/>
    <cellStyle name="40% - Accent2 4 4" xfId="7629"/>
    <cellStyle name="40% - Accent2 4 4 2" xfId="30698"/>
    <cellStyle name="40% - Accent2 4 5" xfId="7630"/>
    <cellStyle name="40% - Accent2 40" xfId="30699"/>
    <cellStyle name="40% - Accent2 41" xfId="30700"/>
    <cellStyle name="40% - Accent2 42" xfId="30701"/>
    <cellStyle name="40% - Accent2 43" xfId="30702"/>
    <cellStyle name="40% - Accent2 44" xfId="30703"/>
    <cellStyle name="40% - Accent2 45" xfId="30704"/>
    <cellStyle name="40% - Accent2 46" xfId="30705"/>
    <cellStyle name="40% - Accent2 47" xfId="30706"/>
    <cellStyle name="40% - Accent2 48" xfId="30707"/>
    <cellStyle name="40% - Accent2 49" xfId="30708"/>
    <cellStyle name="40% - Accent2 5" xfId="7631"/>
    <cellStyle name="40% - Accent2 5 2" xfId="7632"/>
    <cellStyle name="40% - Accent2 5 2 2" xfId="7633"/>
    <cellStyle name="40% - Accent2 5 2 2 2" xfId="30709"/>
    <cellStyle name="40% - Accent2 5 2 3" xfId="30710"/>
    <cellStyle name="40% - Accent2 5 3" xfId="7634"/>
    <cellStyle name="40% - Accent2 5 3 2" xfId="30711"/>
    <cellStyle name="40% - Accent2 5 3 3" xfId="30712"/>
    <cellStyle name="40% - Accent2 5 4" xfId="30713"/>
    <cellStyle name="40% - Accent2 5 4 2" xfId="30714"/>
    <cellStyle name="40% - Accent2 5 5" xfId="30715"/>
    <cellStyle name="40% - Accent2 50" xfId="30716"/>
    <cellStyle name="40% - Accent2 51" xfId="30717"/>
    <cellStyle name="40% - Accent2 52" xfId="30718"/>
    <cellStyle name="40% - Accent2 53" xfId="30719"/>
    <cellStyle name="40% - Accent2 54" xfId="30720"/>
    <cellStyle name="40% - Accent2 55" xfId="30721"/>
    <cellStyle name="40% - Accent2 56" xfId="30722"/>
    <cellStyle name="40% - Accent2 57" xfId="30723"/>
    <cellStyle name="40% - Accent2 58" xfId="30724"/>
    <cellStyle name="40% - Accent2 59" xfId="30725"/>
    <cellStyle name="40% - Accent2 6" xfId="7635"/>
    <cellStyle name="40% - Accent2 6 2" xfId="7636"/>
    <cellStyle name="40% - Accent2 6 2 2" xfId="7637"/>
    <cellStyle name="40% - Accent2 6 2 2 2" xfId="30726"/>
    <cellStyle name="40% - Accent2 6 2 3" xfId="30727"/>
    <cellStyle name="40% - Accent2 6 2 4" xfId="30728"/>
    <cellStyle name="40% - Accent2 6 3" xfId="7638"/>
    <cellStyle name="40% - Accent2 6 3 2" xfId="30729"/>
    <cellStyle name="40% - Accent2 6 3 3" xfId="30730"/>
    <cellStyle name="40% - Accent2 6 4" xfId="30731"/>
    <cellStyle name="40% - Accent2 6 4 2" xfId="30732"/>
    <cellStyle name="40% - Accent2 6 5" xfId="30733"/>
    <cellStyle name="40% - Accent2 60" xfId="30734"/>
    <cellStyle name="40% - Accent2 61" xfId="30735"/>
    <cellStyle name="40% - Accent2 62" xfId="30736"/>
    <cellStyle name="40% - Accent2 63" xfId="30737"/>
    <cellStyle name="40% - Accent2 64" xfId="30738"/>
    <cellStyle name="40% - Accent2 65" xfId="30739"/>
    <cellStyle name="40% - Accent2 7" xfId="7639"/>
    <cellStyle name="40% - Accent2 7 2" xfId="7640"/>
    <cellStyle name="40% - Accent2 7 2 2" xfId="30740"/>
    <cellStyle name="40% - Accent2 7 2 2 2" xfId="30741"/>
    <cellStyle name="40% - Accent2 7 2 3" xfId="30742"/>
    <cellStyle name="40% - Accent2 7 2 4" xfId="30743"/>
    <cellStyle name="40% - Accent2 7 3" xfId="30744"/>
    <cellStyle name="40% - Accent2 7 3 2" xfId="30745"/>
    <cellStyle name="40% - Accent2 7 4" xfId="30746"/>
    <cellStyle name="40% - Accent2 7 4 2" xfId="30747"/>
    <cellStyle name="40% - Accent2 7 5" xfId="30748"/>
    <cellStyle name="40% - Accent2 8" xfId="7641"/>
    <cellStyle name="40% - Accent2 8 2" xfId="7642"/>
    <cellStyle name="40% - Accent2 8 2 2" xfId="30749"/>
    <cellStyle name="40% - Accent2 8 2 3" xfId="30750"/>
    <cellStyle name="40% - Accent2 8 3" xfId="30751"/>
    <cellStyle name="40% - Accent2 9" xfId="7643"/>
    <cellStyle name="40% - Accent2 9 2" xfId="7644"/>
    <cellStyle name="40% - Accent2 9 2 2" xfId="30752"/>
    <cellStyle name="40% - Accent2 9 2 3" xfId="30753"/>
    <cellStyle name="40% - Accent2 9 3" xfId="30754"/>
    <cellStyle name="40% - Accent2 9 4" xfId="30755"/>
    <cellStyle name="40% - Accent2 9 5" xfId="30756"/>
    <cellStyle name="40% - Accent3" xfId="314" builtinId="39" customBuiltin="1"/>
    <cellStyle name="40% - Accent3 10" xfId="12397"/>
    <cellStyle name="40% - Accent3 10 2" xfId="30757"/>
    <cellStyle name="40% - Accent3 10 2 2" xfId="30758"/>
    <cellStyle name="40% - Accent3 10 3" xfId="30759"/>
    <cellStyle name="40% - Accent3 10 4" xfId="30760"/>
    <cellStyle name="40% - Accent3 11" xfId="30761"/>
    <cellStyle name="40% - Accent3 11 2" xfId="30762"/>
    <cellStyle name="40% - Accent3 11 3" xfId="30763"/>
    <cellStyle name="40% - Accent3 12" xfId="30764"/>
    <cellStyle name="40% - Accent3 13" xfId="30765"/>
    <cellStyle name="40% - Accent3 14" xfId="30766"/>
    <cellStyle name="40% - Accent3 15" xfId="30767"/>
    <cellStyle name="40% - Accent3 16" xfId="30768"/>
    <cellStyle name="40% - Accent3 17" xfId="30769"/>
    <cellStyle name="40% - Accent3 18" xfId="30770"/>
    <cellStyle name="40% - Accent3 19" xfId="30771"/>
    <cellStyle name="40% - Accent3 2" xfId="315"/>
    <cellStyle name="40% - Accent3 2 2" xfId="7645"/>
    <cellStyle name="40% - Accent3 2 2 2" xfId="7646"/>
    <cellStyle name="40% - Accent3 2 2 2 2" xfId="12398"/>
    <cellStyle name="40% - Accent3 2 2 2 2 2" xfId="30772"/>
    <cellStyle name="40% - Accent3 2 2 2 3" xfId="30773"/>
    <cellStyle name="40% - Accent3 2 2 2 3 2" xfId="30774"/>
    <cellStyle name="40% - Accent3 2 2 3" xfId="7647"/>
    <cellStyle name="40% - Accent3 2 2 3 2" xfId="30775"/>
    <cellStyle name="40% - Accent3 2 2 3 2 2" xfId="30776"/>
    <cellStyle name="40% - Accent3 2 2 3 3" xfId="30777"/>
    <cellStyle name="40% - Accent3 2 2 4" xfId="30778"/>
    <cellStyle name="40% - Accent3 2 2 4 2" xfId="30779"/>
    <cellStyle name="40% - Accent3 2 2 5" xfId="30780"/>
    <cellStyle name="40% - Accent3 2 2 5 2" xfId="30781"/>
    <cellStyle name="40% - Accent3 2 2 6" xfId="30782"/>
    <cellStyle name="40% - Accent3 2 3" xfId="7648"/>
    <cellStyle name="40% - Accent3 2 3 2" xfId="7649"/>
    <cellStyle name="40% - Accent3 2 3 2 2" xfId="12399"/>
    <cellStyle name="40% - Accent3 2 3 2 2 2" xfId="30783"/>
    <cellStyle name="40% - Accent3 2 3 2 3" xfId="30784"/>
    <cellStyle name="40% - Accent3 2 3 3" xfId="12400"/>
    <cellStyle name="40% - Accent3 2 3 3 2" xfId="30785"/>
    <cellStyle name="40% - Accent3 2 3 4" xfId="30786"/>
    <cellStyle name="40% - Accent3 2 3 4 2" xfId="30787"/>
    <cellStyle name="40% - Accent3 2 4" xfId="7650"/>
    <cellStyle name="40% - Accent3 2 4 2" xfId="7651"/>
    <cellStyle name="40% - Accent3 2 4 2 2" xfId="30788"/>
    <cellStyle name="40% - Accent3 2 4 2 2 2" xfId="30789"/>
    <cellStyle name="40% - Accent3 2 4 2 3" xfId="30790"/>
    <cellStyle name="40% - Accent3 2 4 2 3 2" xfId="30791"/>
    <cellStyle name="40% - Accent3 2 4 3" xfId="12401"/>
    <cellStyle name="40% - Accent3 2 4 3 2" xfId="30792"/>
    <cellStyle name="40% - Accent3 2 4 3 2 2" xfId="30793"/>
    <cellStyle name="40% - Accent3 2 4 3 3" xfId="30794"/>
    <cellStyle name="40% - Accent3 2 4 4" xfId="30795"/>
    <cellStyle name="40% - Accent3 2 4 4 2" xfId="30796"/>
    <cellStyle name="40% - Accent3 2 4 5" xfId="30797"/>
    <cellStyle name="40% - Accent3 2 4 5 2" xfId="30798"/>
    <cellStyle name="40% - Accent3 2 5" xfId="7652"/>
    <cellStyle name="40% - Accent3 2 5 2" xfId="30799"/>
    <cellStyle name="40% - Accent3 2 5 2 2" xfId="30800"/>
    <cellStyle name="40% - Accent3 2 5 3" xfId="30801"/>
    <cellStyle name="40% - Accent3 2 6" xfId="30802"/>
    <cellStyle name="40% - Accent3 2 6 2" xfId="30803"/>
    <cellStyle name="40% - Accent3 2 6 2 2" xfId="30804"/>
    <cellStyle name="40% - Accent3 2 6 3" xfId="30805"/>
    <cellStyle name="40% - Accent3 2 7" xfId="30806"/>
    <cellStyle name="40% - Accent3 2 7 2" xfId="30807"/>
    <cellStyle name="40% - Accent3 2 8" xfId="30808"/>
    <cellStyle name="40% - Accent3 2_12PCORC Wind Vestas and Royalties" xfId="30809"/>
    <cellStyle name="40% - Accent3 20" xfId="30810"/>
    <cellStyle name="40% - Accent3 21" xfId="30811"/>
    <cellStyle name="40% - Accent3 22" xfId="30812"/>
    <cellStyle name="40% - Accent3 23" xfId="30813"/>
    <cellStyle name="40% - Accent3 24" xfId="30814"/>
    <cellStyle name="40% - Accent3 25" xfId="30815"/>
    <cellStyle name="40% - Accent3 26" xfId="30816"/>
    <cellStyle name="40% - Accent3 27" xfId="30817"/>
    <cellStyle name="40% - Accent3 28" xfId="30818"/>
    <cellStyle name="40% - Accent3 29" xfId="30819"/>
    <cellStyle name="40% - Accent3 3" xfId="316"/>
    <cellStyle name="40% - Accent3 3 2" xfId="7653"/>
    <cellStyle name="40% - Accent3 3 2 2" xfId="12402"/>
    <cellStyle name="40% - Accent3 3 2 2 2" xfId="30820"/>
    <cellStyle name="40% - Accent3 3 2 3" xfId="12403"/>
    <cellStyle name="40% - Accent3 3 2 3 2" xfId="30821"/>
    <cellStyle name="40% - Accent3 3 2 4" xfId="30822"/>
    <cellStyle name="40% - Accent3 3 2 4 2" xfId="30823"/>
    <cellStyle name="40% - Accent3 3 2 5" xfId="30824"/>
    <cellStyle name="40% - Accent3 3 3" xfId="7654"/>
    <cellStyle name="40% - Accent3 3 3 2" xfId="30825"/>
    <cellStyle name="40% - Accent3 3 3 2 2" xfId="30826"/>
    <cellStyle name="40% - Accent3 3 3 2 2 2" xfId="30827"/>
    <cellStyle name="40% - Accent3 3 3 2 3" xfId="30828"/>
    <cellStyle name="40% - Accent3 3 3 2 4" xfId="30829"/>
    <cellStyle name="40% - Accent3 3 3 3" xfId="30830"/>
    <cellStyle name="40% - Accent3 3 3 3 2" xfId="30831"/>
    <cellStyle name="40% - Accent3 3 3 4" xfId="30832"/>
    <cellStyle name="40% - Accent3 3 4" xfId="7655"/>
    <cellStyle name="40% - Accent3 3 4 2" xfId="30833"/>
    <cellStyle name="40% - Accent3 3 4 2 2" xfId="30834"/>
    <cellStyle name="40% - Accent3 3 4 3" xfId="30835"/>
    <cellStyle name="40% - Accent3 3 4 4" xfId="30836"/>
    <cellStyle name="40% - Accent3 3 5" xfId="30837"/>
    <cellStyle name="40% - Accent3 3 5 2" xfId="30838"/>
    <cellStyle name="40% - Accent3 3 6" xfId="30839"/>
    <cellStyle name="40% - Accent3 3 7" xfId="30840"/>
    <cellStyle name="40% - Accent3 30" xfId="30841"/>
    <cellStyle name="40% - Accent3 31" xfId="30842"/>
    <cellStyle name="40% - Accent3 32" xfId="30843"/>
    <cellStyle name="40% - Accent3 33" xfId="30844"/>
    <cellStyle name="40% - Accent3 34" xfId="30845"/>
    <cellStyle name="40% - Accent3 35" xfId="30846"/>
    <cellStyle name="40% - Accent3 36" xfId="30847"/>
    <cellStyle name="40% - Accent3 37" xfId="30848"/>
    <cellStyle name="40% - Accent3 38" xfId="30849"/>
    <cellStyle name="40% - Accent3 39" xfId="30850"/>
    <cellStyle name="40% - Accent3 4" xfId="7656"/>
    <cellStyle name="40% - Accent3 4 2" xfId="7657"/>
    <cellStyle name="40% - Accent3 4 2 2" xfId="7658"/>
    <cellStyle name="40% - Accent3 4 2 2 2" xfId="7659"/>
    <cellStyle name="40% - Accent3 4 2 3" xfId="7660"/>
    <cellStyle name="40% - Accent3 4 2 3 2" xfId="7661"/>
    <cellStyle name="40% - Accent3 4 2 4" xfId="7662"/>
    <cellStyle name="40% - Accent3 4 2 4 2" xfId="30851"/>
    <cellStyle name="40% - Accent3 4 2 5" xfId="7663"/>
    <cellStyle name="40% - Accent3 4 3" xfId="7664"/>
    <cellStyle name="40% - Accent3 4 3 2" xfId="7665"/>
    <cellStyle name="40% - Accent3 4 3 2 2" xfId="7666"/>
    <cellStyle name="40% - Accent3 4 3 3" xfId="7667"/>
    <cellStyle name="40% - Accent3 4 4" xfId="7668"/>
    <cellStyle name="40% - Accent3 4 4 2" xfId="7669"/>
    <cellStyle name="40% - Accent3 4 5" xfId="7670"/>
    <cellStyle name="40% - Accent3 4 5 2" xfId="7671"/>
    <cellStyle name="40% - Accent3 4 6" xfId="7672"/>
    <cellStyle name="40% - Accent3 4 6 2" xfId="30852"/>
    <cellStyle name="40% - Accent3 4 7" xfId="7673"/>
    <cellStyle name="40% - Accent3 4 7 2" xfId="30853"/>
    <cellStyle name="40% - Accent3 4 8" xfId="7674"/>
    <cellStyle name="40% - Accent3 4 9" xfId="7675"/>
    <cellStyle name="40% - Accent3 40" xfId="30854"/>
    <cellStyle name="40% - Accent3 41" xfId="30855"/>
    <cellStyle name="40% - Accent3 42" xfId="30856"/>
    <cellStyle name="40% - Accent3 43" xfId="30857"/>
    <cellStyle name="40% - Accent3 44" xfId="30858"/>
    <cellStyle name="40% - Accent3 45" xfId="30859"/>
    <cellStyle name="40% - Accent3 46" xfId="30860"/>
    <cellStyle name="40% - Accent3 47" xfId="30861"/>
    <cellStyle name="40% - Accent3 48" xfId="30862"/>
    <cellStyle name="40% - Accent3 49" xfId="30863"/>
    <cellStyle name="40% - Accent3 5" xfId="7676"/>
    <cellStyle name="40% - Accent3 5 2" xfId="7677"/>
    <cellStyle name="40% - Accent3 5 2 2" xfId="30864"/>
    <cellStyle name="40% - Accent3 5 2 2 2" xfId="30865"/>
    <cellStyle name="40% - Accent3 5 2 3" xfId="30866"/>
    <cellStyle name="40% - Accent3 5 3" xfId="30867"/>
    <cellStyle name="40% - Accent3 5 3 2" xfId="30868"/>
    <cellStyle name="40% - Accent3 5 3 3" xfId="30869"/>
    <cellStyle name="40% - Accent3 5 4" xfId="30870"/>
    <cellStyle name="40% - Accent3 5 4 2" xfId="30871"/>
    <cellStyle name="40% - Accent3 5 4 3" xfId="30872"/>
    <cellStyle name="40% - Accent3 5 5" xfId="30873"/>
    <cellStyle name="40% - Accent3 5 6" xfId="30874"/>
    <cellStyle name="40% - Accent3 50" xfId="30875"/>
    <cellStyle name="40% - Accent3 51" xfId="30876"/>
    <cellStyle name="40% - Accent3 52" xfId="30877"/>
    <cellStyle name="40% - Accent3 53" xfId="30878"/>
    <cellStyle name="40% - Accent3 54" xfId="30879"/>
    <cellStyle name="40% - Accent3 55" xfId="30880"/>
    <cellStyle name="40% - Accent3 56" xfId="30881"/>
    <cellStyle name="40% - Accent3 57" xfId="30882"/>
    <cellStyle name="40% - Accent3 58" xfId="30883"/>
    <cellStyle name="40% - Accent3 59" xfId="30884"/>
    <cellStyle name="40% - Accent3 6" xfId="7678"/>
    <cellStyle name="40% - Accent3 6 2" xfId="7679"/>
    <cellStyle name="40% - Accent3 6 2 2" xfId="30885"/>
    <cellStyle name="40% - Accent3 6 2 2 2" xfId="30886"/>
    <cellStyle name="40% - Accent3 6 2 3" xfId="30887"/>
    <cellStyle name="40% - Accent3 6 2 4" xfId="30888"/>
    <cellStyle name="40% - Accent3 6 3" xfId="30889"/>
    <cellStyle name="40% - Accent3 6 3 2" xfId="30890"/>
    <cellStyle name="40% - Accent3 6 3 3" xfId="30891"/>
    <cellStyle name="40% - Accent3 6 4" xfId="30892"/>
    <cellStyle name="40% - Accent3 6 4 2" xfId="30893"/>
    <cellStyle name="40% - Accent3 6 5" xfId="30894"/>
    <cellStyle name="40% - Accent3 60" xfId="30895"/>
    <cellStyle name="40% - Accent3 61" xfId="30896"/>
    <cellStyle name="40% - Accent3 62" xfId="30897"/>
    <cellStyle name="40% - Accent3 63" xfId="30898"/>
    <cellStyle name="40% - Accent3 64" xfId="30899"/>
    <cellStyle name="40% - Accent3 65" xfId="30900"/>
    <cellStyle name="40% - Accent3 7" xfId="7680"/>
    <cellStyle name="40% - Accent3 7 2" xfId="7681"/>
    <cellStyle name="40% - Accent3 7 2 2" xfId="30901"/>
    <cellStyle name="40% - Accent3 7 2 2 2" xfId="30902"/>
    <cellStyle name="40% - Accent3 7 2 3" xfId="30903"/>
    <cellStyle name="40% - Accent3 7 2 4" xfId="30904"/>
    <cellStyle name="40% - Accent3 7 3" xfId="30905"/>
    <cellStyle name="40% - Accent3 7 3 2" xfId="30906"/>
    <cellStyle name="40% - Accent3 7 4" xfId="30907"/>
    <cellStyle name="40% - Accent3 7 4 2" xfId="30908"/>
    <cellStyle name="40% - Accent3 7 5" xfId="30909"/>
    <cellStyle name="40% - Accent3 8" xfId="7682"/>
    <cellStyle name="40% - Accent3 8 2" xfId="7683"/>
    <cellStyle name="40% - Accent3 8 2 2" xfId="30910"/>
    <cellStyle name="40% - Accent3 8 2 3" xfId="30911"/>
    <cellStyle name="40% - Accent3 8 3" xfId="30912"/>
    <cellStyle name="40% - Accent3 9" xfId="7684"/>
    <cellStyle name="40% - Accent3 9 2" xfId="7685"/>
    <cellStyle name="40% - Accent3 9 2 2" xfId="30913"/>
    <cellStyle name="40% - Accent3 9 2 3" xfId="30914"/>
    <cellStyle name="40% - Accent3 9 3" xfId="30915"/>
    <cellStyle name="40% - Accent3 9 4" xfId="30916"/>
    <cellStyle name="40% - Accent3 9 5" xfId="30917"/>
    <cellStyle name="40% - Accent4" xfId="317" builtinId="43" customBuiltin="1"/>
    <cellStyle name="40% - Accent4 10" xfId="12404"/>
    <cellStyle name="40% - Accent4 10 2" xfId="30918"/>
    <cellStyle name="40% - Accent4 10 2 2" xfId="30919"/>
    <cellStyle name="40% - Accent4 10 3" xfId="30920"/>
    <cellStyle name="40% - Accent4 10 4" xfId="30921"/>
    <cellStyle name="40% - Accent4 11" xfId="30922"/>
    <cellStyle name="40% - Accent4 11 2" xfId="30923"/>
    <cellStyle name="40% - Accent4 11 3" xfId="30924"/>
    <cellStyle name="40% - Accent4 12" xfId="30925"/>
    <cellStyle name="40% - Accent4 13" xfId="30926"/>
    <cellStyle name="40% - Accent4 14" xfId="30927"/>
    <cellStyle name="40% - Accent4 15" xfId="30928"/>
    <cellStyle name="40% - Accent4 16" xfId="30929"/>
    <cellStyle name="40% - Accent4 17" xfId="30930"/>
    <cellStyle name="40% - Accent4 18" xfId="30931"/>
    <cellStyle name="40% - Accent4 19" xfId="30932"/>
    <cellStyle name="40% - Accent4 2" xfId="318"/>
    <cellStyle name="40% - Accent4 2 2" xfId="7686"/>
    <cellStyle name="40% - Accent4 2 2 2" xfId="7687"/>
    <cellStyle name="40% - Accent4 2 2 2 2" xfId="12405"/>
    <cellStyle name="40% - Accent4 2 2 2 2 2" xfId="30933"/>
    <cellStyle name="40% - Accent4 2 2 2 3" xfId="30934"/>
    <cellStyle name="40% - Accent4 2 2 2 3 2" xfId="30935"/>
    <cellStyle name="40% - Accent4 2 2 3" xfId="7688"/>
    <cellStyle name="40% - Accent4 2 2 3 2" xfId="30936"/>
    <cellStyle name="40% - Accent4 2 2 3 2 2" xfId="30937"/>
    <cellStyle name="40% - Accent4 2 2 3 3" xfId="30938"/>
    <cellStyle name="40% - Accent4 2 2 4" xfId="30939"/>
    <cellStyle name="40% - Accent4 2 2 4 2" xfId="30940"/>
    <cellStyle name="40% - Accent4 2 2 5" xfId="30941"/>
    <cellStyle name="40% - Accent4 2 2 5 2" xfId="30942"/>
    <cellStyle name="40% - Accent4 2 2 6" xfId="30943"/>
    <cellStyle name="40% - Accent4 2 3" xfId="7689"/>
    <cellStyle name="40% - Accent4 2 3 2" xfId="7690"/>
    <cellStyle name="40% - Accent4 2 3 2 2" xfId="12406"/>
    <cellStyle name="40% - Accent4 2 3 2 2 2" xfId="30944"/>
    <cellStyle name="40% - Accent4 2 3 2 3" xfId="30945"/>
    <cellStyle name="40% - Accent4 2 3 3" xfId="12407"/>
    <cellStyle name="40% - Accent4 2 3 3 2" xfId="30946"/>
    <cellStyle name="40% - Accent4 2 3 4" xfId="30947"/>
    <cellStyle name="40% - Accent4 2 3 4 2" xfId="30948"/>
    <cellStyle name="40% - Accent4 2 4" xfId="7691"/>
    <cellStyle name="40% - Accent4 2 4 2" xfId="7692"/>
    <cellStyle name="40% - Accent4 2 4 2 2" xfId="30949"/>
    <cellStyle name="40% - Accent4 2 4 2 2 2" xfId="30950"/>
    <cellStyle name="40% - Accent4 2 4 2 3" xfId="30951"/>
    <cellStyle name="40% - Accent4 2 4 2 3 2" xfId="30952"/>
    <cellStyle name="40% - Accent4 2 4 3" xfId="12408"/>
    <cellStyle name="40% - Accent4 2 4 3 2" xfId="30953"/>
    <cellStyle name="40% - Accent4 2 4 3 2 2" xfId="30954"/>
    <cellStyle name="40% - Accent4 2 4 3 3" xfId="30955"/>
    <cellStyle name="40% - Accent4 2 4 4" xfId="30956"/>
    <cellStyle name="40% - Accent4 2 4 4 2" xfId="30957"/>
    <cellStyle name="40% - Accent4 2 4 5" xfId="30958"/>
    <cellStyle name="40% - Accent4 2 4 5 2" xfId="30959"/>
    <cellStyle name="40% - Accent4 2 5" xfId="7693"/>
    <cellStyle name="40% - Accent4 2 5 2" xfId="30960"/>
    <cellStyle name="40% - Accent4 2 5 2 2" xfId="30961"/>
    <cellStyle name="40% - Accent4 2 5 3" xfId="30962"/>
    <cellStyle name="40% - Accent4 2 6" xfId="30963"/>
    <cellStyle name="40% - Accent4 2 6 2" xfId="30964"/>
    <cellStyle name="40% - Accent4 2 6 2 2" xfId="30965"/>
    <cellStyle name="40% - Accent4 2 6 3" xfId="30966"/>
    <cellStyle name="40% - Accent4 2 7" xfId="30967"/>
    <cellStyle name="40% - Accent4 2 7 2" xfId="30968"/>
    <cellStyle name="40% - Accent4 2 8" xfId="30969"/>
    <cellStyle name="40% - Accent4 2_12PCORC Wind Vestas and Royalties" xfId="30970"/>
    <cellStyle name="40% - Accent4 20" xfId="30971"/>
    <cellStyle name="40% - Accent4 21" xfId="30972"/>
    <cellStyle name="40% - Accent4 22" xfId="30973"/>
    <cellStyle name="40% - Accent4 23" xfId="30974"/>
    <cellStyle name="40% - Accent4 24" xfId="30975"/>
    <cellStyle name="40% - Accent4 25" xfId="30976"/>
    <cellStyle name="40% - Accent4 26" xfId="30977"/>
    <cellStyle name="40% - Accent4 27" xfId="30978"/>
    <cellStyle name="40% - Accent4 28" xfId="30979"/>
    <cellStyle name="40% - Accent4 29" xfId="30980"/>
    <cellStyle name="40% - Accent4 3" xfId="319"/>
    <cellStyle name="40% - Accent4 3 2" xfId="7694"/>
    <cellStyle name="40% - Accent4 3 2 2" xfId="12409"/>
    <cellStyle name="40% - Accent4 3 2 2 2" xfId="30981"/>
    <cellStyle name="40% - Accent4 3 2 3" xfId="12410"/>
    <cellStyle name="40% - Accent4 3 2 3 2" xfId="30982"/>
    <cellStyle name="40% - Accent4 3 2 4" xfId="30983"/>
    <cellStyle name="40% - Accent4 3 2 4 2" xfId="30984"/>
    <cellStyle name="40% - Accent4 3 2 5" xfId="30985"/>
    <cellStyle name="40% - Accent4 3 3" xfId="7695"/>
    <cellStyle name="40% - Accent4 3 3 2" xfId="30986"/>
    <cellStyle name="40% - Accent4 3 3 2 2" xfId="30987"/>
    <cellStyle name="40% - Accent4 3 3 2 2 2" xfId="30988"/>
    <cellStyle name="40% - Accent4 3 3 2 3" xfId="30989"/>
    <cellStyle name="40% - Accent4 3 3 2 4" xfId="30990"/>
    <cellStyle name="40% - Accent4 3 3 3" xfId="30991"/>
    <cellStyle name="40% - Accent4 3 3 3 2" xfId="30992"/>
    <cellStyle name="40% - Accent4 3 3 4" xfId="30993"/>
    <cellStyle name="40% - Accent4 3 4" xfId="7696"/>
    <cellStyle name="40% - Accent4 3 4 2" xfId="30994"/>
    <cellStyle name="40% - Accent4 3 4 2 2" xfId="30995"/>
    <cellStyle name="40% - Accent4 3 4 3" xfId="30996"/>
    <cellStyle name="40% - Accent4 3 4 4" xfId="30997"/>
    <cellStyle name="40% - Accent4 3 5" xfId="30998"/>
    <cellStyle name="40% - Accent4 3 5 2" xfId="30999"/>
    <cellStyle name="40% - Accent4 3 6" xfId="31000"/>
    <cellStyle name="40% - Accent4 3 7" xfId="31001"/>
    <cellStyle name="40% - Accent4 30" xfId="31002"/>
    <cellStyle name="40% - Accent4 31" xfId="31003"/>
    <cellStyle name="40% - Accent4 32" xfId="31004"/>
    <cellStyle name="40% - Accent4 33" xfId="31005"/>
    <cellStyle name="40% - Accent4 34" xfId="31006"/>
    <cellStyle name="40% - Accent4 35" xfId="31007"/>
    <cellStyle name="40% - Accent4 36" xfId="31008"/>
    <cellStyle name="40% - Accent4 37" xfId="31009"/>
    <cellStyle name="40% - Accent4 38" xfId="31010"/>
    <cellStyle name="40% - Accent4 39" xfId="31011"/>
    <cellStyle name="40% - Accent4 4" xfId="7697"/>
    <cellStyle name="40% - Accent4 4 2" xfId="7698"/>
    <cellStyle name="40% - Accent4 4 2 2" xfId="7699"/>
    <cellStyle name="40% - Accent4 4 2 2 2" xfId="7700"/>
    <cellStyle name="40% - Accent4 4 2 3" xfId="7701"/>
    <cellStyle name="40% - Accent4 4 2 3 2" xfId="7702"/>
    <cellStyle name="40% - Accent4 4 2 4" xfId="7703"/>
    <cellStyle name="40% - Accent4 4 2 4 2" xfId="31012"/>
    <cellStyle name="40% - Accent4 4 2 5" xfId="7704"/>
    <cellStyle name="40% - Accent4 4 3" xfId="7705"/>
    <cellStyle name="40% - Accent4 4 3 2" xfId="7706"/>
    <cellStyle name="40% - Accent4 4 3 2 2" xfId="7707"/>
    <cellStyle name="40% - Accent4 4 3 3" xfId="7708"/>
    <cellStyle name="40% - Accent4 4 4" xfId="7709"/>
    <cellStyle name="40% - Accent4 4 4 2" xfId="7710"/>
    <cellStyle name="40% - Accent4 4 5" xfId="7711"/>
    <cellStyle name="40% - Accent4 4 5 2" xfId="7712"/>
    <cellStyle name="40% - Accent4 4 6" xfId="7713"/>
    <cellStyle name="40% - Accent4 4 6 2" xfId="31013"/>
    <cellStyle name="40% - Accent4 4 7" xfId="7714"/>
    <cellStyle name="40% - Accent4 4 7 2" xfId="31014"/>
    <cellStyle name="40% - Accent4 4 8" xfId="7715"/>
    <cellStyle name="40% - Accent4 4 9" xfId="7716"/>
    <cellStyle name="40% - Accent4 40" xfId="31015"/>
    <cellStyle name="40% - Accent4 41" xfId="31016"/>
    <cellStyle name="40% - Accent4 42" xfId="31017"/>
    <cellStyle name="40% - Accent4 43" xfId="31018"/>
    <cellStyle name="40% - Accent4 44" xfId="31019"/>
    <cellStyle name="40% - Accent4 45" xfId="31020"/>
    <cellStyle name="40% - Accent4 46" xfId="31021"/>
    <cellStyle name="40% - Accent4 47" xfId="31022"/>
    <cellStyle name="40% - Accent4 48" xfId="31023"/>
    <cellStyle name="40% - Accent4 49" xfId="31024"/>
    <cellStyle name="40% - Accent4 5" xfId="7717"/>
    <cellStyle name="40% - Accent4 5 2" xfId="7718"/>
    <cellStyle name="40% - Accent4 5 2 2" xfId="31025"/>
    <cellStyle name="40% - Accent4 5 2 2 2" xfId="31026"/>
    <cellStyle name="40% - Accent4 5 2 3" xfId="31027"/>
    <cellStyle name="40% - Accent4 5 3" xfId="31028"/>
    <cellStyle name="40% - Accent4 5 3 2" xfId="31029"/>
    <cellStyle name="40% - Accent4 5 3 3" xfId="31030"/>
    <cellStyle name="40% - Accent4 5 4" xfId="31031"/>
    <cellStyle name="40% - Accent4 5 4 2" xfId="31032"/>
    <cellStyle name="40% - Accent4 5 4 3" xfId="31033"/>
    <cellStyle name="40% - Accent4 5 5" xfId="31034"/>
    <cellStyle name="40% - Accent4 5 6" xfId="31035"/>
    <cellStyle name="40% - Accent4 50" xfId="31036"/>
    <cellStyle name="40% - Accent4 51" xfId="31037"/>
    <cellStyle name="40% - Accent4 52" xfId="31038"/>
    <cellStyle name="40% - Accent4 53" xfId="31039"/>
    <cellStyle name="40% - Accent4 54" xfId="31040"/>
    <cellStyle name="40% - Accent4 55" xfId="31041"/>
    <cellStyle name="40% - Accent4 56" xfId="31042"/>
    <cellStyle name="40% - Accent4 57" xfId="31043"/>
    <cellStyle name="40% - Accent4 58" xfId="31044"/>
    <cellStyle name="40% - Accent4 59" xfId="31045"/>
    <cellStyle name="40% - Accent4 6" xfId="7719"/>
    <cellStyle name="40% - Accent4 6 2" xfId="7720"/>
    <cellStyle name="40% - Accent4 6 2 2" xfId="31046"/>
    <cellStyle name="40% - Accent4 6 2 2 2" xfId="31047"/>
    <cellStyle name="40% - Accent4 6 2 3" xfId="31048"/>
    <cellStyle name="40% - Accent4 6 2 4" xfId="31049"/>
    <cellStyle name="40% - Accent4 6 3" xfId="31050"/>
    <cellStyle name="40% - Accent4 6 3 2" xfId="31051"/>
    <cellStyle name="40% - Accent4 6 3 3" xfId="31052"/>
    <cellStyle name="40% - Accent4 6 4" xfId="31053"/>
    <cellStyle name="40% - Accent4 6 4 2" xfId="31054"/>
    <cellStyle name="40% - Accent4 6 5" xfId="31055"/>
    <cellStyle name="40% - Accent4 60" xfId="31056"/>
    <cellStyle name="40% - Accent4 61" xfId="31057"/>
    <cellStyle name="40% - Accent4 62" xfId="31058"/>
    <cellStyle name="40% - Accent4 63" xfId="31059"/>
    <cellStyle name="40% - Accent4 64" xfId="31060"/>
    <cellStyle name="40% - Accent4 65" xfId="31061"/>
    <cellStyle name="40% - Accent4 7" xfId="7721"/>
    <cellStyle name="40% - Accent4 7 2" xfId="7722"/>
    <cellStyle name="40% - Accent4 7 2 2" xfId="31062"/>
    <cellStyle name="40% - Accent4 7 2 2 2" xfId="31063"/>
    <cellStyle name="40% - Accent4 7 2 3" xfId="31064"/>
    <cellStyle name="40% - Accent4 7 2 4" xfId="31065"/>
    <cellStyle name="40% - Accent4 7 3" xfId="31066"/>
    <cellStyle name="40% - Accent4 7 3 2" xfId="31067"/>
    <cellStyle name="40% - Accent4 7 4" xfId="31068"/>
    <cellStyle name="40% - Accent4 7 4 2" xfId="31069"/>
    <cellStyle name="40% - Accent4 7 5" xfId="31070"/>
    <cellStyle name="40% - Accent4 8" xfId="7723"/>
    <cellStyle name="40% - Accent4 8 2" xfId="7724"/>
    <cellStyle name="40% - Accent4 8 2 2" xfId="31071"/>
    <cellStyle name="40% - Accent4 8 2 3" xfId="31072"/>
    <cellStyle name="40% - Accent4 8 3" xfId="31073"/>
    <cellStyle name="40% - Accent4 9" xfId="7725"/>
    <cellStyle name="40% - Accent4 9 2" xfId="7726"/>
    <cellStyle name="40% - Accent4 9 2 2" xfId="31074"/>
    <cellStyle name="40% - Accent4 9 2 3" xfId="31075"/>
    <cellStyle name="40% - Accent4 9 3" xfId="31076"/>
    <cellStyle name="40% - Accent4 9 4" xfId="31077"/>
    <cellStyle name="40% - Accent4 9 5" xfId="31078"/>
    <cellStyle name="40% - Accent5" xfId="320" builtinId="47" customBuiltin="1"/>
    <cellStyle name="40% - Accent5 10" xfId="12411"/>
    <cellStyle name="40% - Accent5 10 2" xfId="31079"/>
    <cellStyle name="40% - Accent5 10 2 2" xfId="31080"/>
    <cellStyle name="40% - Accent5 10 3" xfId="31081"/>
    <cellStyle name="40% - Accent5 10 4" xfId="31082"/>
    <cellStyle name="40% - Accent5 11" xfId="31083"/>
    <cellStyle name="40% - Accent5 11 2" xfId="31084"/>
    <cellStyle name="40% - Accent5 11 3" xfId="31085"/>
    <cellStyle name="40% - Accent5 12" xfId="31086"/>
    <cellStyle name="40% - Accent5 13" xfId="31087"/>
    <cellStyle name="40% - Accent5 14" xfId="31088"/>
    <cellStyle name="40% - Accent5 15" xfId="31089"/>
    <cellStyle name="40% - Accent5 16" xfId="31090"/>
    <cellStyle name="40% - Accent5 17" xfId="31091"/>
    <cellStyle name="40% - Accent5 18" xfId="31092"/>
    <cellStyle name="40% - Accent5 19" xfId="31093"/>
    <cellStyle name="40% - Accent5 2" xfId="321"/>
    <cellStyle name="40% - Accent5 2 2" xfId="7727"/>
    <cellStyle name="40% - Accent5 2 2 2" xfId="7728"/>
    <cellStyle name="40% - Accent5 2 2 2 2" xfId="12412"/>
    <cellStyle name="40% - Accent5 2 2 2 2 2" xfId="31094"/>
    <cellStyle name="40% - Accent5 2 2 2 3" xfId="31095"/>
    <cellStyle name="40% - Accent5 2 2 2 3 2" xfId="31096"/>
    <cellStyle name="40% - Accent5 2 2 3" xfId="7729"/>
    <cellStyle name="40% - Accent5 2 2 3 2" xfId="31097"/>
    <cellStyle name="40% - Accent5 2 2 3 2 2" xfId="31098"/>
    <cellStyle name="40% - Accent5 2 2 3 3" xfId="31099"/>
    <cellStyle name="40% - Accent5 2 2 4" xfId="31100"/>
    <cellStyle name="40% - Accent5 2 2 4 2" xfId="31101"/>
    <cellStyle name="40% - Accent5 2 2 5" xfId="31102"/>
    <cellStyle name="40% - Accent5 2 2 5 2" xfId="31103"/>
    <cellStyle name="40% - Accent5 2 2 6" xfId="31104"/>
    <cellStyle name="40% - Accent5 2 3" xfId="7730"/>
    <cellStyle name="40% - Accent5 2 3 2" xfId="7731"/>
    <cellStyle name="40% - Accent5 2 3 2 2" xfId="12413"/>
    <cellStyle name="40% - Accent5 2 3 2 2 2" xfId="31105"/>
    <cellStyle name="40% - Accent5 2 3 2 3" xfId="31106"/>
    <cellStyle name="40% - Accent5 2 3 3" xfId="12414"/>
    <cellStyle name="40% - Accent5 2 3 3 2" xfId="31107"/>
    <cellStyle name="40% - Accent5 2 3 4" xfId="31108"/>
    <cellStyle name="40% - Accent5 2 3 4 2" xfId="31109"/>
    <cellStyle name="40% - Accent5 2 4" xfId="7732"/>
    <cellStyle name="40% - Accent5 2 4 2" xfId="7733"/>
    <cellStyle name="40% - Accent5 2 4 2 2" xfId="31110"/>
    <cellStyle name="40% - Accent5 2 4 2 2 2" xfId="31111"/>
    <cellStyle name="40% - Accent5 2 4 2 3" xfId="31112"/>
    <cellStyle name="40% - Accent5 2 4 3" xfId="31113"/>
    <cellStyle name="40% - Accent5 2 4 3 2" xfId="31114"/>
    <cellStyle name="40% - Accent5 2 4 3 3" xfId="31115"/>
    <cellStyle name="40% - Accent5 2 4 4" xfId="31116"/>
    <cellStyle name="40% - Accent5 2 4 4 2" xfId="31117"/>
    <cellStyle name="40% - Accent5 2 4 5" xfId="31118"/>
    <cellStyle name="40% - Accent5 2 5" xfId="7734"/>
    <cellStyle name="40% - Accent5 2 5 2" xfId="31119"/>
    <cellStyle name="40% - Accent5 2 5 2 2" xfId="31120"/>
    <cellStyle name="40% - Accent5 2 5 3" xfId="31121"/>
    <cellStyle name="40% - Accent5 2 6" xfId="31122"/>
    <cellStyle name="40% - Accent5 2 6 2" xfId="31123"/>
    <cellStyle name="40% - Accent5 2 6 2 2" xfId="31124"/>
    <cellStyle name="40% - Accent5 2 6 3" xfId="31125"/>
    <cellStyle name="40% - Accent5 2 7" xfId="31126"/>
    <cellStyle name="40% - Accent5 2 7 2" xfId="31127"/>
    <cellStyle name="40% - Accent5 2 8" xfId="31128"/>
    <cellStyle name="40% - Accent5 2_12PCORC Wind Vestas and Royalties" xfId="31129"/>
    <cellStyle name="40% - Accent5 20" xfId="31130"/>
    <cellStyle name="40% - Accent5 21" xfId="31131"/>
    <cellStyle name="40% - Accent5 22" xfId="31132"/>
    <cellStyle name="40% - Accent5 23" xfId="31133"/>
    <cellStyle name="40% - Accent5 24" xfId="31134"/>
    <cellStyle name="40% - Accent5 25" xfId="31135"/>
    <cellStyle name="40% - Accent5 26" xfId="31136"/>
    <cellStyle name="40% - Accent5 27" xfId="31137"/>
    <cellStyle name="40% - Accent5 28" xfId="31138"/>
    <cellStyle name="40% - Accent5 29" xfId="31139"/>
    <cellStyle name="40% - Accent5 3" xfId="322"/>
    <cellStyle name="40% - Accent5 3 2" xfId="7735"/>
    <cellStyle name="40% - Accent5 3 2 2" xfId="12415"/>
    <cellStyle name="40% - Accent5 3 2 2 2" xfId="31140"/>
    <cellStyle name="40% - Accent5 3 2 3" xfId="12416"/>
    <cellStyle name="40% - Accent5 3 2 3 2" xfId="31141"/>
    <cellStyle name="40% - Accent5 3 2 4" xfId="31142"/>
    <cellStyle name="40% - Accent5 3 2 4 2" xfId="31143"/>
    <cellStyle name="40% - Accent5 3 2 5" xfId="31144"/>
    <cellStyle name="40% - Accent5 3 3" xfId="7736"/>
    <cellStyle name="40% - Accent5 3 3 2" xfId="31145"/>
    <cellStyle name="40% - Accent5 3 3 2 2" xfId="31146"/>
    <cellStyle name="40% - Accent5 3 3 2 2 2" xfId="31147"/>
    <cellStyle name="40% - Accent5 3 3 2 3" xfId="31148"/>
    <cellStyle name="40% - Accent5 3 3 2 4" xfId="31149"/>
    <cellStyle name="40% - Accent5 3 3 3" xfId="31150"/>
    <cellStyle name="40% - Accent5 3 3 3 2" xfId="31151"/>
    <cellStyle name="40% - Accent5 3 3 4" xfId="31152"/>
    <cellStyle name="40% - Accent5 3 4" xfId="7737"/>
    <cellStyle name="40% - Accent5 3 4 2" xfId="31153"/>
    <cellStyle name="40% - Accent5 3 4 2 2" xfId="31154"/>
    <cellStyle name="40% - Accent5 3 4 3" xfId="31155"/>
    <cellStyle name="40% - Accent5 3 4 4" xfId="31156"/>
    <cellStyle name="40% - Accent5 3 5" xfId="31157"/>
    <cellStyle name="40% - Accent5 3 5 2" xfId="31158"/>
    <cellStyle name="40% - Accent5 3 6" xfId="31159"/>
    <cellStyle name="40% - Accent5 3 7" xfId="31160"/>
    <cellStyle name="40% - Accent5 30" xfId="31161"/>
    <cellStyle name="40% - Accent5 31" xfId="31162"/>
    <cellStyle name="40% - Accent5 32" xfId="31163"/>
    <cellStyle name="40% - Accent5 33" xfId="31164"/>
    <cellStyle name="40% - Accent5 34" xfId="31165"/>
    <cellStyle name="40% - Accent5 35" xfId="31166"/>
    <cellStyle name="40% - Accent5 36" xfId="31167"/>
    <cellStyle name="40% - Accent5 37" xfId="31168"/>
    <cellStyle name="40% - Accent5 38" xfId="31169"/>
    <cellStyle name="40% - Accent5 39" xfId="31170"/>
    <cellStyle name="40% - Accent5 4" xfId="7738"/>
    <cellStyle name="40% - Accent5 4 2" xfId="7739"/>
    <cellStyle name="40% - Accent5 4 2 2" xfId="7740"/>
    <cellStyle name="40% - Accent5 4 2 2 2" xfId="7741"/>
    <cellStyle name="40% - Accent5 4 2 3" xfId="7742"/>
    <cellStyle name="40% - Accent5 4 2 3 2" xfId="7743"/>
    <cellStyle name="40% - Accent5 4 2 4" xfId="7744"/>
    <cellStyle name="40% - Accent5 4 2 4 2" xfId="31171"/>
    <cellStyle name="40% - Accent5 4 2 5" xfId="7745"/>
    <cellStyle name="40% - Accent5 4 3" xfId="7746"/>
    <cellStyle name="40% - Accent5 4 3 2" xfId="7747"/>
    <cellStyle name="40% - Accent5 4 3 2 2" xfId="7748"/>
    <cellStyle name="40% - Accent5 4 3 3" xfId="7749"/>
    <cellStyle name="40% - Accent5 4 4" xfId="7750"/>
    <cellStyle name="40% - Accent5 4 4 2" xfId="7751"/>
    <cellStyle name="40% - Accent5 4 5" xfId="7752"/>
    <cellStyle name="40% - Accent5 4 5 2" xfId="7753"/>
    <cellStyle name="40% - Accent5 4 6" xfId="7754"/>
    <cellStyle name="40% - Accent5 4 6 2" xfId="31172"/>
    <cellStyle name="40% - Accent5 4 7" xfId="7755"/>
    <cellStyle name="40% - Accent5 4 7 2" xfId="31173"/>
    <cellStyle name="40% - Accent5 4 8" xfId="7756"/>
    <cellStyle name="40% - Accent5 4 9" xfId="7757"/>
    <cellStyle name="40% - Accent5 40" xfId="31174"/>
    <cellStyle name="40% - Accent5 41" xfId="31175"/>
    <cellStyle name="40% - Accent5 42" xfId="31176"/>
    <cellStyle name="40% - Accent5 43" xfId="31177"/>
    <cellStyle name="40% - Accent5 44" xfId="31178"/>
    <cellStyle name="40% - Accent5 45" xfId="31179"/>
    <cellStyle name="40% - Accent5 46" xfId="31180"/>
    <cellStyle name="40% - Accent5 47" xfId="31181"/>
    <cellStyle name="40% - Accent5 48" xfId="31182"/>
    <cellStyle name="40% - Accent5 49" xfId="31183"/>
    <cellStyle name="40% - Accent5 5" xfId="7758"/>
    <cellStyle name="40% - Accent5 5 2" xfId="7759"/>
    <cellStyle name="40% - Accent5 5 2 2" xfId="31184"/>
    <cellStyle name="40% - Accent5 5 2 2 2" xfId="31185"/>
    <cellStyle name="40% - Accent5 5 2 3" xfId="31186"/>
    <cellStyle name="40% - Accent5 5 3" xfId="31187"/>
    <cellStyle name="40% - Accent5 5 3 2" xfId="31188"/>
    <cellStyle name="40% - Accent5 5 3 3" xfId="31189"/>
    <cellStyle name="40% - Accent5 5 4" xfId="31190"/>
    <cellStyle name="40% - Accent5 5 4 2" xfId="31191"/>
    <cellStyle name="40% - Accent5 5 4 3" xfId="31192"/>
    <cellStyle name="40% - Accent5 5 5" xfId="31193"/>
    <cellStyle name="40% - Accent5 5 6" xfId="31194"/>
    <cellStyle name="40% - Accent5 50" xfId="31195"/>
    <cellStyle name="40% - Accent5 51" xfId="31196"/>
    <cellStyle name="40% - Accent5 52" xfId="31197"/>
    <cellStyle name="40% - Accent5 53" xfId="31198"/>
    <cellStyle name="40% - Accent5 54" xfId="31199"/>
    <cellStyle name="40% - Accent5 55" xfId="31200"/>
    <cellStyle name="40% - Accent5 56" xfId="31201"/>
    <cellStyle name="40% - Accent5 57" xfId="31202"/>
    <cellStyle name="40% - Accent5 58" xfId="31203"/>
    <cellStyle name="40% - Accent5 59" xfId="31204"/>
    <cellStyle name="40% - Accent5 6" xfId="7760"/>
    <cellStyle name="40% - Accent5 6 2" xfId="7761"/>
    <cellStyle name="40% - Accent5 6 2 2" xfId="31205"/>
    <cellStyle name="40% - Accent5 6 2 2 2" xfId="31206"/>
    <cellStyle name="40% - Accent5 6 2 3" xfId="31207"/>
    <cellStyle name="40% - Accent5 6 2 4" xfId="31208"/>
    <cellStyle name="40% - Accent5 6 3" xfId="31209"/>
    <cellStyle name="40% - Accent5 6 3 2" xfId="31210"/>
    <cellStyle name="40% - Accent5 6 3 3" xfId="31211"/>
    <cellStyle name="40% - Accent5 6 4" xfId="31212"/>
    <cellStyle name="40% - Accent5 6 4 2" xfId="31213"/>
    <cellStyle name="40% - Accent5 6 5" xfId="31214"/>
    <cellStyle name="40% - Accent5 60" xfId="31215"/>
    <cellStyle name="40% - Accent5 61" xfId="31216"/>
    <cellStyle name="40% - Accent5 62" xfId="31217"/>
    <cellStyle name="40% - Accent5 63" xfId="31218"/>
    <cellStyle name="40% - Accent5 64" xfId="31219"/>
    <cellStyle name="40% - Accent5 65" xfId="31220"/>
    <cellStyle name="40% - Accent5 7" xfId="7762"/>
    <cellStyle name="40% - Accent5 7 2" xfId="7763"/>
    <cellStyle name="40% - Accent5 7 2 2" xfId="31221"/>
    <cellStyle name="40% - Accent5 7 2 2 2" xfId="31222"/>
    <cellStyle name="40% - Accent5 7 2 3" xfId="31223"/>
    <cellStyle name="40% - Accent5 7 2 4" xfId="31224"/>
    <cellStyle name="40% - Accent5 7 3" xfId="31225"/>
    <cellStyle name="40% - Accent5 7 3 2" xfId="31226"/>
    <cellStyle name="40% - Accent5 7 4" xfId="31227"/>
    <cellStyle name="40% - Accent5 7 4 2" xfId="31228"/>
    <cellStyle name="40% - Accent5 7 5" xfId="31229"/>
    <cellStyle name="40% - Accent5 8" xfId="7764"/>
    <cellStyle name="40% - Accent5 8 2" xfId="7765"/>
    <cellStyle name="40% - Accent5 8 2 2" xfId="31230"/>
    <cellStyle name="40% - Accent5 8 2 3" xfId="31231"/>
    <cellStyle name="40% - Accent5 8 3" xfId="31232"/>
    <cellStyle name="40% - Accent5 9" xfId="7766"/>
    <cellStyle name="40% - Accent5 9 2" xfId="7767"/>
    <cellStyle name="40% - Accent5 9 2 2" xfId="31233"/>
    <cellStyle name="40% - Accent5 9 2 3" xfId="31234"/>
    <cellStyle name="40% - Accent5 9 3" xfId="31235"/>
    <cellStyle name="40% - Accent5 9 4" xfId="31236"/>
    <cellStyle name="40% - Accent5 9 5" xfId="31237"/>
    <cellStyle name="40% - Accent6" xfId="323" builtinId="51" customBuiltin="1"/>
    <cellStyle name="40% - Accent6 10" xfId="12417"/>
    <cellStyle name="40% - Accent6 10 2" xfId="31238"/>
    <cellStyle name="40% - Accent6 10 2 2" xfId="31239"/>
    <cellStyle name="40% - Accent6 10 3" xfId="31240"/>
    <cellStyle name="40% - Accent6 10 4" xfId="31241"/>
    <cellStyle name="40% - Accent6 11" xfId="31242"/>
    <cellStyle name="40% - Accent6 11 2" xfId="31243"/>
    <cellStyle name="40% - Accent6 11 3" xfId="31244"/>
    <cellStyle name="40% - Accent6 12" xfId="31245"/>
    <cellStyle name="40% - Accent6 13" xfId="31246"/>
    <cellStyle name="40% - Accent6 14" xfId="31247"/>
    <cellStyle name="40% - Accent6 15" xfId="31248"/>
    <cellStyle name="40% - Accent6 16" xfId="31249"/>
    <cellStyle name="40% - Accent6 17" xfId="31250"/>
    <cellStyle name="40% - Accent6 18" xfId="31251"/>
    <cellStyle name="40% - Accent6 19" xfId="31252"/>
    <cellStyle name="40% - Accent6 2" xfId="324"/>
    <cellStyle name="40% - Accent6 2 2" xfId="7768"/>
    <cellStyle name="40% - Accent6 2 2 2" xfId="7769"/>
    <cellStyle name="40% - Accent6 2 2 2 2" xfId="12418"/>
    <cellStyle name="40% - Accent6 2 2 2 2 2" xfId="31253"/>
    <cellStyle name="40% - Accent6 2 2 2 3" xfId="31254"/>
    <cellStyle name="40% - Accent6 2 2 2 3 2" xfId="31255"/>
    <cellStyle name="40% - Accent6 2 2 3" xfId="7770"/>
    <cellStyle name="40% - Accent6 2 2 3 2" xfId="31256"/>
    <cellStyle name="40% - Accent6 2 2 3 2 2" xfId="31257"/>
    <cellStyle name="40% - Accent6 2 2 3 3" xfId="31258"/>
    <cellStyle name="40% - Accent6 2 2 4" xfId="31259"/>
    <cellStyle name="40% - Accent6 2 2 4 2" xfId="31260"/>
    <cellStyle name="40% - Accent6 2 2 5" xfId="31261"/>
    <cellStyle name="40% - Accent6 2 2 5 2" xfId="31262"/>
    <cellStyle name="40% - Accent6 2 2 6" xfId="31263"/>
    <cellStyle name="40% - Accent6 2 3" xfId="7771"/>
    <cellStyle name="40% - Accent6 2 3 2" xfId="7772"/>
    <cellStyle name="40% - Accent6 2 3 2 2" xfId="12419"/>
    <cellStyle name="40% - Accent6 2 3 2 2 2" xfId="31264"/>
    <cellStyle name="40% - Accent6 2 3 2 3" xfId="31265"/>
    <cellStyle name="40% - Accent6 2 3 3" xfId="12420"/>
    <cellStyle name="40% - Accent6 2 3 3 2" xfId="31266"/>
    <cellStyle name="40% - Accent6 2 3 4" xfId="31267"/>
    <cellStyle name="40% - Accent6 2 3 4 2" xfId="31268"/>
    <cellStyle name="40% - Accent6 2 4" xfId="7773"/>
    <cellStyle name="40% - Accent6 2 4 2" xfId="7774"/>
    <cellStyle name="40% - Accent6 2 4 2 2" xfId="31269"/>
    <cellStyle name="40% - Accent6 2 4 2 2 2" xfId="31270"/>
    <cellStyle name="40% - Accent6 2 4 2 3" xfId="31271"/>
    <cellStyle name="40% - Accent6 2 4 2 3 2" xfId="31272"/>
    <cellStyle name="40% - Accent6 2 4 3" xfId="12421"/>
    <cellStyle name="40% - Accent6 2 4 3 2" xfId="31273"/>
    <cellStyle name="40% - Accent6 2 4 3 2 2" xfId="31274"/>
    <cellStyle name="40% - Accent6 2 4 3 3" xfId="31275"/>
    <cellStyle name="40% - Accent6 2 4 4" xfId="31276"/>
    <cellStyle name="40% - Accent6 2 4 4 2" xfId="31277"/>
    <cellStyle name="40% - Accent6 2 4 5" xfId="31278"/>
    <cellStyle name="40% - Accent6 2 4 5 2" xfId="31279"/>
    <cellStyle name="40% - Accent6 2 5" xfId="7775"/>
    <cellStyle name="40% - Accent6 2 5 2" xfId="31280"/>
    <cellStyle name="40% - Accent6 2 5 2 2" xfId="31281"/>
    <cellStyle name="40% - Accent6 2 5 3" xfId="31282"/>
    <cellStyle name="40% - Accent6 2 6" xfId="31283"/>
    <cellStyle name="40% - Accent6 2 6 2" xfId="31284"/>
    <cellStyle name="40% - Accent6 2 6 2 2" xfId="31285"/>
    <cellStyle name="40% - Accent6 2 6 3" xfId="31286"/>
    <cellStyle name="40% - Accent6 2 7" xfId="31287"/>
    <cellStyle name="40% - Accent6 2 7 2" xfId="31288"/>
    <cellStyle name="40% - Accent6 2 8" xfId="31289"/>
    <cellStyle name="40% - Accent6 2_12PCORC Wind Vestas and Royalties" xfId="31290"/>
    <cellStyle name="40% - Accent6 20" xfId="31291"/>
    <cellStyle name="40% - Accent6 21" xfId="31292"/>
    <cellStyle name="40% - Accent6 22" xfId="31293"/>
    <cellStyle name="40% - Accent6 23" xfId="31294"/>
    <cellStyle name="40% - Accent6 24" xfId="31295"/>
    <cellStyle name="40% - Accent6 25" xfId="31296"/>
    <cellStyle name="40% - Accent6 26" xfId="31297"/>
    <cellStyle name="40% - Accent6 27" xfId="31298"/>
    <cellStyle name="40% - Accent6 28" xfId="31299"/>
    <cellStyle name="40% - Accent6 29" xfId="31300"/>
    <cellStyle name="40% - Accent6 3" xfId="325"/>
    <cellStyle name="40% - Accent6 3 2" xfId="7776"/>
    <cellStyle name="40% - Accent6 3 2 2" xfId="12422"/>
    <cellStyle name="40% - Accent6 3 2 2 2" xfId="31301"/>
    <cellStyle name="40% - Accent6 3 2 3" xfId="12423"/>
    <cellStyle name="40% - Accent6 3 2 3 2" xfId="31302"/>
    <cellStyle name="40% - Accent6 3 2 4" xfId="31303"/>
    <cellStyle name="40% - Accent6 3 2 4 2" xfId="31304"/>
    <cellStyle name="40% - Accent6 3 2 5" xfId="31305"/>
    <cellStyle name="40% - Accent6 3 3" xfId="7777"/>
    <cellStyle name="40% - Accent6 3 3 2" xfId="31306"/>
    <cellStyle name="40% - Accent6 3 3 2 2" xfId="31307"/>
    <cellStyle name="40% - Accent6 3 3 2 2 2" xfId="31308"/>
    <cellStyle name="40% - Accent6 3 3 2 3" xfId="31309"/>
    <cellStyle name="40% - Accent6 3 3 2 4" xfId="31310"/>
    <cellStyle name="40% - Accent6 3 3 3" xfId="31311"/>
    <cellStyle name="40% - Accent6 3 3 3 2" xfId="31312"/>
    <cellStyle name="40% - Accent6 3 3 4" xfId="31313"/>
    <cellStyle name="40% - Accent6 3 4" xfId="7778"/>
    <cellStyle name="40% - Accent6 3 4 2" xfId="31314"/>
    <cellStyle name="40% - Accent6 3 4 2 2" xfId="31315"/>
    <cellStyle name="40% - Accent6 3 4 3" xfId="31316"/>
    <cellStyle name="40% - Accent6 3 4 4" xfId="31317"/>
    <cellStyle name="40% - Accent6 3 5" xfId="31318"/>
    <cellStyle name="40% - Accent6 3 5 2" xfId="31319"/>
    <cellStyle name="40% - Accent6 3 6" xfId="31320"/>
    <cellStyle name="40% - Accent6 3 7" xfId="31321"/>
    <cellStyle name="40% - Accent6 30" xfId="31322"/>
    <cellStyle name="40% - Accent6 31" xfId="31323"/>
    <cellStyle name="40% - Accent6 32" xfId="31324"/>
    <cellStyle name="40% - Accent6 33" xfId="31325"/>
    <cellStyle name="40% - Accent6 34" xfId="31326"/>
    <cellStyle name="40% - Accent6 35" xfId="31327"/>
    <cellStyle name="40% - Accent6 36" xfId="31328"/>
    <cellStyle name="40% - Accent6 37" xfId="31329"/>
    <cellStyle name="40% - Accent6 38" xfId="31330"/>
    <cellStyle name="40% - Accent6 39" xfId="31331"/>
    <cellStyle name="40% - Accent6 4" xfId="7779"/>
    <cellStyle name="40% - Accent6 4 2" xfId="7780"/>
    <cellStyle name="40% - Accent6 4 2 2" xfId="7781"/>
    <cellStyle name="40% - Accent6 4 2 2 2" xfId="7782"/>
    <cellStyle name="40% - Accent6 4 2 3" xfId="7783"/>
    <cellStyle name="40% - Accent6 4 2 3 2" xfId="7784"/>
    <cellStyle name="40% - Accent6 4 2 4" xfId="7785"/>
    <cellStyle name="40% - Accent6 4 2 4 2" xfId="31332"/>
    <cellStyle name="40% - Accent6 4 2 5" xfId="7786"/>
    <cellStyle name="40% - Accent6 4 3" xfId="7787"/>
    <cellStyle name="40% - Accent6 4 3 2" xfId="7788"/>
    <cellStyle name="40% - Accent6 4 3 2 2" xfId="7789"/>
    <cellStyle name="40% - Accent6 4 3 3" xfId="7790"/>
    <cellStyle name="40% - Accent6 4 4" xfId="7791"/>
    <cellStyle name="40% - Accent6 4 4 2" xfId="7792"/>
    <cellStyle name="40% - Accent6 4 5" xfId="7793"/>
    <cellStyle name="40% - Accent6 4 5 2" xfId="7794"/>
    <cellStyle name="40% - Accent6 4 6" xfId="7795"/>
    <cellStyle name="40% - Accent6 4 6 2" xfId="31333"/>
    <cellStyle name="40% - Accent6 4 7" xfId="7796"/>
    <cellStyle name="40% - Accent6 4 7 2" xfId="31334"/>
    <cellStyle name="40% - Accent6 4 8" xfId="7797"/>
    <cellStyle name="40% - Accent6 4 9" xfId="7798"/>
    <cellStyle name="40% - Accent6 40" xfId="31335"/>
    <cellStyle name="40% - Accent6 41" xfId="31336"/>
    <cellStyle name="40% - Accent6 42" xfId="31337"/>
    <cellStyle name="40% - Accent6 43" xfId="31338"/>
    <cellStyle name="40% - Accent6 44" xfId="31339"/>
    <cellStyle name="40% - Accent6 45" xfId="31340"/>
    <cellStyle name="40% - Accent6 46" xfId="31341"/>
    <cellStyle name="40% - Accent6 47" xfId="31342"/>
    <cellStyle name="40% - Accent6 48" xfId="31343"/>
    <cellStyle name="40% - Accent6 49" xfId="31344"/>
    <cellStyle name="40% - Accent6 5" xfId="7799"/>
    <cellStyle name="40% - Accent6 5 2" xfId="7800"/>
    <cellStyle name="40% - Accent6 5 2 2" xfId="31345"/>
    <cellStyle name="40% - Accent6 5 2 2 2" xfId="31346"/>
    <cellStyle name="40% - Accent6 5 2 3" xfId="31347"/>
    <cellStyle name="40% - Accent6 5 3" xfId="31348"/>
    <cellStyle name="40% - Accent6 5 3 2" xfId="31349"/>
    <cellStyle name="40% - Accent6 5 3 3" xfId="31350"/>
    <cellStyle name="40% - Accent6 5 4" xfId="31351"/>
    <cellStyle name="40% - Accent6 5 4 2" xfId="31352"/>
    <cellStyle name="40% - Accent6 5 4 3" xfId="31353"/>
    <cellStyle name="40% - Accent6 5 5" xfId="31354"/>
    <cellStyle name="40% - Accent6 5 6" xfId="31355"/>
    <cellStyle name="40% - Accent6 50" xfId="31356"/>
    <cellStyle name="40% - Accent6 51" xfId="31357"/>
    <cellStyle name="40% - Accent6 52" xfId="31358"/>
    <cellStyle name="40% - Accent6 53" xfId="31359"/>
    <cellStyle name="40% - Accent6 54" xfId="31360"/>
    <cellStyle name="40% - Accent6 55" xfId="31361"/>
    <cellStyle name="40% - Accent6 56" xfId="31362"/>
    <cellStyle name="40% - Accent6 57" xfId="31363"/>
    <cellStyle name="40% - Accent6 58" xfId="31364"/>
    <cellStyle name="40% - Accent6 59" xfId="31365"/>
    <cellStyle name="40% - Accent6 6" xfId="7801"/>
    <cellStyle name="40% - Accent6 6 2" xfId="7802"/>
    <cellStyle name="40% - Accent6 6 2 2" xfId="31366"/>
    <cellStyle name="40% - Accent6 6 2 2 2" xfId="31367"/>
    <cellStyle name="40% - Accent6 6 2 3" xfId="31368"/>
    <cellStyle name="40% - Accent6 6 2 4" xfId="31369"/>
    <cellStyle name="40% - Accent6 6 3" xfId="31370"/>
    <cellStyle name="40% - Accent6 6 3 2" xfId="31371"/>
    <cellStyle name="40% - Accent6 6 3 3" xfId="31372"/>
    <cellStyle name="40% - Accent6 6 4" xfId="31373"/>
    <cellStyle name="40% - Accent6 6 4 2" xfId="31374"/>
    <cellStyle name="40% - Accent6 6 5" xfId="31375"/>
    <cellStyle name="40% - Accent6 60" xfId="31376"/>
    <cellStyle name="40% - Accent6 61" xfId="31377"/>
    <cellStyle name="40% - Accent6 62" xfId="31378"/>
    <cellStyle name="40% - Accent6 63" xfId="31379"/>
    <cellStyle name="40% - Accent6 64" xfId="31380"/>
    <cellStyle name="40% - Accent6 65" xfId="31381"/>
    <cellStyle name="40% - Accent6 7" xfId="7803"/>
    <cellStyle name="40% - Accent6 7 2" xfId="7804"/>
    <cellStyle name="40% - Accent6 7 2 2" xfId="31382"/>
    <cellStyle name="40% - Accent6 7 2 2 2" xfId="31383"/>
    <cellStyle name="40% - Accent6 7 2 3" xfId="31384"/>
    <cellStyle name="40% - Accent6 7 2 4" xfId="31385"/>
    <cellStyle name="40% - Accent6 7 3" xfId="31386"/>
    <cellStyle name="40% - Accent6 7 3 2" xfId="31387"/>
    <cellStyle name="40% - Accent6 7 4" xfId="31388"/>
    <cellStyle name="40% - Accent6 7 4 2" xfId="31389"/>
    <cellStyle name="40% - Accent6 7 5" xfId="31390"/>
    <cellStyle name="40% - Accent6 8" xfId="7805"/>
    <cellStyle name="40% - Accent6 8 2" xfId="7806"/>
    <cellStyle name="40% - Accent6 8 2 2" xfId="31391"/>
    <cellStyle name="40% - Accent6 8 2 3" xfId="31392"/>
    <cellStyle name="40% - Accent6 8 3" xfId="31393"/>
    <cellStyle name="40% - Accent6 9" xfId="7807"/>
    <cellStyle name="40% - Accent6 9 2" xfId="7808"/>
    <cellStyle name="40% - Accent6 9 2 2" xfId="31394"/>
    <cellStyle name="40% - Accent6 9 2 3" xfId="31395"/>
    <cellStyle name="40% - Accent6 9 3" xfId="31396"/>
    <cellStyle name="40% - Accent6 9 4" xfId="31397"/>
    <cellStyle name="40% - Accent6 9 5" xfId="31398"/>
    <cellStyle name="60% - Accent1" xfId="326" builtinId="32" customBuiltin="1"/>
    <cellStyle name="60% - Accent1 10" xfId="31399"/>
    <cellStyle name="60% - Accent1 11" xfId="31400"/>
    <cellStyle name="60% - Accent1 12" xfId="31401"/>
    <cellStyle name="60% - Accent1 13" xfId="31402"/>
    <cellStyle name="60% - Accent1 14" xfId="31403"/>
    <cellStyle name="60% - Accent1 15" xfId="31404"/>
    <cellStyle name="60% - Accent1 16" xfId="31405"/>
    <cellStyle name="60% - Accent1 17" xfId="31406"/>
    <cellStyle name="60% - Accent1 18" xfId="31407"/>
    <cellStyle name="60% - Accent1 19" xfId="31408"/>
    <cellStyle name="60% - Accent1 2" xfId="7809"/>
    <cellStyle name="60% - Accent1 2 2" xfId="7810"/>
    <cellStyle name="60% - Accent1 2 2 2" xfId="7811"/>
    <cellStyle name="60% - Accent1 2 2 2 2" xfId="31409"/>
    <cellStyle name="60% - Accent1 2 2 2 2 2" xfId="31410"/>
    <cellStyle name="60% - Accent1 2 2 2 3" xfId="31411"/>
    <cellStyle name="60% - Accent1 2 2 3" xfId="31412"/>
    <cellStyle name="60% - Accent1 2 2 3 2" xfId="31413"/>
    <cellStyle name="60% - Accent1 2 2 4" xfId="31414"/>
    <cellStyle name="60% - Accent1 2 2 4 2" xfId="31415"/>
    <cellStyle name="60% - Accent1 2 3" xfId="7812"/>
    <cellStyle name="60% - Accent1 2 3 2" xfId="31416"/>
    <cellStyle name="60% - Accent1 2 3 2 2" xfId="31417"/>
    <cellStyle name="60% - Accent1 2 3 2 2 2" xfId="31418"/>
    <cellStyle name="60% - Accent1 2 3 2 3" xfId="31419"/>
    <cellStyle name="60% - Accent1 2 3 2 4" xfId="31420"/>
    <cellStyle name="60% - Accent1 2 3 3" xfId="31421"/>
    <cellStyle name="60% - Accent1 2 3 3 2" xfId="31422"/>
    <cellStyle name="60% - Accent1 2 3 3 3" xfId="31423"/>
    <cellStyle name="60% - Accent1 2 3 4" xfId="31424"/>
    <cellStyle name="60% - Accent1 2 3 4 2" xfId="31425"/>
    <cellStyle name="60% - Accent1 2 3 5" xfId="31426"/>
    <cellStyle name="60% - Accent1 2 4" xfId="12424"/>
    <cellStyle name="60% - Accent1 2 4 2" xfId="31427"/>
    <cellStyle name="60% - Accent1 2 4 2 2" xfId="31428"/>
    <cellStyle name="60% - Accent1 2 4 3" xfId="31429"/>
    <cellStyle name="60% - Accent1 2 4 4" xfId="31430"/>
    <cellStyle name="60% - Accent1 2 4 5" xfId="31431"/>
    <cellStyle name="60% - Accent1 2 5" xfId="31432"/>
    <cellStyle name="60% - Accent1 2 5 2" xfId="31433"/>
    <cellStyle name="60% - Accent1 2 6" xfId="31434"/>
    <cellStyle name="60% - Accent1 2 6 2" xfId="31435"/>
    <cellStyle name="60% - Accent1 2 7" xfId="31436"/>
    <cellStyle name="60% - Accent1 20" xfId="31437"/>
    <cellStyle name="60% - Accent1 21" xfId="31438"/>
    <cellStyle name="60% - Accent1 22" xfId="31439"/>
    <cellStyle name="60% - Accent1 23" xfId="31440"/>
    <cellStyle name="60% - Accent1 24" xfId="31441"/>
    <cellStyle name="60% - Accent1 25" xfId="31442"/>
    <cellStyle name="60% - Accent1 26" xfId="31443"/>
    <cellStyle name="60% - Accent1 27" xfId="31444"/>
    <cellStyle name="60% - Accent1 28" xfId="31445"/>
    <cellStyle name="60% - Accent1 29" xfId="31446"/>
    <cellStyle name="60% - Accent1 3" xfId="7813"/>
    <cellStyle name="60% - Accent1 3 2" xfId="7814"/>
    <cellStyle name="60% - Accent1 3 2 2" xfId="31447"/>
    <cellStyle name="60% - Accent1 3 2 2 2" xfId="31448"/>
    <cellStyle name="60% - Accent1 3 2 3" xfId="31449"/>
    <cellStyle name="60% - Accent1 3 3" xfId="7815"/>
    <cellStyle name="60% - Accent1 3 3 2" xfId="31450"/>
    <cellStyle name="60% - Accent1 3 4" xfId="7816"/>
    <cellStyle name="60% - Accent1 3 4 2" xfId="31451"/>
    <cellStyle name="60% - Accent1 3 5" xfId="31452"/>
    <cellStyle name="60% - Accent1 30" xfId="31453"/>
    <cellStyle name="60% - Accent1 31" xfId="31454"/>
    <cellStyle name="60% - Accent1 32" xfId="31455"/>
    <cellStyle name="60% - Accent1 33" xfId="31456"/>
    <cellStyle name="60% - Accent1 34" xfId="31457"/>
    <cellStyle name="60% - Accent1 35" xfId="31458"/>
    <cellStyle name="60% - Accent1 36" xfId="31459"/>
    <cellStyle name="60% - Accent1 37" xfId="31460"/>
    <cellStyle name="60% - Accent1 38" xfId="31461"/>
    <cellStyle name="60% - Accent1 39" xfId="31462"/>
    <cellStyle name="60% - Accent1 4" xfId="7817"/>
    <cellStyle name="60% - Accent1 4 2" xfId="31463"/>
    <cellStyle name="60% - Accent1 4 2 2" xfId="31464"/>
    <cellStyle name="60% - Accent1 4 2 2 2" xfId="31465"/>
    <cellStyle name="60% - Accent1 4 2 3" xfId="31466"/>
    <cellStyle name="60% - Accent1 4 2 4" xfId="31467"/>
    <cellStyle name="60% - Accent1 4 3" xfId="31468"/>
    <cellStyle name="60% - Accent1 4 3 2" xfId="31469"/>
    <cellStyle name="60% - Accent1 4 4" xfId="31470"/>
    <cellStyle name="60% - Accent1 4 4 2" xfId="31471"/>
    <cellStyle name="60% - Accent1 4 5" xfId="31472"/>
    <cellStyle name="60% - Accent1 40" xfId="31473"/>
    <cellStyle name="60% - Accent1 41" xfId="31474"/>
    <cellStyle name="60% - Accent1 42" xfId="31475"/>
    <cellStyle name="60% - Accent1 43" xfId="31476"/>
    <cellStyle name="60% - Accent1 44" xfId="31477"/>
    <cellStyle name="60% - Accent1 45" xfId="31478"/>
    <cellStyle name="60% - Accent1 46" xfId="31479"/>
    <cellStyle name="60% - Accent1 47" xfId="31480"/>
    <cellStyle name="60% - Accent1 48" xfId="31481"/>
    <cellStyle name="60% - Accent1 49" xfId="31482"/>
    <cellStyle name="60% - Accent1 5" xfId="7818"/>
    <cellStyle name="60% - Accent1 5 2" xfId="31483"/>
    <cellStyle name="60% - Accent1 5 2 2" xfId="31484"/>
    <cellStyle name="60% - Accent1 5 2 3" xfId="31485"/>
    <cellStyle name="60% - Accent1 5 3" xfId="31486"/>
    <cellStyle name="60% - Accent1 50" xfId="31487"/>
    <cellStyle name="60% - Accent1 51" xfId="31488"/>
    <cellStyle name="60% - Accent1 52" xfId="31489"/>
    <cellStyle name="60% - Accent1 53" xfId="31490"/>
    <cellStyle name="60% - Accent1 54" xfId="31491"/>
    <cellStyle name="60% - Accent1 55" xfId="31492"/>
    <cellStyle name="60% - Accent1 56" xfId="31493"/>
    <cellStyle name="60% - Accent1 57" xfId="31494"/>
    <cellStyle name="60% - Accent1 58" xfId="31495"/>
    <cellStyle name="60% - Accent1 59" xfId="31496"/>
    <cellStyle name="60% - Accent1 6" xfId="7819"/>
    <cellStyle name="60% - Accent1 6 2" xfId="31497"/>
    <cellStyle name="60% - Accent1 6 2 2" xfId="31498"/>
    <cellStyle name="60% - Accent1 6 3" xfId="31499"/>
    <cellStyle name="60% - Accent1 6 4" xfId="31500"/>
    <cellStyle name="60% - Accent1 6 5" xfId="31501"/>
    <cellStyle name="60% - Accent1 60" xfId="31502"/>
    <cellStyle name="60% - Accent1 61" xfId="31503"/>
    <cellStyle name="60% - Accent1 62" xfId="31504"/>
    <cellStyle name="60% - Accent1 63" xfId="31505"/>
    <cellStyle name="60% - Accent1 64" xfId="31506"/>
    <cellStyle name="60% - Accent1 65" xfId="31507"/>
    <cellStyle name="60% - Accent1 7" xfId="12425"/>
    <cellStyle name="60% - Accent1 7 2" xfId="31508"/>
    <cellStyle name="60% - Accent1 7 3" xfId="31509"/>
    <cellStyle name="60% - Accent1 8" xfId="31510"/>
    <cellStyle name="60% - Accent1 9" xfId="31511"/>
    <cellStyle name="60% - Accent2" xfId="327" builtinId="36" customBuiltin="1"/>
    <cellStyle name="60% - Accent2 10" xfId="31512"/>
    <cellStyle name="60% - Accent2 11" xfId="31513"/>
    <cellStyle name="60% - Accent2 12" xfId="31514"/>
    <cellStyle name="60% - Accent2 13" xfId="31515"/>
    <cellStyle name="60% - Accent2 14" xfId="31516"/>
    <cellStyle name="60% - Accent2 15" xfId="31517"/>
    <cellStyle name="60% - Accent2 16" xfId="31518"/>
    <cellStyle name="60% - Accent2 17" xfId="31519"/>
    <cellStyle name="60% - Accent2 18" xfId="31520"/>
    <cellStyle name="60% - Accent2 19" xfId="31521"/>
    <cellStyle name="60% - Accent2 2" xfId="7820"/>
    <cellStyle name="60% - Accent2 2 2" xfId="7821"/>
    <cellStyle name="60% - Accent2 2 2 2" xfId="7822"/>
    <cellStyle name="60% - Accent2 2 2 2 2" xfId="31522"/>
    <cellStyle name="60% - Accent2 2 2 2 2 2" xfId="31523"/>
    <cellStyle name="60% - Accent2 2 2 2 3" xfId="31524"/>
    <cellStyle name="60% - Accent2 2 2 3" xfId="31525"/>
    <cellStyle name="60% - Accent2 2 2 3 2" xfId="31526"/>
    <cellStyle name="60% - Accent2 2 2 4" xfId="31527"/>
    <cellStyle name="60% - Accent2 2 2 4 2" xfId="31528"/>
    <cellStyle name="60% - Accent2 2 3" xfId="7823"/>
    <cellStyle name="60% - Accent2 2 3 2" xfId="31529"/>
    <cellStyle name="60% - Accent2 2 3 2 2" xfId="31530"/>
    <cellStyle name="60% - Accent2 2 3 2 2 2" xfId="31531"/>
    <cellStyle name="60% - Accent2 2 3 2 3" xfId="31532"/>
    <cellStyle name="60% - Accent2 2 3 2 4" xfId="31533"/>
    <cellStyle name="60% - Accent2 2 3 3" xfId="31534"/>
    <cellStyle name="60% - Accent2 2 3 3 2" xfId="31535"/>
    <cellStyle name="60% - Accent2 2 3 3 3" xfId="31536"/>
    <cellStyle name="60% - Accent2 2 3 4" xfId="31537"/>
    <cellStyle name="60% - Accent2 2 3 4 2" xfId="31538"/>
    <cellStyle name="60% - Accent2 2 3 5" xfId="31539"/>
    <cellStyle name="60% - Accent2 2 4" xfId="12426"/>
    <cellStyle name="60% - Accent2 2 4 2" xfId="31540"/>
    <cellStyle name="60% - Accent2 2 4 2 2" xfId="31541"/>
    <cellStyle name="60% - Accent2 2 4 3" xfId="31542"/>
    <cellStyle name="60% - Accent2 2 4 4" xfId="31543"/>
    <cellStyle name="60% - Accent2 2 4 5" xfId="31544"/>
    <cellStyle name="60% - Accent2 2 5" xfId="31545"/>
    <cellStyle name="60% - Accent2 2 5 2" xfId="31546"/>
    <cellStyle name="60% - Accent2 2 6" xfId="31547"/>
    <cellStyle name="60% - Accent2 2 6 2" xfId="31548"/>
    <cellStyle name="60% - Accent2 2 7" xfId="31549"/>
    <cellStyle name="60% - Accent2 20" xfId="31550"/>
    <cellStyle name="60% - Accent2 21" xfId="31551"/>
    <cellStyle name="60% - Accent2 22" xfId="31552"/>
    <cellStyle name="60% - Accent2 23" xfId="31553"/>
    <cellStyle name="60% - Accent2 24" xfId="31554"/>
    <cellStyle name="60% - Accent2 25" xfId="31555"/>
    <cellStyle name="60% - Accent2 26" xfId="31556"/>
    <cellStyle name="60% - Accent2 27" xfId="31557"/>
    <cellStyle name="60% - Accent2 28" xfId="31558"/>
    <cellStyle name="60% - Accent2 29" xfId="31559"/>
    <cellStyle name="60% - Accent2 3" xfId="7824"/>
    <cellStyle name="60% - Accent2 3 2" xfId="7825"/>
    <cellStyle name="60% - Accent2 3 2 2" xfId="31560"/>
    <cellStyle name="60% - Accent2 3 2 2 2" xfId="31561"/>
    <cellStyle name="60% - Accent2 3 2 3" xfId="31562"/>
    <cellStyle name="60% - Accent2 3 3" xfId="7826"/>
    <cellStyle name="60% - Accent2 3 3 2" xfId="31563"/>
    <cellStyle name="60% - Accent2 3 4" xfId="7827"/>
    <cellStyle name="60% - Accent2 3 4 2" xfId="31564"/>
    <cellStyle name="60% - Accent2 3 5" xfId="31565"/>
    <cellStyle name="60% - Accent2 30" xfId="31566"/>
    <cellStyle name="60% - Accent2 31" xfId="31567"/>
    <cellStyle name="60% - Accent2 32" xfId="31568"/>
    <cellStyle name="60% - Accent2 33" xfId="31569"/>
    <cellStyle name="60% - Accent2 34" xfId="31570"/>
    <cellStyle name="60% - Accent2 35" xfId="31571"/>
    <cellStyle name="60% - Accent2 36" xfId="31572"/>
    <cellStyle name="60% - Accent2 37" xfId="31573"/>
    <cellStyle name="60% - Accent2 38" xfId="31574"/>
    <cellStyle name="60% - Accent2 39" xfId="31575"/>
    <cellStyle name="60% - Accent2 4" xfId="7828"/>
    <cellStyle name="60% - Accent2 4 2" xfId="31576"/>
    <cellStyle name="60% - Accent2 4 2 2" xfId="31577"/>
    <cellStyle name="60% - Accent2 4 2 2 2" xfId="31578"/>
    <cellStyle name="60% - Accent2 4 2 3" xfId="31579"/>
    <cellStyle name="60% - Accent2 4 2 4" xfId="31580"/>
    <cellStyle name="60% - Accent2 4 3" xfId="31581"/>
    <cellStyle name="60% - Accent2 4 3 2" xfId="31582"/>
    <cellStyle name="60% - Accent2 4 4" xfId="31583"/>
    <cellStyle name="60% - Accent2 4 4 2" xfId="31584"/>
    <cellStyle name="60% - Accent2 4 5" xfId="31585"/>
    <cellStyle name="60% - Accent2 40" xfId="31586"/>
    <cellStyle name="60% - Accent2 41" xfId="31587"/>
    <cellStyle name="60% - Accent2 42" xfId="31588"/>
    <cellStyle name="60% - Accent2 43" xfId="31589"/>
    <cellStyle name="60% - Accent2 44" xfId="31590"/>
    <cellStyle name="60% - Accent2 45" xfId="31591"/>
    <cellStyle name="60% - Accent2 46" xfId="31592"/>
    <cellStyle name="60% - Accent2 47" xfId="31593"/>
    <cellStyle name="60% - Accent2 48" xfId="31594"/>
    <cellStyle name="60% - Accent2 49" xfId="31595"/>
    <cellStyle name="60% - Accent2 5" xfId="7829"/>
    <cellStyle name="60% - Accent2 5 2" xfId="31596"/>
    <cellStyle name="60% - Accent2 5 2 2" xfId="31597"/>
    <cellStyle name="60% - Accent2 5 2 3" xfId="31598"/>
    <cellStyle name="60% - Accent2 5 3" xfId="31599"/>
    <cellStyle name="60% - Accent2 50" xfId="31600"/>
    <cellStyle name="60% - Accent2 51" xfId="31601"/>
    <cellStyle name="60% - Accent2 52" xfId="31602"/>
    <cellStyle name="60% - Accent2 53" xfId="31603"/>
    <cellStyle name="60% - Accent2 54" xfId="31604"/>
    <cellStyle name="60% - Accent2 55" xfId="31605"/>
    <cellStyle name="60% - Accent2 56" xfId="31606"/>
    <cellStyle name="60% - Accent2 57" xfId="31607"/>
    <cellStyle name="60% - Accent2 58" xfId="31608"/>
    <cellStyle name="60% - Accent2 59" xfId="31609"/>
    <cellStyle name="60% - Accent2 6" xfId="7830"/>
    <cellStyle name="60% - Accent2 6 2" xfId="31610"/>
    <cellStyle name="60% - Accent2 6 2 2" xfId="31611"/>
    <cellStyle name="60% - Accent2 6 3" xfId="31612"/>
    <cellStyle name="60% - Accent2 6 4" xfId="31613"/>
    <cellStyle name="60% - Accent2 6 5" xfId="31614"/>
    <cellStyle name="60% - Accent2 60" xfId="31615"/>
    <cellStyle name="60% - Accent2 61" xfId="31616"/>
    <cellStyle name="60% - Accent2 62" xfId="31617"/>
    <cellStyle name="60% - Accent2 63" xfId="31618"/>
    <cellStyle name="60% - Accent2 64" xfId="31619"/>
    <cellStyle name="60% - Accent2 65" xfId="31620"/>
    <cellStyle name="60% - Accent2 7" xfId="12427"/>
    <cellStyle name="60% - Accent2 7 2" xfId="31621"/>
    <cellStyle name="60% - Accent2 7 3" xfId="31622"/>
    <cellStyle name="60% - Accent2 8" xfId="31623"/>
    <cellStyle name="60% - Accent2 9" xfId="31624"/>
    <cellStyle name="60% - Accent3" xfId="328" builtinId="40" customBuiltin="1"/>
    <cellStyle name="60% - Accent3 10" xfId="31625"/>
    <cellStyle name="60% - Accent3 11" xfId="31626"/>
    <cellStyle name="60% - Accent3 12" xfId="31627"/>
    <cellStyle name="60% - Accent3 13" xfId="31628"/>
    <cellStyle name="60% - Accent3 14" xfId="31629"/>
    <cellStyle name="60% - Accent3 15" xfId="31630"/>
    <cellStyle name="60% - Accent3 16" xfId="31631"/>
    <cellStyle name="60% - Accent3 17" xfId="31632"/>
    <cellStyle name="60% - Accent3 18" xfId="31633"/>
    <cellStyle name="60% - Accent3 19" xfId="31634"/>
    <cellStyle name="60% - Accent3 2" xfId="7831"/>
    <cellStyle name="60% - Accent3 2 2" xfId="7832"/>
    <cellStyle name="60% - Accent3 2 2 2" xfId="7833"/>
    <cellStyle name="60% - Accent3 2 2 2 2" xfId="31635"/>
    <cellStyle name="60% - Accent3 2 2 2 2 2" xfId="31636"/>
    <cellStyle name="60% - Accent3 2 2 2 3" xfId="31637"/>
    <cellStyle name="60% - Accent3 2 2 3" xfId="31638"/>
    <cellStyle name="60% - Accent3 2 2 3 2" xfId="31639"/>
    <cellStyle name="60% - Accent3 2 2 4" xfId="31640"/>
    <cellStyle name="60% - Accent3 2 2 4 2" xfId="31641"/>
    <cellStyle name="60% - Accent3 2 3" xfId="7834"/>
    <cellStyle name="60% - Accent3 2 3 2" xfId="31642"/>
    <cellStyle name="60% - Accent3 2 3 2 2" xfId="31643"/>
    <cellStyle name="60% - Accent3 2 3 2 2 2" xfId="31644"/>
    <cellStyle name="60% - Accent3 2 3 2 3" xfId="31645"/>
    <cellStyle name="60% - Accent3 2 3 2 4" xfId="31646"/>
    <cellStyle name="60% - Accent3 2 3 3" xfId="31647"/>
    <cellStyle name="60% - Accent3 2 3 3 2" xfId="31648"/>
    <cellStyle name="60% - Accent3 2 3 3 3" xfId="31649"/>
    <cellStyle name="60% - Accent3 2 3 4" xfId="31650"/>
    <cellStyle name="60% - Accent3 2 3 4 2" xfId="31651"/>
    <cellStyle name="60% - Accent3 2 3 5" xfId="31652"/>
    <cellStyle name="60% - Accent3 2 4" xfId="12428"/>
    <cellStyle name="60% - Accent3 2 4 2" xfId="31653"/>
    <cellStyle name="60% - Accent3 2 4 2 2" xfId="31654"/>
    <cellStyle name="60% - Accent3 2 4 3" xfId="31655"/>
    <cellStyle name="60% - Accent3 2 4 4" xfId="31656"/>
    <cellStyle name="60% - Accent3 2 4 5" xfId="31657"/>
    <cellStyle name="60% - Accent3 2 5" xfId="31658"/>
    <cellStyle name="60% - Accent3 2 5 2" xfId="31659"/>
    <cellStyle name="60% - Accent3 2 6" xfId="31660"/>
    <cellStyle name="60% - Accent3 2 6 2" xfId="31661"/>
    <cellStyle name="60% - Accent3 2 7" xfId="31662"/>
    <cellStyle name="60% - Accent3 20" xfId="31663"/>
    <cellStyle name="60% - Accent3 21" xfId="31664"/>
    <cellStyle name="60% - Accent3 22" xfId="31665"/>
    <cellStyle name="60% - Accent3 23" xfId="31666"/>
    <cellStyle name="60% - Accent3 24" xfId="31667"/>
    <cellStyle name="60% - Accent3 25" xfId="31668"/>
    <cellStyle name="60% - Accent3 26" xfId="31669"/>
    <cellStyle name="60% - Accent3 27" xfId="31670"/>
    <cellStyle name="60% - Accent3 28" xfId="31671"/>
    <cellStyle name="60% - Accent3 29" xfId="31672"/>
    <cellStyle name="60% - Accent3 3" xfId="7835"/>
    <cellStyle name="60% - Accent3 3 2" xfId="7836"/>
    <cellStyle name="60% - Accent3 3 2 2" xfId="31673"/>
    <cellStyle name="60% - Accent3 3 2 2 2" xfId="31674"/>
    <cellStyle name="60% - Accent3 3 2 3" xfId="31675"/>
    <cellStyle name="60% - Accent3 3 3" xfId="7837"/>
    <cellStyle name="60% - Accent3 3 3 2" xfId="31676"/>
    <cellStyle name="60% - Accent3 3 4" xfId="7838"/>
    <cellStyle name="60% - Accent3 3 4 2" xfId="31677"/>
    <cellStyle name="60% - Accent3 3 5" xfId="31678"/>
    <cellStyle name="60% - Accent3 30" xfId="31679"/>
    <cellStyle name="60% - Accent3 31" xfId="31680"/>
    <cellStyle name="60% - Accent3 32" xfId="31681"/>
    <cellStyle name="60% - Accent3 33" xfId="31682"/>
    <cellStyle name="60% - Accent3 34" xfId="31683"/>
    <cellStyle name="60% - Accent3 35" xfId="31684"/>
    <cellStyle name="60% - Accent3 36" xfId="31685"/>
    <cellStyle name="60% - Accent3 37" xfId="31686"/>
    <cellStyle name="60% - Accent3 38" xfId="31687"/>
    <cellStyle name="60% - Accent3 39" xfId="31688"/>
    <cellStyle name="60% - Accent3 4" xfId="7839"/>
    <cellStyle name="60% - Accent3 4 2" xfId="31689"/>
    <cellStyle name="60% - Accent3 4 2 2" xfId="31690"/>
    <cellStyle name="60% - Accent3 4 2 2 2" xfId="31691"/>
    <cellStyle name="60% - Accent3 4 2 3" xfId="31692"/>
    <cellStyle name="60% - Accent3 4 2 4" xfId="31693"/>
    <cellStyle name="60% - Accent3 4 3" xfId="31694"/>
    <cellStyle name="60% - Accent3 4 3 2" xfId="31695"/>
    <cellStyle name="60% - Accent3 4 4" xfId="31696"/>
    <cellStyle name="60% - Accent3 4 4 2" xfId="31697"/>
    <cellStyle name="60% - Accent3 4 5" xfId="31698"/>
    <cellStyle name="60% - Accent3 40" xfId="31699"/>
    <cellStyle name="60% - Accent3 41" xfId="31700"/>
    <cellStyle name="60% - Accent3 42" xfId="31701"/>
    <cellStyle name="60% - Accent3 43" xfId="31702"/>
    <cellStyle name="60% - Accent3 44" xfId="31703"/>
    <cellStyle name="60% - Accent3 45" xfId="31704"/>
    <cellStyle name="60% - Accent3 46" xfId="31705"/>
    <cellStyle name="60% - Accent3 47" xfId="31706"/>
    <cellStyle name="60% - Accent3 48" xfId="31707"/>
    <cellStyle name="60% - Accent3 49" xfId="31708"/>
    <cellStyle name="60% - Accent3 5" xfId="7840"/>
    <cellStyle name="60% - Accent3 5 2" xfId="31709"/>
    <cellStyle name="60% - Accent3 5 2 2" xfId="31710"/>
    <cellStyle name="60% - Accent3 5 2 3" xfId="31711"/>
    <cellStyle name="60% - Accent3 5 3" xfId="31712"/>
    <cellStyle name="60% - Accent3 50" xfId="31713"/>
    <cellStyle name="60% - Accent3 51" xfId="31714"/>
    <cellStyle name="60% - Accent3 52" xfId="31715"/>
    <cellStyle name="60% - Accent3 53" xfId="31716"/>
    <cellStyle name="60% - Accent3 54" xfId="31717"/>
    <cellStyle name="60% - Accent3 55" xfId="31718"/>
    <cellStyle name="60% - Accent3 56" xfId="31719"/>
    <cellStyle name="60% - Accent3 57" xfId="31720"/>
    <cellStyle name="60% - Accent3 58" xfId="31721"/>
    <cellStyle name="60% - Accent3 59" xfId="31722"/>
    <cellStyle name="60% - Accent3 6" xfId="7841"/>
    <cellStyle name="60% - Accent3 6 2" xfId="31723"/>
    <cellStyle name="60% - Accent3 6 2 2" xfId="31724"/>
    <cellStyle name="60% - Accent3 6 3" xfId="31725"/>
    <cellStyle name="60% - Accent3 6 4" xfId="31726"/>
    <cellStyle name="60% - Accent3 6 5" xfId="31727"/>
    <cellStyle name="60% - Accent3 60" xfId="31728"/>
    <cellStyle name="60% - Accent3 61" xfId="31729"/>
    <cellStyle name="60% - Accent3 62" xfId="31730"/>
    <cellStyle name="60% - Accent3 63" xfId="31731"/>
    <cellStyle name="60% - Accent3 64" xfId="31732"/>
    <cellStyle name="60% - Accent3 65" xfId="31733"/>
    <cellStyle name="60% - Accent3 7" xfId="12429"/>
    <cellStyle name="60% - Accent3 7 2" xfId="31734"/>
    <cellStyle name="60% - Accent3 7 3" xfId="31735"/>
    <cellStyle name="60% - Accent3 8" xfId="31736"/>
    <cellStyle name="60% - Accent3 9" xfId="31737"/>
    <cellStyle name="60% - Accent4" xfId="329" builtinId="44" customBuiltin="1"/>
    <cellStyle name="60% - Accent4 10" xfId="31738"/>
    <cellStyle name="60% - Accent4 11" xfId="31739"/>
    <cellStyle name="60% - Accent4 12" xfId="31740"/>
    <cellStyle name="60% - Accent4 13" xfId="31741"/>
    <cellStyle name="60% - Accent4 14" xfId="31742"/>
    <cellStyle name="60% - Accent4 15" xfId="31743"/>
    <cellStyle name="60% - Accent4 16" xfId="31744"/>
    <cellStyle name="60% - Accent4 17" xfId="31745"/>
    <cellStyle name="60% - Accent4 18" xfId="31746"/>
    <cellStyle name="60% - Accent4 19" xfId="31747"/>
    <cellStyle name="60% - Accent4 2" xfId="7842"/>
    <cellStyle name="60% - Accent4 2 2" xfId="7843"/>
    <cellStyle name="60% - Accent4 2 2 2" xfId="7844"/>
    <cellStyle name="60% - Accent4 2 2 2 2" xfId="31748"/>
    <cellStyle name="60% - Accent4 2 2 2 2 2" xfId="31749"/>
    <cellStyle name="60% - Accent4 2 2 2 3" xfId="31750"/>
    <cellStyle name="60% - Accent4 2 2 3" xfId="31751"/>
    <cellStyle name="60% - Accent4 2 2 3 2" xfId="31752"/>
    <cellStyle name="60% - Accent4 2 2 4" xfId="31753"/>
    <cellStyle name="60% - Accent4 2 2 4 2" xfId="31754"/>
    <cellStyle name="60% - Accent4 2 3" xfId="7845"/>
    <cellStyle name="60% - Accent4 2 3 2" xfId="31755"/>
    <cellStyle name="60% - Accent4 2 3 2 2" xfId="31756"/>
    <cellStyle name="60% - Accent4 2 3 2 2 2" xfId="31757"/>
    <cellStyle name="60% - Accent4 2 3 2 3" xfId="31758"/>
    <cellStyle name="60% - Accent4 2 3 2 4" xfId="31759"/>
    <cellStyle name="60% - Accent4 2 3 3" xfId="31760"/>
    <cellStyle name="60% - Accent4 2 3 3 2" xfId="31761"/>
    <cellStyle name="60% - Accent4 2 3 3 3" xfId="31762"/>
    <cellStyle name="60% - Accent4 2 3 4" xfId="31763"/>
    <cellStyle name="60% - Accent4 2 3 4 2" xfId="31764"/>
    <cellStyle name="60% - Accent4 2 3 5" xfId="31765"/>
    <cellStyle name="60% - Accent4 2 4" xfId="12430"/>
    <cellStyle name="60% - Accent4 2 4 2" xfId="31766"/>
    <cellStyle name="60% - Accent4 2 4 2 2" xfId="31767"/>
    <cellStyle name="60% - Accent4 2 4 3" xfId="31768"/>
    <cellStyle name="60% - Accent4 2 4 4" xfId="31769"/>
    <cellStyle name="60% - Accent4 2 4 5" xfId="31770"/>
    <cellStyle name="60% - Accent4 2 5" xfId="31771"/>
    <cellStyle name="60% - Accent4 2 5 2" xfId="31772"/>
    <cellStyle name="60% - Accent4 2 6" xfId="31773"/>
    <cellStyle name="60% - Accent4 2 6 2" xfId="31774"/>
    <cellStyle name="60% - Accent4 2 7" xfId="31775"/>
    <cellStyle name="60% - Accent4 20" xfId="31776"/>
    <cellStyle name="60% - Accent4 21" xfId="31777"/>
    <cellStyle name="60% - Accent4 22" xfId="31778"/>
    <cellStyle name="60% - Accent4 23" xfId="31779"/>
    <cellStyle name="60% - Accent4 24" xfId="31780"/>
    <cellStyle name="60% - Accent4 25" xfId="31781"/>
    <cellStyle name="60% - Accent4 26" xfId="31782"/>
    <cellStyle name="60% - Accent4 27" xfId="31783"/>
    <cellStyle name="60% - Accent4 28" xfId="31784"/>
    <cellStyle name="60% - Accent4 29" xfId="31785"/>
    <cellStyle name="60% - Accent4 3" xfId="7846"/>
    <cellStyle name="60% - Accent4 3 2" xfId="7847"/>
    <cellStyle name="60% - Accent4 3 2 2" xfId="31786"/>
    <cellStyle name="60% - Accent4 3 2 2 2" xfId="31787"/>
    <cellStyle name="60% - Accent4 3 2 3" xfId="31788"/>
    <cellStyle name="60% - Accent4 3 3" xfId="7848"/>
    <cellStyle name="60% - Accent4 3 3 2" xfId="31789"/>
    <cellStyle name="60% - Accent4 3 4" xfId="7849"/>
    <cellStyle name="60% - Accent4 3 4 2" xfId="31790"/>
    <cellStyle name="60% - Accent4 3 5" xfId="31791"/>
    <cellStyle name="60% - Accent4 30" xfId="31792"/>
    <cellStyle name="60% - Accent4 31" xfId="31793"/>
    <cellStyle name="60% - Accent4 32" xfId="31794"/>
    <cellStyle name="60% - Accent4 33" xfId="31795"/>
    <cellStyle name="60% - Accent4 34" xfId="31796"/>
    <cellStyle name="60% - Accent4 35" xfId="31797"/>
    <cellStyle name="60% - Accent4 36" xfId="31798"/>
    <cellStyle name="60% - Accent4 37" xfId="31799"/>
    <cellStyle name="60% - Accent4 38" xfId="31800"/>
    <cellStyle name="60% - Accent4 39" xfId="31801"/>
    <cellStyle name="60% - Accent4 4" xfId="7850"/>
    <cellStyle name="60% - Accent4 4 2" xfId="31802"/>
    <cellStyle name="60% - Accent4 4 2 2" xfId="31803"/>
    <cellStyle name="60% - Accent4 4 2 2 2" xfId="31804"/>
    <cellStyle name="60% - Accent4 4 2 3" xfId="31805"/>
    <cellStyle name="60% - Accent4 4 2 4" xfId="31806"/>
    <cellStyle name="60% - Accent4 4 3" xfId="31807"/>
    <cellStyle name="60% - Accent4 4 3 2" xfId="31808"/>
    <cellStyle name="60% - Accent4 4 4" xfId="31809"/>
    <cellStyle name="60% - Accent4 4 4 2" xfId="31810"/>
    <cellStyle name="60% - Accent4 4 5" xfId="31811"/>
    <cellStyle name="60% - Accent4 40" xfId="31812"/>
    <cellStyle name="60% - Accent4 41" xfId="31813"/>
    <cellStyle name="60% - Accent4 42" xfId="31814"/>
    <cellStyle name="60% - Accent4 43" xfId="31815"/>
    <cellStyle name="60% - Accent4 44" xfId="31816"/>
    <cellStyle name="60% - Accent4 45" xfId="31817"/>
    <cellStyle name="60% - Accent4 46" xfId="31818"/>
    <cellStyle name="60% - Accent4 47" xfId="31819"/>
    <cellStyle name="60% - Accent4 48" xfId="31820"/>
    <cellStyle name="60% - Accent4 49" xfId="31821"/>
    <cellStyle name="60% - Accent4 5" xfId="7851"/>
    <cellStyle name="60% - Accent4 5 2" xfId="31822"/>
    <cellStyle name="60% - Accent4 5 2 2" xfId="31823"/>
    <cellStyle name="60% - Accent4 5 2 3" xfId="31824"/>
    <cellStyle name="60% - Accent4 5 3" xfId="31825"/>
    <cellStyle name="60% - Accent4 50" xfId="31826"/>
    <cellStyle name="60% - Accent4 51" xfId="31827"/>
    <cellStyle name="60% - Accent4 52" xfId="31828"/>
    <cellStyle name="60% - Accent4 53" xfId="31829"/>
    <cellStyle name="60% - Accent4 54" xfId="31830"/>
    <cellStyle name="60% - Accent4 55" xfId="31831"/>
    <cellStyle name="60% - Accent4 56" xfId="31832"/>
    <cellStyle name="60% - Accent4 57" xfId="31833"/>
    <cellStyle name="60% - Accent4 58" xfId="31834"/>
    <cellStyle name="60% - Accent4 59" xfId="31835"/>
    <cellStyle name="60% - Accent4 6" xfId="7852"/>
    <cellStyle name="60% - Accent4 6 2" xfId="31836"/>
    <cellStyle name="60% - Accent4 6 2 2" xfId="31837"/>
    <cellStyle name="60% - Accent4 6 3" xfId="31838"/>
    <cellStyle name="60% - Accent4 6 4" xfId="31839"/>
    <cellStyle name="60% - Accent4 6 5" xfId="31840"/>
    <cellStyle name="60% - Accent4 60" xfId="31841"/>
    <cellStyle name="60% - Accent4 61" xfId="31842"/>
    <cellStyle name="60% - Accent4 62" xfId="31843"/>
    <cellStyle name="60% - Accent4 63" xfId="31844"/>
    <cellStyle name="60% - Accent4 64" xfId="31845"/>
    <cellStyle name="60% - Accent4 65" xfId="31846"/>
    <cellStyle name="60% - Accent4 7" xfId="12431"/>
    <cellStyle name="60% - Accent4 7 2" xfId="31847"/>
    <cellStyle name="60% - Accent4 7 3" xfId="31848"/>
    <cellStyle name="60% - Accent4 8" xfId="31849"/>
    <cellStyle name="60% - Accent4 9" xfId="31850"/>
    <cellStyle name="60% - Accent5" xfId="330" builtinId="48" customBuiltin="1"/>
    <cellStyle name="60% - Accent5 10" xfId="31851"/>
    <cellStyle name="60% - Accent5 11" xfId="31852"/>
    <cellStyle name="60% - Accent5 12" xfId="31853"/>
    <cellStyle name="60% - Accent5 13" xfId="31854"/>
    <cellStyle name="60% - Accent5 14" xfId="31855"/>
    <cellStyle name="60% - Accent5 15" xfId="31856"/>
    <cellStyle name="60% - Accent5 16" xfId="31857"/>
    <cellStyle name="60% - Accent5 17" xfId="31858"/>
    <cellStyle name="60% - Accent5 18" xfId="31859"/>
    <cellStyle name="60% - Accent5 19" xfId="31860"/>
    <cellStyle name="60% - Accent5 2" xfId="7853"/>
    <cellStyle name="60% - Accent5 2 2" xfId="7854"/>
    <cellStyle name="60% - Accent5 2 2 2" xfId="7855"/>
    <cellStyle name="60% - Accent5 2 2 2 2" xfId="31861"/>
    <cellStyle name="60% - Accent5 2 2 2 2 2" xfId="31862"/>
    <cellStyle name="60% - Accent5 2 2 2 3" xfId="31863"/>
    <cellStyle name="60% - Accent5 2 2 3" xfId="31864"/>
    <cellStyle name="60% - Accent5 2 2 3 2" xfId="31865"/>
    <cellStyle name="60% - Accent5 2 2 4" xfId="31866"/>
    <cellStyle name="60% - Accent5 2 2 4 2" xfId="31867"/>
    <cellStyle name="60% - Accent5 2 3" xfId="7856"/>
    <cellStyle name="60% - Accent5 2 3 2" xfId="31868"/>
    <cellStyle name="60% - Accent5 2 3 2 2" xfId="31869"/>
    <cellStyle name="60% - Accent5 2 3 2 2 2" xfId="31870"/>
    <cellStyle name="60% - Accent5 2 3 2 3" xfId="31871"/>
    <cellStyle name="60% - Accent5 2 3 2 4" xfId="31872"/>
    <cellStyle name="60% - Accent5 2 3 3" xfId="31873"/>
    <cellStyle name="60% - Accent5 2 3 3 2" xfId="31874"/>
    <cellStyle name="60% - Accent5 2 3 3 3" xfId="31875"/>
    <cellStyle name="60% - Accent5 2 3 4" xfId="31876"/>
    <cellStyle name="60% - Accent5 2 3 4 2" xfId="31877"/>
    <cellStyle name="60% - Accent5 2 3 5" xfId="31878"/>
    <cellStyle name="60% - Accent5 2 4" xfId="12432"/>
    <cellStyle name="60% - Accent5 2 4 2" xfId="31879"/>
    <cellStyle name="60% - Accent5 2 4 2 2" xfId="31880"/>
    <cellStyle name="60% - Accent5 2 4 3" xfId="31881"/>
    <cellStyle name="60% - Accent5 2 4 4" xfId="31882"/>
    <cellStyle name="60% - Accent5 2 4 5" xfId="31883"/>
    <cellStyle name="60% - Accent5 2 5" xfId="31884"/>
    <cellStyle name="60% - Accent5 2 5 2" xfId="31885"/>
    <cellStyle name="60% - Accent5 2 6" xfId="31886"/>
    <cellStyle name="60% - Accent5 2 6 2" xfId="31887"/>
    <cellStyle name="60% - Accent5 2 7" xfId="31888"/>
    <cellStyle name="60% - Accent5 20" xfId="31889"/>
    <cellStyle name="60% - Accent5 21" xfId="31890"/>
    <cellStyle name="60% - Accent5 22" xfId="31891"/>
    <cellStyle name="60% - Accent5 23" xfId="31892"/>
    <cellStyle name="60% - Accent5 24" xfId="31893"/>
    <cellStyle name="60% - Accent5 25" xfId="31894"/>
    <cellStyle name="60% - Accent5 26" xfId="31895"/>
    <cellStyle name="60% - Accent5 27" xfId="31896"/>
    <cellStyle name="60% - Accent5 28" xfId="31897"/>
    <cellStyle name="60% - Accent5 29" xfId="31898"/>
    <cellStyle name="60% - Accent5 3" xfId="7857"/>
    <cellStyle name="60% - Accent5 3 2" xfId="7858"/>
    <cellStyle name="60% - Accent5 3 2 2" xfId="31899"/>
    <cellStyle name="60% - Accent5 3 2 2 2" xfId="31900"/>
    <cellStyle name="60% - Accent5 3 2 3" xfId="31901"/>
    <cellStyle name="60% - Accent5 3 3" xfId="7859"/>
    <cellStyle name="60% - Accent5 3 3 2" xfId="31902"/>
    <cellStyle name="60% - Accent5 3 4" xfId="7860"/>
    <cellStyle name="60% - Accent5 3 4 2" xfId="31903"/>
    <cellStyle name="60% - Accent5 3 5" xfId="31904"/>
    <cellStyle name="60% - Accent5 30" xfId="31905"/>
    <cellStyle name="60% - Accent5 31" xfId="31906"/>
    <cellStyle name="60% - Accent5 32" xfId="31907"/>
    <cellStyle name="60% - Accent5 33" xfId="31908"/>
    <cellStyle name="60% - Accent5 34" xfId="31909"/>
    <cellStyle name="60% - Accent5 35" xfId="31910"/>
    <cellStyle name="60% - Accent5 36" xfId="31911"/>
    <cellStyle name="60% - Accent5 37" xfId="31912"/>
    <cellStyle name="60% - Accent5 38" xfId="31913"/>
    <cellStyle name="60% - Accent5 39" xfId="31914"/>
    <cellStyle name="60% - Accent5 4" xfId="7861"/>
    <cellStyle name="60% - Accent5 4 2" xfId="31915"/>
    <cellStyle name="60% - Accent5 4 2 2" xfId="31916"/>
    <cellStyle name="60% - Accent5 4 2 2 2" xfId="31917"/>
    <cellStyle name="60% - Accent5 4 2 3" xfId="31918"/>
    <cellStyle name="60% - Accent5 4 2 4" xfId="31919"/>
    <cellStyle name="60% - Accent5 4 3" xfId="31920"/>
    <cellStyle name="60% - Accent5 4 3 2" xfId="31921"/>
    <cellStyle name="60% - Accent5 4 4" xfId="31922"/>
    <cellStyle name="60% - Accent5 4 4 2" xfId="31923"/>
    <cellStyle name="60% - Accent5 4 5" xfId="31924"/>
    <cellStyle name="60% - Accent5 40" xfId="31925"/>
    <cellStyle name="60% - Accent5 41" xfId="31926"/>
    <cellStyle name="60% - Accent5 42" xfId="31927"/>
    <cellStyle name="60% - Accent5 43" xfId="31928"/>
    <cellStyle name="60% - Accent5 44" xfId="31929"/>
    <cellStyle name="60% - Accent5 45" xfId="31930"/>
    <cellStyle name="60% - Accent5 46" xfId="31931"/>
    <cellStyle name="60% - Accent5 47" xfId="31932"/>
    <cellStyle name="60% - Accent5 48" xfId="31933"/>
    <cellStyle name="60% - Accent5 49" xfId="31934"/>
    <cellStyle name="60% - Accent5 5" xfId="7862"/>
    <cellStyle name="60% - Accent5 5 2" xfId="31935"/>
    <cellStyle name="60% - Accent5 5 2 2" xfId="31936"/>
    <cellStyle name="60% - Accent5 5 2 3" xfId="31937"/>
    <cellStyle name="60% - Accent5 5 3" xfId="31938"/>
    <cellStyle name="60% - Accent5 50" xfId="31939"/>
    <cellStyle name="60% - Accent5 51" xfId="31940"/>
    <cellStyle name="60% - Accent5 52" xfId="31941"/>
    <cellStyle name="60% - Accent5 53" xfId="31942"/>
    <cellStyle name="60% - Accent5 54" xfId="31943"/>
    <cellStyle name="60% - Accent5 55" xfId="31944"/>
    <cellStyle name="60% - Accent5 56" xfId="31945"/>
    <cellStyle name="60% - Accent5 57" xfId="31946"/>
    <cellStyle name="60% - Accent5 58" xfId="31947"/>
    <cellStyle name="60% - Accent5 59" xfId="31948"/>
    <cellStyle name="60% - Accent5 6" xfId="7863"/>
    <cellStyle name="60% - Accent5 6 2" xfId="31949"/>
    <cellStyle name="60% - Accent5 6 2 2" xfId="31950"/>
    <cellStyle name="60% - Accent5 6 3" xfId="31951"/>
    <cellStyle name="60% - Accent5 6 4" xfId="31952"/>
    <cellStyle name="60% - Accent5 6 5" xfId="31953"/>
    <cellStyle name="60% - Accent5 60" xfId="31954"/>
    <cellStyle name="60% - Accent5 61" xfId="31955"/>
    <cellStyle name="60% - Accent5 62" xfId="31956"/>
    <cellStyle name="60% - Accent5 63" xfId="31957"/>
    <cellStyle name="60% - Accent5 64" xfId="31958"/>
    <cellStyle name="60% - Accent5 65" xfId="31959"/>
    <cellStyle name="60% - Accent5 7" xfId="12433"/>
    <cellStyle name="60% - Accent5 7 2" xfId="31960"/>
    <cellStyle name="60% - Accent5 7 3" xfId="31961"/>
    <cellStyle name="60% - Accent5 8" xfId="31962"/>
    <cellStyle name="60% - Accent5 9" xfId="31963"/>
    <cellStyle name="60% - Accent6" xfId="331" builtinId="52" customBuiltin="1"/>
    <cellStyle name="60% - Accent6 10" xfId="31964"/>
    <cellStyle name="60% - Accent6 11" xfId="31965"/>
    <cellStyle name="60% - Accent6 12" xfId="31966"/>
    <cellStyle name="60% - Accent6 13" xfId="31967"/>
    <cellStyle name="60% - Accent6 14" xfId="31968"/>
    <cellStyle name="60% - Accent6 15" xfId="31969"/>
    <cellStyle name="60% - Accent6 16" xfId="31970"/>
    <cellStyle name="60% - Accent6 17" xfId="31971"/>
    <cellStyle name="60% - Accent6 18" xfId="31972"/>
    <cellStyle name="60% - Accent6 19" xfId="31973"/>
    <cellStyle name="60% - Accent6 2" xfId="7864"/>
    <cellStyle name="60% - Accent6 2 2" xfId="7865"/>
    <cellStyle name="60% - Accent6 2 2 2" xfId="7866"/>
    <cellStyle name="60% - Accent6 2 2 2 2" xfId="31974"/>
    <cellStyle name="60% - Accent6 2 2 2 2 2" xfId="31975"/>
    <cellStyle name="60% - Accent6 2 2 2 3" xfId="31976"/>
    <cellStyle name="60% - Accent6 2 2 3" xfId="31977"/>
    <cellStyle name="60% - Accent6 2 2 3 2" xfId="31978"/>
    <cellStyle name="60% - Accent6 2 2 4" xfId="31979"/>
    <cellStyle name="60% - Accent6 2 2 4 2" xfId="31980"/>
    <cellStyle name="60% - Accent6 2 3" xfId="7867"/>
    <cellStyle name="60% - Accent6 2 3 2" xfId="31981"/>
    <cellStyle name="60% - Accent6 2 3 2 2" xfId="31982"/>
    <cellStyle name="60% - Accent6 2 3 2 2 2" xfId="31983"/>
    <cellStyle name="60% - Accent6 2 3 2 3" xfId="31984"/>
    <cellStyle name="60% - Accent6 2 3 2 4" xfId="31985"/>
    <cellStyle name="60% - Accent6 2 3 3" xfId="31986"/>
    <cellStyle name="60% - Accent6 2 3 3 2" xfId="31987"/>
    <cellStyle name="60% - Accent6 2 3 3 3" xfId="31988"/>
    <cellStyle name="60% - Accent6 2 3 4" xfId="31989"/>
    <cellStyle name="60% - Accent6 2 3 4 2" xfId="31990"/>
    <cellStyle name="60% - Accent6 2 3 5" xfId="31991"/>
    <cellStyle name="60% - Accent6 2 4" xfId="12434"/>
    <cellStyle name="60% - Accent6 2 4 2" xfId="31992"/>
    <cellStyle name="60% - Accent6 2 4 2 2" xfId="31993"/>
    <cellStyle name="60% - Accent6 2 4 3" xfId="31994"/>
    <cellStyle name="60% - Accent6 2 4 4" xfId="31995"/>
    <cellStyle name="60% - Accent6 2 4 5" xfId="31996"/>
    <cellStyle name="60% - Accent6 2 5" xfId="31997"/>
    <cellStyle name="60% - Accent6 2 5 2" xfId="31998"/>
    <cellStyle name="60% - Accent6 2 6" xfId="31999"/>
    <cellStyle name="60% - Accent6 2 6 2" xfId="32000"/>
    <cellStyle name="60% - Accent6 2 7" xfId="32001"/>
    <cellStyle name="60% - Accent6 20" xfId="32002"/>
    <cellStyle name="60% - Accent6 21" xfId="32003"/>
    <cellStyle name="60% - Accent6 22" xfId="32004"/>
    <cellStyle name="60% - Accent6 23" xfId="32005"/>
    <cellStyle name="60% - Accent6 24" xfId="32006"/>
    <cellStyle name="60% - Accent6 25" xfId="32007"/>
    <cellStyle name="60% - Accent6 26" xfId="32008"/>
    <cellStyle name="60% - Accent6 27" xfId="32009"/>
    <cellStyle name="60% - Accent6 28" xfId="32010"/>
    <cellStyle name="60% - Accent6 29" xfId="32011"/>
    <cellStyle name="60% - Accent6 3" xfId="7868"/>
    <cellStyle name="60% - Accent6 3 2" xfId="7869"/>
    <cellStyle name="60% - Accent6 3 2 2" xfId="32012"/>
    <cellStyle name="60% - Accent6 3 2 2 2" xfId="32013"/>
    <cellStyle name="60% - Accent6 3 2 3" xfId="32014"/>
    <cellStyle name="60% - Accent6 3 3" xfId="7870"/>
    <cellStyle name="60% - Accent6 3 3 2" xfId="32015"/>
    <cellStyle name="60% - Accent6 3 4" xfId="7871"/>
    <cellStyle name="60% - Accent6 3 4 2" xfId="32016"/>
    <cellStyle name="60% - Accent6 3 5" xfId="32017"/>
    <cellStyle name="60% - Accent6 30" xfId="32018"/>
    <cellStyle name="60% - Accent6 31" xfId="32019"/>
    <cellStyle name="60% - Accent6 32" xfId="32020"/>
    <cellStyle name="60% - Accent6 33" xfId="32021"/>
    <cellStyle name="60% - Accent6 34" xfId="32022"/>
    <cellStyle name="60% - Accent6 35" xfId="32023"/>
    <cellStyle name="60% - Accent6 36" xfId="32024"/>
    <cellStyle name="60% - Accent6 37" xfId="32025"/>
    <cellStyle name="60% - Accent6 38" xfId="32026"/>
    <cellStyle name="60% - Accent6 39" xfId="32027"/>
    <cellStyle name="60% - Accent6 4" xfId="7872"/>
    <cellStyle name="60% - Accent6 4 2" xfId="32028"/>
    <cellStyle name="60% - Accent6 4 2 2" xfId="32029"/>
    <cellStyle name="60% - Accent6 4 2 2 2" xfId="32030"/>
    <cellStyle name="60% - Accent6 4 2 3" xfId="32031"/>
    <cellStyle name="60% - Accent6 4 2 4" xfId="32032"/>
    <cellStyle name="60% - Accent6 4 3" xfId="32033"/>
    <cellStyle name="60% - Accent6 4 3 2" xfId="32034"/>
    <cellStyle name="60% - Accent6 4 4" xfId="32035"/>
    <cellStyle name="60% - Accent6 4 4 2" xfId="32036"/>
    <cellStyle name="60% - Accent6 4 5" xfId="32037"/>
    <cellStyle name="60% - Accent6 40" xfId="32038"/>
    <cellStyle name="60% - Accent6 41" xfId="32039"/>
    <cellStyle name="60% - Accent6 42" xfId="32040"/>
    <cellStyle name="60% - Accent6 43" xfId="32041"/>
    <cellStyle name="60% - Accent6 44" xfId="32042"/>
    <cellStyle name="60% - Accent6 45" xfId="32043"/>
    <cellStyle name="60% - Accent6 46" xfId="32044"/>
    <cellStyle name="60% - Accent6 47" xfId="32045"/>
    <cellStyle name="60% - Accent6 48" xfId="32046"/>
    <cellStyle name="60% - Accent6 49" xfId="32047"/>
    <cellStyle name="60% - Accent6 5" xfId="7873"/>
    <cellStyle name="60% - Accent6 5 2" xfId="32048"/>
    <cellStyle name="60% - Accent6 5 2 2" xfId="32049"/>
    <cellStyle name="60% - Accent6 5 2 3" xfId="32050"/>
    <cellStyle name="60% - Accent6 5 3" xfId="32051"/>
    <cellStyle name="60% - Accent6 50" xfId="32052"/>
    <cellStyle name="60% - Accent6 51" xfId="32053"/>
    <cellStyle name="60% - Accent6 52" xfId="32054"/>
    <cellStyle name="60% - Accent6 53" xfId="32055"/>
    <cellStyle name="60% - Accent6 54" xfId="32056"/>
    <cellStyle name="60% - Accent6 55" xfId="32057"/>
    <cellStyle name="60% - Accent6 56" xfId="32058"/>
    <cellStyle name="60% - Accent6 57" xfId="32059"/>
    <cellStyle name="60% - Accent6 58" xfId="32060"/>
    <cellStyle name="60% - Accent6 59" xfId="32061"/>
    <cellStyle name="60% - Accent6 6" xfId="7874"/>
    <cellStyle name="60% - Accent6 6 2" xfId="32062"/>
    <cellStyle name="60% - Accent6 6 2 2" xfId="32063"/>
    <cellStyle name="60% - Accent6 6 3" xfId="32064"/>
    <cellStyle name="60% - Accent6 6 4" xfId="32065"/>
    <cellStyle name="60% - Accent6 6 5" xfId="32066"/>
    <cellStyle name="60% - Accent6 60" xfId="32067"/>
    <cellStyle name="60% - Accent6 61" xfId="32068"/>
    <cellStyle name="60% - Accent6 62" xfId="32069"/>
    <cellStyle name="60% - Accent6 63" xfId="32070"/>
    <cellStyle name="60% - Accent6 64" xfId="32071"/>
    <cellStyle name="60% - Accent6 65" xfId="32072"/>
    <cellStyle name="60% - Accent6 7" xfId="12435"/>
    <cellStyle name="60% - Accent6 7 2" xfId="32073"/>
    <cellStyle name="60% - Accent6 7 3" xfId="32074"/>
    <cellStyle name="60% - Accent6 8" xfId="32075"/>
    <cellStyle name="60% - Accent6 9" xfId="32076"/>
    <cellStyle name="Accent1" xfId="332" builtinId="29" customBuiltin="1"/>
    <cellStyle name="Accent1 - 20%" xfId="7875"/>
    <cellStyle name="Accent1 - 20% 2" xfId="7876"/>
    <cellStyle name="Accent1 - 40%" xfId="7877"/>
    <cellStyle name="Accent1 - 40% 2" xfId="7878"/>
    <cellStyle name="Accent1 - 60%" xfId="7879"/>
    <cellStyle name="Accent1 - 60% 2" xfId="32077"/>
    <cellStyle name="Accent1 10" xfId="7880"/>
    <cellStyle name="Accent1 10 2" xfId="32078"/>
    <cellStyle name="Accent1 10 3" xfId="32079"/>
    <cellStyle name="Accent1 11" xfId="7881"/>
    <cellStyle name="Accent1 11 2" xfId="32080"/>
    <cellStyle name="Accent1 11 3" xfId="32081"/>
    <cellStyle name="Accent1 12" xfId="32082"/>
    <cellStyle name="Accent1 12 2" xfId="32083"/>
    <cellStyle name="Accent1 13" xfId="32084"/>
    <cellStyle name="Accent1 13 2" xfId="32085"/>
    <cellStyle name="Accent1 13 3" xfId="32086"/>
    <cellStyle name="Accent1 14" xfId="32087"/>
    <cellStyle name="Accent1 14 2" xfId="32088"/>
    <cellStyle name="Accent1 14 3" xfId="32089"/>
    <cellStyle name="Accent1 15" xfId="32090"/>
    <cellStyle name="Accent1 15 2" xfId="32091"/>
    <cellStyle name="Accent1 15 3" xfId="32092"/>
    <cellStyle name="Accent1 16" xfId="32093"/>
    <cellStyle name="Accent1 16 2" xfId="32094"/>
    <cellStyle name="Accent1 16 3" xfId="32095"/>
    <cellStyle name="Accent1 17" xfId="32096"/>
    <cellStyle name="Accent1 17 2" xfId="32097"/>
    <cellStyle name="Accent1 17 3" xfId="32098"/>
    <cellStyle name="Accent1 18" xfId="32099"/>
    <cellStyle name="Accent1 18 2" xfId="32100"/>
    <cellStyle name="Accent1 19" xfId="32101"/>
    <cellStyle name="Accent1 2" xfId="7882"/>
    <cellStyle name="Accent1 2 2" xfId="7883"/>
    <cellStyle name="Accent1 2 2 2" xfId="7884"/>
    <cellStyle name="Accent1 2 2 2 2" xfId="32102"/>
    <cellStyle name="Accent1 2 2 2 2 2" xfId="32103"/>
    <cellStyle name="Accent1 2 2 2 3" xfId="32104"/>
    <cellStyle name="Accent1 2 2 3" xfId="32105"/>
    <cellStyle name="Accent1 2 2 3 2" xfId="32106"/>
    <cellStyle name="Accent1 2 2 4" xfId="32107"/>
    <cellStyle name="Accent1 2 2 4 2" xfId="32108"/>
    <cellStyle name="Accent1 2 3" xfId="7885"/>
    <cellStyle name="Accent1 2 3 2" xfId="32109"/>
    <cellStyle name="Accent1 2 3 2 2" xfId="32110"/>
    <cellStyle name="Accent1 2 3 2 2 2" xfId="32111"/>
    <cellStyle name="Accent1 2 3 2 3" xfId="32112"/>
    <cellStyle name="Accent1 2 3 2 4" xfId="32113"/>
    <cellStyle name="Accent1 2 3 3" xfId="32114"/>
    <cellStyle name="Accent1 2 3 3 2" xfId="32115"/>
    <cellStyle name="Accent1 2 3 3 3" xfId="32116"/>
    <cellStyle name="Accent1 2 3 4" xfId="32117"/>
    <cellStyle name="Accent1 2 3 4 2" xfId="32118"/>
    <cellStyle name="Accent1 2 3 5" xfId="32119"/>
    <cellStyle name="Accent1 2 3 6" xfId="32120"/>
    <cellStyle name="Accent1 2 4" xfId="12436"/>
    <cellStyle name="Accent1 2 4 2" xfId="32121"/>
    <cellStyle name="Accent1 2 4 2 2" xfId="32122"/>
    <cellStyle name="Accent1 2 4 3" xfId="32123"/>
    <cellStyle name="Accent1 2 4 4" xfId="32124"/>
    <cellStyle name="Accent1 2 4 5" xfId="32125"/>
    <cellStyle name="Accent1 2 5" xfId="32126"/>
    <cellStyle name="Accent1 2 5 2" xfId="32127"/>
    <cellStyle name="Accent1 2 6" xfId="32128"/>
    <cellStyle name="Accent1 2 6 2" xfId="32129"/>
    <cellStyle name="Accent1 2 7" xfId="32130"/>
    <cellStyle name="Accent1 20" xfId="32131"/>
    <cellStyle name="Accent1 21" xfId="32132"/>
    <cellStyle name="Accent1 22" xfId="32133"/>
    <cellStyle name="Accent1 23" xfId="32134"/>
    <cellStyle name="Accent1 24" xfId="32135"/>
    <cellStyle name="Accent1 25" xfId="32136"/>
    <cellStyle name="Accent1 26" xfId="32137"/>
    <cellStyle name="Accent1 27" xfId="32138"/>
    <cellStyle name="Accent1 28" xfId="32139"/>
    <cellStyle name="Accent1 29" xfId="32140"/>
    <cellStyle name="Accent1 3" xfId="7886"/>
    <cellStyle name="Accent1 3 2" xfId="7887"/>
    <cellStyle name="Accent1 3 2 2" xfId="32141"/>
    <cellStyle name="Accent1 3 2 2 2" xfId="32142"/>
    <cellStyle name="Accent1 3 2 3" xfId="32143"/>
    <cellStyle name="Accent1 3 2 4" xfId="32144"/>
    <cellStyle name="Accent1 3 3" xfId="7888"/>
    <cellStyle name="Accent1 3 3 2" xfId="32145"/>
    <cellStyle name="Accent1 3 4" xfId="7889"/>
    <cellStyle name="Accent1 3 4 2" xfId="32146"/>
    <cellStyle name="Accent1 3 5" xfId="32147"/>
    <cellStyle name="Accent1 30" xfId="32148"/>
    <cellStyle name="Accent1 31" xfId="32149"/>
    <cellStyle name="Accent1 32" xfId="32150"/>
    <cellStyle name="Accent1 33" xfId="32151"/>
    <cellStyle name="Accent1 34" xfId="32152"/>
    <cellStyle name="Accent1 35" xfId="32153"/>
    <cellStyle name="Accent1 36" xfId="32154"/>
    <cellStyle name="Accent1 37" xfId="32155"/>
    <cellStyle name="Accent1 38" xfId="32156"/>
    <cellStyle name="Accent1 39" xfId="32157"/>
    <cellStyle name="Accent1 4" xfId="7890"/>
    <cellStyle name="Accent1 4 2" xfId="7891"/>
    <cellStyle name="Accent1 4 2 2" xfId="32158"/>
    <cellStyle name="Accent1 4 2 2 2" xfId="32159"/>
    <cellStyle name="Accent1 4 2 3" xfId="32160"/>
    <cellStyle name="Accent1 4 2 4" xfId="32161"/>
    <cellStyle name="Accent1 4 2 5" xfId="32162"/>
    <cellStyle name="Accent1 4 3" xfId="7892"/>
    <cellStyle name="Accent1 4 3 2" xfId="32163"/>
    <cellStyle name="Accent1 4 4" xfId="32164"/>
    <cellStyle name="Accent1 4 4 2" xfId="32165"/>
    <cellStyle name="Accent1 40" xfId="32166"/>
    <cellStyle name="Accent1 41" xfId="32167"/>
    <cellStyle name="Accent1 42" xfId="32168"/>
    <cellStyle name="Accent1 43" xfId="32169"/>
    <cellStyle name="Accent1 44" xfId="32170"/>
    <cellStyle name="Accent1 45" xfId="32171"/>
    <cellStyle name="Accent1 46" xfId="32172"/>
    <cellStyle name="Accent1 47" xfId="32173"/>
    <cellStyle name="Accent1 48" xfId="32174"/>
    <cellStyle name="Accent1 49" xfId="32175"/>
    <cellStyle name="Accent1 5" xfId="7893"/>
    <cellStyle name="Accent1 5 2" xfId="32176"/>
    <cellStyle name="Accent1 5 2 2" xfId="32177"/>
    <cellStyle name="Accent1 5 2 3" xfId="32178"/>
    <cellStyle name="Accent1 5 3" xfId="32179"/>
    <cellStyle name="Accent1 50" xfId="32180"/>
    <cellStyle name="Accent1 51" xfId="32181"/>
    <cellStyle name="Accent1 52" xfId="32182"/>
    <cellStyle name="Accent1 53" xfId="32183"/>
    <cellStyle name="Accent1 54" xfId="32184"/>
    <cellStyle name="Accent1 55" xfId="32185"/>
    <cellStyle name="Accent1 56" xfId="32186"/>
    <cellStyle name="Accent1 57" xfId="32187"/>
    <cellStyle name="Accent1 58" xfId="32188"/>
    <cellStyle name="Accent1 59" xfId="32189"/>
    <cellStyle name="Accent1 6" xfId="7894"/>
    <cellStyle name="Accent1 6 2" xfId="32190"/>
    <cellStyle name="Accent1 6 2 2" xfId="32191"/>
    <cellStyle name="Accent1 6 3" xfId="32192"/>
    <cellStyle name="Accent1 6 4" xfId="32193"/>
    <cellStyle name="Accent1 6 5" xfId="32194"/>
    <cellStyle name="Accent1 6 6" xfId="32195"/>
    <cellStyle name="Accent1 60" xfId="32196"/>
    <cellStyle name="Accent1 61" xfId="32197"/>
    <cellStyle name="Accent1 62" xfId="32198"/>
    <cellStyle name="Accent1 63" xfId="32199"/>
    <cellStyle name="Accent1 64" xfId="32200"/>
    <cellStyle name="Accent1 65" xfId="32201"/>
    <cellStyle name="Accent1 7" xfId="7895"/>
    <cellStyle name="Accent1 7 2" xfId="32202"/>
    <cellStyle name="Accent1 7 3" xfId="32203"/>
    <cellStyle name="Accent1 7 4" xfId="32204"/>
    <cellStyle name="Accent1 8" xfId="7896"/>
    <cellStyle name="Accent1 8 2" xfId="32205"/>
    <cellStyle name="Accent1 8 3" xfId="32206"/>
    <cellStyle name="Accent1 8 4" xfId="32207"/>
    <cellStyle name="Accent1 9" xfId="7897"/>
    <cellStyle name="Accent1 9 2" xfId="32208"/>
    <cellStyle name="Accent1 9 3" xfId="32209"/>
    <cellStyle name="Accent1 9 4" xfId="32210"/>
    <cellStyle name="Accent2" xfId="333" builtinId="33" customBuiltin="1"/>
    <cellStyle name="Accent2 - 20%" xfId="7898"/>
    <cellStyle name="Accent2 - 20% 2" xfId="7899"/>
    <cellStyle name="Accent2 - 40%" xfId="7900"/>
    <cellStyle name="Accent2 - 40% 2" xfId="7901"/>
    <cellStyle name="Accent2 - 60%" xfId="7902"/>
    <cellStyle name="Accent2 - 60% 2" xfId="32211"/>
    <cellStyle name="Accent2 10" xfId="7903"/>
    <cellStyle name="Accent2 10 2" xfId="32212"/>
    <cellStyle name="Accent2 10 3" xfId="32213"/>
    <cellStyle name="Accent2 11" xfId="7904"/>
    <cellStyle name="Accent2 11 2" xfId="32214"/>
    <cellStyle name="Accent2 11 3" xfId="32215"/>
    <cellStyle name="Accent2 12" xfId="32216"/>
    <cellStyle name="Accent2 12 2" xfId="32217"/>
    <cellStyle name="Accent2 13" xfId="32218"/>
    <cellStyle name="Accent2 13 2" xfId="32219"/>
    <cellStyle name="Accent2 13 3" xfId="32220"/>
    <cellStyle name="Accent2 14" xfId="32221"/>
    <cellStyle name="Accent2 14 2" xfId="32222"/>
    <cellStyle name="Accent2 14 3" xfId="32223"/>
    <cellStyle name="Accent2 15" xfId="32224"/>
    <cellStyle name="Accent2 15 2" xfId="32225"/>
    <cellStyle name="Accent2 15 3" xfId="32226"/>
    <cellStyle name="Accent2 16" xfId="32227"/>
    <cellStyle name="Accent2 16 2" xfId="32228"/>
    <cellStyle name="Accent2 16 3" xfId="32229"/>
    <cellStyle name="Accent2 17" xfId="32230"/>
    <cellStyle name="Accent2 17 2" xfId="32231"/>
    <cellStyle name="Accent2 17 3" xfId="32232"/>
    <cellStyle name="Accent2 18" xfId="32233"/>
    <cellStyle name="Accent2 18 2" xfId="32234"/>
    <cellStyle name="Accent2 19" xfId="32235"/>
    <cellStyle name="Accent2 2" xfId="7905"/>
    <cellStyle name="Accent2 2 2" xfId="7906"/>
    <cellStyle name="Accent2 2 2 2" xfId="7907"/>
    <cellStyle name="Accent2 2 2 2 2" xfId="32236"/>
    <cellStyle name="Accent2 2 2 2 2 2" xfId="32237"/>
    <cellStyle name="Accent2 2 2 2 3" xfId="32238"/>
    <cellStyle name="Accent2 2 2 3" xfId="32239"/>
    <cellStyle name="Accent2 2 2 3 2" xfId="32240"/>
    <cellStyle name="Accent2 2 2 4" xfId="32241"/>
    <cellStyle name="Accent2 2 2 4 2" xfId="32242"/>
    <cellStyle name="Accent2 2 3" xfId="7908"/>
    <cellStyle name="Accent2 2 3 2" xfId="32243"/>
    <cellStyle name="Accent2 2 3 2 2" xfId="32244"/>
    <cellStyle name="Accent2 2 3 2 2 2" xfId="32245"/>
    <cellStyle name="Accent2 2 3 2 3" xfId="32246"/>
    <cellStyle name="Accent2 2 3 2 4" xfId="32247"/>
    <cellStyle name="Accent2 2 3 3" xfId="32248"/>
    <cellStyle name="Accent2 2 3 3 2" xfId="32249"/>
    <cellStyle name="Accent2 2 3 3 3" xfId="32250"/>
    <cellStyle name="Accent2 2 3 4" xfId="32251"/>
    <cellStyle name="Accent2 2 3 4 2" xfId="32252"/>
    <cellStyle name="Accent2 2 3 5" xfId="32253"/>
    <cellStyle name="Accent2 2 3 6" xfId="32254"/>
    <cellStyle name="Accent2 2 4" xfId="12437"/>
    <cellStyle name="Accent2 2 4 2" xfId="32255"/>
    <cellStyle name="Accent2 2 4 2 2" xfId="32256"/>
    <cellStyle name="Accent2 2 4 3" xfId="32257"/>
    <cellStyle name="Accent2 2 4 4" xfId="32258"/>
    <cellStyle name="Accent2 2 4 5" xfId="32259"/>
    <cellStyle name="Accent2 2 5" xfId="32260"/>
    <cellStyle name="Accent2 2 5 2" xfId="32261"/>
    <cellStyle name="Accent2 2 6" xfId="32262"/>
    <cellStyle name="Accent2 2 6 2" xfId="32263"/>
    <cellStyle name="Accent2 2 7" xfId="32264"/>
    <cellStyle name="Accent2 20" xfId="32265"/>
    <cellStyle name="Accent2 21" xfId="32266"/>
    <cellStyle name="Accent2 22" xfId="32267"/>
    <cellStyle name="Accent2 23" xfId="32268"/>
    <cellStyle name="Accent2 24" xfId="32269"/>
    <cellStyle name="Accent2 25" xfId="32270"/>
    <cellStyle name="Accent2 26" xfId="32271"/>
    <cellStyle name="Accent2 27" xfId="32272"/>
    <cellStyle name="Accent2 28" xfId="32273"/>
    <cellStyle name="Accent2 29" xfId="32274"/>
    <cellStyle name="Accent2 3" xfId="7909"/>
    <cellStyle name="Accent2 3 2" xfId="7910"/>
    <cellStyle name="Accent2 3 2 2" xfId="32275"/>
    <cellStyle name="Accent2 3 2 2 2" xfId="32276"/>
    <cellStyle name="Accent2 3 2 3" xfId="32277"/>
    <cellStyle name="Accent2 3 2 4" xfId="32278"/>
    <cellStyle name="Accent2 3 3" xfId="7911"/>
    <cellStyle name="Accent2 3 3 2" xfId="32279"/>
    <cellStyle name="Accent2 3 4" xfId="7912"/>
    <cellStyle name="Accent2 3 4 2" xfId="32280"/>
    <cellStyle name="Accent2 3 5" xfId="32281"/>
    <cellStyle name="Accent2 30" xfId="32282"/>
    <cellStyle name="Accent2 31" xfId="32283"/>
    <cellStyle name="Accent2 32" xfId="32284"/>
    <cellStyle name="Accent2 33" xfId="32285"/>
    <cellStyle name="Accent2 34" xfId="32286"/>
    <cellStyle name="Accent2 35" xfId="32287"/>
    <cellStyle name="Accent2 36" xfId="32288"/>
    <cellStyle name="Accent2 37" xfId="32289"/>
    <cellStyle name="Accent2 38" xfId="32290"/>
    <cellStyle name="Accent2 39" xfId="32291"/>
    <cellStyle name="Accent2 4" xfId="7913"/>
    <cellStyle name="Accent2 4 2" xfId="7914"/>
    <cellStyle name="Accent2 4 2 2" xfId="32292"/>
    <cellStyle name="Accent2 4 2 2 2" xfId="32293"/>
    <cellStyle name="Accent2 4 2 3" xfId="32294"/>
    <cellStyle name="Accent2 4 2 4" xfId="32295"/>
    <cellStyle name="Accent2 4 2 5" xfId="32296"/>
    <cellStyle name="Accent2 4 3" xfId="7915"/>
    <cellStyle name="Accent2 4 3 2" xfId="32297"/>
    <cellStyle name="Accent2 4 4" xfId="32298"/>
    <cellStyle name="Accent2 4 4 2" xfId="32299"/>
    <cellStyle name="Accent2 40" xfId="32300"/>
    <cellStyle name="Accent2 41" xfId="32301"/>
    <cellStyle name="Accent2 42" xfId="32302"/>
    <cellStyle name="Accent2 43" xfId="32303"/>
    <cellStyle name="Accent2 44" xfId="32304"/>
    <cellStyle name="Accent2 45" xfId="32305"/>
    <cellStyle name="Accent2 46" xfId="32306"/>
    <cellStyle name="Accent2 47" xfId="32307"/>
    <cellStyle name="Accent2 48" xfId="32308"/>
    <cellStyle name="Accent2 49" xfId="32309"/>
    <cellStyle name="Accent2 5" xfId="7916"/>
    <cellStyle name="Accent2 5 2" xfId="32310"/>
    <cellStyle name="Accent2 5 2 2" xfId="32311"/>
    <cellStyle name="Accent2 5 2 3" xfId="32312"/>
    <cellStyle name="Accent2 5 3" xfId="32313"/>
    <cellStyle name="Accent2 50" xfId="32314"/>
    <cellStyle name="Accent2 51" xfId="32315"/>
    <cellStyle name="Accent2 52" xfId="32316"/>
    <cellStyle name="Accent2 53" xfId="32317"/>
    <cellStyle name="Accent2 54" xfId="32318"/>
    <cellStyle name="Accent2 55" xfId="32319"/>
    <cellStyle name="Accent2 56" xfId="32320"/>
    <cellStyle name="Accent2 57" xfId="32321"/>
    <cellStyle name="Accent2 58" xfId="32322"/>
    <cellStyle name="Accent2 59" xfId="32323"/>
    <cellStyle name="Accent2 6" xfId="7917"/>
    <cellStyle name="Accent2 6 2" xfId="32324"/>
    <cellStyle name="Accent2 6 2 2" xfId="32325"/>
    <cellStyle name="Accent2 6 3" xfId="32326"/>
    <cellStyle name="Accent2 6 4" xfId="32327"/>
    <cellStyle name="Accent2 6 5" xfId="32328"/>
    <cellStyle name="Accent2 6 6" xfId="32329"/>
    <cellStyle name="Accent2 60" xfId="32330"/>
    <cellStyle name="Accent2 61" xfId="32331"/>
    <cellStyle name="Accent2 62" xfId="32332"/>
    <cellStyle name="Accent2 63" xfId="32333"/>
    <cellStyle name="Accent2 64" xfId="32334"/>
    <cellStyle name="Accent2 65" xfId="32335"/>
    <cellStyle name="Accent2 7" xfId="7918"/>
    <cellStyle name="Accent2 7 2" xfId="32336"/>
    <cellStyle name="Accent2 7 3" xfId="32337"/>
    <cellStyle name="Accent2 7 4" xfId="32338"/>
    <cellStyle name="Accent2 8" xfId="7919"/>
    <cellStyle name="Accent2 8 2" xfId="32339"/>
    <cellStyle name="Accent2 8 3" xfId="32340"/>
    <cellStyle name="Accent2 8 4" xfId="32341"/>
    <cellStyle name="Accent2 9" xfId="7920"/>
    <cellStyle name="Accent2 9 2" xfId="32342"/>
    <cellStyle name="Accent2 9 3" xfId="32343"/>
    <cellStyle name="Accent2 9 4" xfId="32344"/>
    <cellStyle name="Accent3" xfId="334" builtinId="37" customBuiltin="1"/>
    <cellStyle name="Accent3 - 20%" xfId="7921"/>
    <cellStyle name="Accent3 - 20% 2" xfId="7922"/>
    <cellStyle name="Accent3 - 40%" xfId="7923"/>
    <cellStyle name="Accent3 - 40% 2" xfId="7924"/>
    <cellStyle name="Accent3 - 60%" xfId="7925"/>
    <cellStyle name="Accent3 - 60% 2" xfId="32345"/>
    <cellStyle name="Accent3 10" xfId="7926"/>
    <cellStyle name="Accent3 10 2" xfId="32346"/>
    <cellStyle name="Accent3 10 3" xfId="32347"/>
    <cellStyle name="Accent3 11" xfId="7927"/>
    <cellStyle name="Accent3 11 2" xfId="32348"/>
    <cellStyle name="Accent3 11 3" xfId="32349"/>
    <cellStyle name="Accent3 12" xfId="32350"/>
    <cellStyle name="Accent3 12 2" xfId="32351"/>
    <cellStyle name="Accent3 13" xfId="32352"/>
    <cellStyle name="Accent3 13 2" xfId="32353"/>
    <cellStyle name="Accent3 13 3" xfId="32354"/>
    <cellStyle name="Accent3 14" xfId="32355"/>
    <cellStyle name="Accent3 14 2" xfId="32356"/>
    <cellStyle name="Accent3 14 3" xfId="32357"/>
    <cellStyle name="Accent3 15" xfId="32358"/>
    <cellStyle name="Accent3 15 2" xfId="32359"/>
    <cellStyle name="Accent3 15 3" xfId="32360"/>
    <cellStyle name="Accent3 16" xfId="32361"/>
    <cellStyle name="Accent3 16 2" xfId="32362"/>
    <cellStyle name="Accent3 16 3" xfId="32363"/>
    <cellStyle name="Accent3 17" xfId="32364"/>
    <cellStyle name="Accent3 17 2" xfId="32365"/>
    <cellStyle name="Accent3 17 3" xfId="32366"/>
    <cellStyle name="Accent3 18" xfId="32367"/>
    <cellStyle name="Accent3 18 2" xfId="32368"/>
    <cellStyle name="Accent3 19" xfId="32369"/>
    <cellStyle name="Accent3 2" xfId="7928"/>
    <cellStyle name="Accent3 2 2" xfId="7929"/>
    <cellStyle name="Accent3 2 2 2" xfId="7930"/>
    <cellStyle name="Accent3 2 2 2 2" xfId="32370"/>
    <cellStyle name="Accent3 2 2 2 2 2" xfId="32371"/>
    <cellStyle name="Accent3 2 2 2 3" xfId="32372"/>
    <cellStyle name="Accent3 2 2 3" xfId="32373"/>
    <cellStyle name="Accent3 2 2 3 2" xfId="32374"/>
    <cellStyle name="Accent3 2 2 4" xfId="32375"/>
    <cellStyle name="Accent3 2 2 4 2" xfId="32376"/>
    <cellStyle name="Accent3 2 3" xfId="7931"/>
    <cellStyle name="Accent3 2 3 2" xfId="32377"/>
    <cellStyle name="Accent3 2 3 2 2" xfId="32378"/>
    <cellStyle name="Accent3 2 3 2 2 2" xfId="32379"/>
    <cellStyle name="Accent3 2 3 2 3" xfId="32380"/>
    <cellStyle name="Accent3 2 3 2 4" xfId="32381"/>
    <cellStyle name="Accent3 2 3 3" xfId="32382"/>
    <cellStyle name="Accent3 2 3 3 2" xfId="32383"/>
    <cellStyle name="Accent3 2 3 3 3" xfId="32384"/>
    <cellStyle name="Accent3 2 3 4" xfId="32385"/>
    <cellStyle name="Accent3 2 3 4 2" xfId="32386"/>
    <cellStyle name="Accent3 2 3 5" xfId="32387"/>
    <cellStyle name="Accent3 2 3 6" xfId="32388"/>
    <cellStyle name="Accent3 2 4" xfId="12438"/>
    <cellStyle name="Accent3 2 4 2" xfId="32389"/>
    <cellStyle name="Accent3 2 4 2 2" xfId="32390"/>
    <cellStyle name="Accent3 2 4 3" xfId="32391"/>
    <cellStyle name="Accent3 2 4 4" xfId="32392"/>
    <cellStyle name="Accent3 2 4 5" xfId="32393"/>
    <cellStyle name="Accent3 2 5" xfId="32394"/>
    <cellStyle name="Accent3 2 5 2" xfId="32395"/>
    <cellStyle name="Accent3 2 6" xfId="32396"/>
    <cellStyle name="Accent3 2 6 2" xfId="32397"/>
    <cellStyle name="Accent3 2 7" xfId="32398"/>
    <cellStyle name="Accent3 20" xfId="32399"/>
    <cellStyle name="Accent3 21" xfId="32400"/>
    <cellStyle name="Accent3 22" xfId="32401"/>
    <cellStyle name="Accent3 23" xfId="32402"/>
    <cellStyle name="Accent3 24" xfId="32403"/>
    <cellStyle name="Accent3 25" xfId="32404"/>
    <cellStyle name="Accent3 26" xfId="32405"/>
    <cellStyle name="Accent3 27" xfId="32406"/>
    <cellStyle name="Accent3 28" xfId="32407"/>
    <cellStyle name="Accent3 29" xfId="32408"/>
    <cellStyle name="Accent3 3" xfId="7932"/>
    <cellStyle name="Accent3 3 2" xfId="7933"/>
    <cellStyle name="Accent3 3 2 2" xfId="32409"/>
    <cellStyle name="Accent3 3 2 2 2" xfId="32410"/>
    <cellStyle name="Accent3 3 2 3" xfId="32411"/>
    <cellStyle name="Accent3 3 2 4" xfId="32412"/>
    <cellStyle name="Accent3 3 3" xfId="7934"/>
    <cellStyle name="Accent3 3 3 2" xfId="32413"/>
    <cellStyle name="Accent3 3 4" xfId="7935"/>
    <cellStyle name="Accent3 3 4 2" xfId="32414"/>
    <cellStyle name="Accent3 3 5" xfId="32415"/>
    <cellStyle name="Accent3 30" xfId="32416"/>
    <cellStyle name="Accent3 31" xfId="32417"/>
    <cellStyle name="Accent3 32" xfId="32418"/>
    <cellStyle name="Accent3 33" xfId="32419"/>
    <cellStyle name="Accent3 34" xfId="32420"/>
    <cellStyle name="Accent3 35" xfId="32421"/>
    <cellStyle name="Accent3 36" xfId="32422"/>
    <cellStyle name="Accent3 37" xfId="32423"/>
    <cellStyle name="Accent3 38" xfId="32424"/>
    <cellStyle name="Accent3 39" xfId="32425"/>
    <cellStyle name="Accent3 4" xfId="7936"/>
    <cellStyle name="Accent3 4 2" xfId="7937"/>
    <cellStyle name="Accent3 4 2 2" xfId="32426"/>
    <cellStyle name="Accent3 4 2 2 2" xfId="32427"/>
    <cellStyle name="Accent3 4 2 3" xfId="32428"/>
    <cellStyle name="Accent3 4 2 4" xfId="32429"/>
    <cellStyle name="Accent3 4 2 5" xfId="32430"/>
    <cellStyle name="Accent3 4 3" xfId="7938"/>
    <cellStyle name="Accent3 4 3 2" xfId="32431"/>
    <cellStyle name="Accent3 4 4" xfId="32432"/>
    <cellStyle name="Accent3 4 4 2" xfId="32433"/>
    <cellStyle name="Accent3 40" xfId="32434"/>
    <cellStyle name="Accent3 41" xfId="32435"/>
    <cellStyle name="Accent3 42" xfId="32436"/>
    <cellStyle name="Accent3 43" xfId="32437"/>
    <cellStyle name="Accent3 44" xfId="32438"/>
    <cellStyle name="Accent3 45" xfId="32439"/>
    <cellStyle name="Accent3 46" xfId="32440"/>
    <cellStyle name="Accent3 47" xfId="32441"/>
    <cellStyle name="Accent3 48" xfId="32442"/>
    <cellStyle name="Accent3 49" xfId="32443"/>
    <cellStyle name="Accent3 5" xfId="7939"/>
    <cellStyle name="Accent3 5 2" xfId="32444"/>
    <cellStyle name="Accent3 5 2 2" xfId="32445"/>
    <cellStyle name="Accent3 5 2 3" xfId="32446"/>
    <cellStyle name="Accent3 5 3" xfId="32447"/>
    <cellStyle name="Accent3 50" xfId="32448"/>
    <cellStyle name="Accent3 51" xfId="32449"/>
    <cellStyle name="Accent3 52" xfId="32450"/>
    <cellStyle name="Accent3 53" xfId="32451"/>
    <cellStyle name="Accent3 54" xfId="32452"/>
    <cellStyle name="Accent3 55" xfId="32453"/>
    <cellStyle name="Accent3 56" xfId="32454"/>
    <cellStyle name="Accent3 57" xfId="32455"/>
    <cellStyle name="Accent3 58" xfId="32456"/>
    <cellStyle name="Accent3 59" xfId="32457"/>
    <cellStyle name="Accent3 6" xfId="7940"/>
    <cellStyle name="Accent3 6 2" xfId="32458"/>
    <cellStyle name="Accent3 6 2 2" xfId="32459"/>
    <cellStyle name="Accent3 6 3" xfId="32460"/>
    <cellStyle name="Accent3 6 4" xfId="32461"/>
    <cellStyle name="Accent3 6 5" xfId="32462"/>
    <cellStyle name="Accent3 6 6" xfId="32463"/>
    <cellStyle name="Accent3 60" xfId="32464"/>
    <cellStyle name="Accent3 61" xfId="32465"/>
    <cellStyle name="Accent3 62" xfId="32466"/>
    <cellStyle name="Accent3 63" xfId="32467"/>
    <cellStyle name="Accent3 64" xfId="32468"/>
    <cellStyle name="Accent3 65" xfId="32469"/>
    <cellStyle name="Accent3 7" xfId="7941"/>
    <cellStyle name="Accent3 7 2" xfId="32470"/>
    <cellStyle name="Accent3 7 3" xfId="32471"/>
    <cellStyle name="Accent3 7 4" xfId="32472"/>
    <cellStyle name="Accent3 8" xfId="7942"/>
    <cellStyle name="Accent3 8 2" xfId="32473"/>
    <cellStyle name="Accent3 8 3" xfId="32474"/>
    <cellStyle name="Accent3 8 4" xfId="32475"/>
    <cellStyle name="Accent3 9" xfId="7943"/>
    <cellStyle name="Accent3 9 2" xfId="32476"/>
    <cellStyle name="Accent3 9 3" xfId="32477"/>
    <cellStyle name="Accent3 9 4" xfId="32478"/>
    <cellStyle name="Accent4" xfId="335" builtinId="41" customBuiltin="1"/>
    <cellStyle name="Accent4 - 20%" xfId="7944"/>
    <cellStyle name="Accent4 - 20% 2" xfId="7945"/>
    <cellStyle name="Accent4 - 40%" xfId="7946"/>
    <cellStyle name="Accent4 - 40% 2" xfId="7947"/>
    <cellStyle name="Accent4 - 60%" xfId="7948"/>
    <cellStyle name="Accent4 - 60% 2" xfId="32479"/>
    <cellStyle name="Accent4 10" xfId="7949"/>
    <cellStyle name="Accent4 10 2" xfId="32480"/>
    <cellStyle name="Accent4 10 3" xfId="32481"/>
    <cellStyle name="Accent4 11" xfId="7950"/>
    <cellStyle name="Accent4 11 2" xfId="32482"/>
    <cellStyle name="Accent4 11 3" xfId="32483"/>
    <cellStyle name="Accent4 12" xfId="32484"/>
    <cellStyle name="Accent4 12 2" xfId="32485"/>
    <cellStyle name="Accent4 13" xfId="32486"/>
    <cellStyle name="Accent4 13 2" xfId="32487"/>
    <cellStyle name="Accent4 13 3" xfId="32488"/>
    <cellStyle name="Accent4 14" xfId="32489"/>
    <cellStyle name="Accent4 14 2" xfId="32490"/>
    <cellStyle name="Accent4 14 3" xfId="32491"/>
    <cellStyle name="Accent4 15" xfId="32492"/>
    <cellStyle name="Accent4 15 2" xfId="32493"/>
    <cellStyle name="Accent4 15 3" xfId="32494"/>
    <cellStyle name="Accent4 16" xfId="32495"/>
    <cellStyle name="Accent4 16 2" xfId="32496"/>
    <cellStyle name="Accent4 16 3" xfId="32497"/>
    <cellStyle name="Accent4 17" xfId="32498"/>
    <cellStyle name="Accent4 17 2" xfId="32499"/>
    <cellStyle name="Accent4 17 3" xfId="32500"/>
    <cellStyle name="Accent4 18" xfId="32501"/>
    <cellStyle name="Accent4 18 2" xfId="32502"/>
    <cellStyle name="Accent4 19" xfId="32503"/>
    <cellStyle name="Accent4 2" xfId="7951"/>
    <cellStyle name="Accent4 2 2" xfId="7952"/>
    <cellStyle name="Accent4 2 2 2" xfId="7953"/>
    <cellStyle name="Accent4 2 2 2 2" xfId="32504"/>
    <cellStyle name="Accent4 2 2 2 2 2" xfId="32505"/>
    <cellStyle name="Accent4 2 2 2 3" xfId="32506"/>
    <cellStyle name="Accent4 2 2 3" xfId="32507"/>
    <cellStyle name="Accent4 2 2 3 2" xfId="32508"/>
    <cellStyle name="Accent4 2 2 4" xfId="32509"/>
    <cellStyle name="Accent4 2 2 4 2" xfId="32510"/>
    <cellStyle name="Accent4 2 3" xfId="7954"/>
    <cellStyle name="Accent4 2 3 2" xfId="32511"/>
    <cellStyle name="Accent4 2 3 2 2" xfId="32512"/>
    <cellStyle name="Accent4 2 3 2 2 2" xfId="32513"/>
    <cellStyle name="Accent4 2 3 2 3" xfId="32514"/>
    <cellStyle name="Accent4 2 3 2 4" xfId="32515"/>
    <cellStyle name="Accent4 2 3 3" xfId="32516"/>
    <cellStyle name="Accent4 2 3 3 2" xfId="32517"/>
    <cellStyle name="Accent4 2 3 4" xfId="32518"/>
    <cellStyle name="Accent4 2 3 4 2" xfId="32519"/>
    <cellStyle name="Accent4 2 3 5" xfId="32520"/>
    <cellStyle name="Accent4 2 3 6" xfId="32521"/>
    <cellStyle name="Accent4 2 4" xfId="12439"/>
    <cellStyle name="Accent4 2 4 2" xfId="32522"/>
    <cellStyle name="Accent4 2 4 2 2" xfId="32523"/>
    <cellStyle name="Accent4 2 4 3" xfId="32524"/>
    <cellStyle name="Accent4 2 4 4" xfId="32525"/>
    <cellStyle name="Accent4 2 4 5" xfId="32526"/>
    <cellStyle name="Accent4 2 5" xfId="32527"/>
    <cellStyle name="Accent4 2 5 2" xfId="32528"/>
    <cellStyle name="Accent4 2 6" xfId="32529"/>
    <cellStyle name="Accent4 2 6 2" xfId="32530"/>
    <cellStyle name="Accent4 2 7" xfId="32531"/>
    <cellStyle name="Accent4 20" xfId="32532"/>
    <cellStyle name="Accent4 21" xfId="32533"/>
    <cellStyle name="Accent4 22" xfId="32534"/>
    <cellStyle name="Accent4 23" xfId="32535"/>
    <cellStyle name="Accent4 24" xfId="32536"/>
    <cellStyle name="Accent4 25" xfId="32537"/>
    <cellStyle name="Accent4 26" xfId="32538"/>
    <cellStyle name="Accent4 27" xfId="32539"/>
    <cellStyle name="Accent4 28" xfId="32540"/>
    <cellStyle name="Accent4 29" xfId="32541"/>
    <cellStyle name="Accent4 3" xfId="7955"/>
    <cellStyle name="Accent4 3 2" xfId="7956"/>
    <cellStyle name="Accent4 3 2 2" xfId="32542"/>
    <cellStyle name="Accent4 3 2 2 2" xfId="32543"/>
    <cellStyle name="Accent4 3 2 3" xfId="32544"/>
    <cellStyle name="Accent4 3 2 4" xfId="32545"/>
    <cellStyle name="Accent4 3 3" xfId="7957"/>
    <cellStyle name="Accent4 3 3 2" xfId="32546"/>
    <cellStyle name="Accent4 3 4" xfId="7958"/>
    <cellStyle name="Accent4 3 4 2" xfId="32547"/>
    <cellStyle name="Accent4 3 5" xfId="32548"/>
    <cellStyle name="Accent4 30" xfId="32549"/>
    <cellStyle name="Accent4 31" xfId="32550"/>
    <cellStyle name="Accent4 32" xfId="32551"/>
    <cellStyle name="Accent4 33" xfId="32552"/>
    <cellStyle name="Accent4 34" xfId="32553"/>
    <cellStyle name="Accent4 35" xfId="32554"/>
    <cellStyle name="Accent4 36" xfId="32555"/>
    <cellStyle name="Accent4 37" xfId="32556"/>
    <cellStyle name="Accent4 38" xfId="32557"/>
    <cellStyle name="Accent4 39" xfId="32558"/>
    <cellStyle name="Accent4 4" xfId="7959"/>
    <cellStyle name="Accent4 4 2" xfId="7960"/>
    <cellStyle name="Accent4 4 2 2" xfId="32559"/>
    <cellStyle name="Accent4 4 2 2 2" xfId="32560"/>
    <cellStyle name="Accent4 4 2 3" xfId="32561"/>
    <cellStyle name="Accent4 4 2 4" xfId="32562"/>
    <cellStyle name="Accent4 4 2 5" xfId="32563"/>
    <cellStyle name="Accent4 4 3" xfId="7961"/>
    <cellStyle name="Accent4 4 3 2" xfId="32564"/>
    <cellStyle name="Accent4 4 4" xfId="32565"/>
    <cellStyle name="Accent4 4 4 2" xfId="32566"/>
    <cellStyle name="Accent4 40" xfId="32567"/>
    <cellStyle name="Accent4 41" xfId="32568"/>
    <cellStyle name="Accent4 42" xfId="32569"/>
    <cellStyle name="Accent4 43" xfId="32570"/>
    <cellStyle name="Accent4 44" xfId="32571"/>
    <cellStyle name="Accent4 45" xfId="32572"/>
    <cellStyle name="Accent4 46" xfId="32573"/>
    <cellStyle name="Accent4 47" xfId="32574"/>
    <cellStyle name="Accent4 48" xfId="32575"/>
    <cellStyle name="Accent4 49" xfId="32576"/>
    <cellStyle name="Accent4 5" xfId="7962"/>
    <cellStyle name="Accent4 5 2" xfId="32577"/>
    <cellStyle name="Accent4 5 2 2" xfId="32578"/>
    <cellStyle name="Accent4 5 2 3" xfId="32579"/>
    <cellStyle name="Accent4 5 3" xfId="32580"/>
    <cellStyle name="Accent4 50" xfId="32581"/>
    <cellStyle name="Accent4 51" xfId="32582"/>
    <cellStyle name="Accent4 52" xfId="32583"/>
    <cellStyle name="Accent4 53" xfId="32584"/>
    <cellStyle name="Accent4 54" xfId="32585"/>
    <cellStyle name="Accent4 55" xfId="32586"/>
    <cellStyle name="Accent4 56" xfId="32587"/>
    <cellStyle name="Accent4 57" xfId="32588"/>
    <cellStyle name="Accent4 58" xfId="32589"/>
    <cellStyle name="Accent4 59" xfId="32590"/>
    <cellStyle name="Accent4 6" xfId="7963"/>
    <cellStyle name="Accent4 6 2" xfId="32591"/>
    <cellStyle name="Accent4 6 2 2" xfId="32592"/>
    <cellStyle name="Accent4 6 3" xfId="32593"/>
    <cellStyle name="Accent4 6 4" xfId="32594"/>
    <cellStyle name="Accent4 6 5" xfId="32595"/>
    <cellStyle name="Accent4 6 6" xfId="32596"/>
    <cellStyle name="Accent4 60" xfId="32597"/>
    <cellStyle name="Accent4 61" xfId="32598"/>
    <cellStyle name="Accent4 62" xfId="32599"/>
    <cellStyle name="Accent4 63" xfId="32600"/>
    <cellStyle name="Accent4 64" xfId="32601"/>
    <cellStyle name="Accent4 65" xfId="32602"/>
    <cellStyle name="Accent4 7" xfId="7964"/>
    <cellStyle name="Accent4 7 2" xfId="32603"/>
    <cellStyle name="Accent4 7 3" xfId="32604"/>
    <cellStyle name="Accent4 7 4" xfId="32605"/>
    <cellStyle name="Accent4 8" xfId="7965"/>
    <cellStyle name="Accent4 8 2" xfId="32606"/>
    <cellStyle name="Accent4 8 3" xfId="32607"/>
    <cellStyle name="Accent4 8 4" xfId="32608"/>
    <cellStyle name="Accent4 9" xfId="7966"/>
    <cellStyle name="Accent4 9 2" xfId="32609"/>
    <cellStyle name="Accent4 9 3" xfId="32610"/>
    <cellStyle name="Accent4 9 4" xfId="32611"/>
    <cellStyle name="Accent5" xfId="336" builtinId="45" customBuiltin="1"/>
    <cellStyle name="Accent5 - 20%" xfId="7967"/>
    <cellStyle name="Accent5 - 20% 2" xfId="7968"/>
    <cellStyle name="Accent5 - 40%" xfId="7969"/>
    <cellStyle name="Accent5 - 40% 2" xfId="7970"/>
    <cellStyle name="Accent5 - 60%" xfId="7971"/>
    <cellStyle name="Accent5 - 60% 2" xfId="32612"/>
    <cellStyle name="Accent5 10" xfId="7972"/>
    <cellStyle name="Accent5 10 2" xfId="32613"/>
    <cellStyle name="Accent5 11" xfId="7973"/>
    <cellStyle name="Accent5 11 2" xfId="32614"/>
    <cellStyle name="Accent5 12" xfId="7974"/>
    <cellStyle name="Accent5 12 2" xfId="32615"/>
    <cellStyle name="Accent5 13" xfId="7975"/>
    <cellStyle name="Accent5 13 2" xfId="32616"/>
    <cellStyle name="Accent5 13 3" xfId="32617"/>
    <cellStyle name="Accent5 14" xfId="7976"/>
    <cellStyle name="Accent5 14 2" xfId="32618"/>
    <cellStyle name="Accent5 14 3" xfId="32619"/>
    <cellStyle name="Accent5 15" xfId="7977"/>
    <cellStyle name="Accent5 15 2" xfId="32620"/>
    <cellStyle name="Accent5 15 3" xfId="32621"/>
    <cellStyle name="Accent5 16" xfId="7978"/>
    <cellStyle name="Accent5 16 2" xfId="32622"/>
    <cellStyle name="Accent5 16 3" xfId="32623"/>
    <cellStyle name="Accent5 17" xfId="7979"/>
    <cellStyle name="Accent5 17 2" xfId="32624"/>
    <cellStyle name="Accent5 17 3" xfId="32625"/>
    <cellStyle name="Accent5 18" xfId="7980"/>
    <cellStyle name="Accent5 18 2" xfId="32626"/>
    <cellStyle name="Accent5 19" xfId="7981"/>
    <cellStyle name="Accent5 19 2" xfId="32627"/>
    <cellStyle name="Accent5 2" xfId="7982"/>
    <cellStyle name="Accent5 2 2" xfId="7983"/>
    <cellStyle name="Accent5 2 2 2" xfId="7984"/>
    <cellStyle name="Accent5 2 2 2 2" xfId="32628"/>
    <cellStyle name="Accent5 2 2 2 2 2" xfId="32629"/>
    <cellStyle name="Accent5 2 2 2 3" xfId="32630"/>
    <cellStyle name="Accent5 2 2 3" xfId="32631"/>
    <cellStyle name="Accent5 2 2 3 2" xfId="32632"/>
    <cellStyle name="Accent5 2 2 4" xfId="32633"/>
    <cellStyle name="Accent5 2 2 4 2" xfId="32634"/>
    <cellStyle name="Accent5 2 3" xfId="7985"/>
    <cellStyle name="Accent5 2 3 2" xfId="32635"/>
    <cellStyle name="Accent5 2 3 2 2" xfId="32636"/>
    <cellStyle name="Accent5 2 3 2 2 2" xfId="32637"/>
    <cellStyle name="Accent5 2 3 2 3" xfId="32638"/>
    <cellStyle name="Accent5 2 3 2 4" xfId="32639"/>
    <cellStyle name="Accent5 2 3 3" xfId="32640"/>
    <cellStyle name="Accent5 2 3 3 2" xfId="32641"/>
    <cellStyle name="Accent5 2 3 4" xfId="32642"/>
    <cellStyle name="Accent5 2 3 4 2" xfId="32643"/>
    <cellStyle name="Accent5 2 3 5" xfId="32644"/>
    <cellStyle name="Accent5 2 3 6" xfId="32645"/>
    <cellStyle name="Accent5 2 4" xfId="12440"/>
    <cellStyle name="Accent5 2 4 2" xfId="32646"/>
    <cellStyle name="Accent5 2 4 2 2" xfId="32647"/>
    <cellStyle name="Accent5 2 4 3" xfId="32648"/>
    <cellStyle name="Accent5 2 4 4" xfId="32649"/>
    <cellStyle name="Accent5 2 5" xfId="32650"/>
    <cellStyle name="Accent5 2 5 2" xfId="32651"/>
    <cellStyle name="Accent5 2 6" xfId="32652"/>
    <cellStyle name="Accent5 2 6 2" xfId="32653"/>
    <cellStyle name="Accent5 20" xfId="7986"/>
    <cellStyle name="Accent5 20 2" xfId="32654"/>
    <cellStyle name="Accent5 21" xfId="7987"/>
    <cellStyle name="Accent5 21 2" xfId="32655"/>
    <cellStyle name="Accent5 22" xfId="7988"/>
    <cellStyle name="Accent5 22 2" xfId="32656"/>
    <cellStyle name="Accent5 23" xfId="7989"/>
    <cellStyle name="Accent5 23 2" xfId="32657"/>
    <cellStyle name="Accent5 24" xfId="7990"/>
    <cellStyle name="Accent5 24 2" xfId="32658"/>
    <cellStyle name="Accent5 25" xfId="7991"/>
    <cellStyle name="Accent5 25 2" xfId="32659"/>
    <cellStyle name="Accent5 26" xfId="7992"/>
    <cellStyle name="Accent5 26 2" xfId="32660"/>
    <cellStyle name="Accent5 27" xfId="7993"/>
    <cellStyle name="Accent5 27 2" xfId="32661"/>
    <cellStyle name="Accent5 28" xfId="7994"/>
    <cellStyle name="Accent5 28 2" xfId="32662"/>
    <cellStyle name="Accent5 29" xfId="7995"/>
    <cellStyle name="Accent5 29 2" xfId="32663"/>
    <cellStyle name="Accent5 3" xfId="7996"/>
    <cellStyle name="Accent5 3 2" xfId="7997"/>
    <cellStyle name="Accent5 3 2 2" xfId="32664"/>
    <cellStyle name="Accent5 3 2 2 2" xfId="32665"/>
    <cellStyle name="Accent5 3 2 3" xfId="32666"/>
    <cellStyle name="Accent5 3 2 4" xfId="32667"/>
    <cellStyle name="Accent5 3 3" xfId="7998"/>
    <cellStyle name="Accent5 3 3 2" xfId="32668"/>
    <cellStyle name="Accent5 3 4" xfId="32669"/>
    <cellStyle name="Accent5 3 4 2" xfId="32670"/>
    <cellStyle name="Accent5 30" xfId="7999"/>
    <cellStyle name="Accent5 30 2" xfId="32671"/>
    <cellStyle name="Accent5 31" xfId="8000"/>
    <cellStyle name="Accent5 32" xfId="8001"/>
    <cellStyle name="Accent5 33" xfId="32672"/>
    <cellStyle name="Accent5 34" xfId="32673"/>
    <cellStyle name="Accent5 35" xfId="32674"/>
    <cellStyle name="Accent5 36" xfId="32675"/>
    <cellStyle name="Accent5 37" xfId="32676"/>
    <cellStyle name="Accent5 38" xfId="32677"/>
    <cellStyle name="Accent5 39" xfId="32678"/>
    <cellStyle name="Accent5 4" xfId="8002"/>
    <cellStyle name="Accent5 4 2" xfId="32679"/>
    <cellStyle name="Accent5 4 2 2" xfId="32680"/>
    <cellStyle name="Accent5 4 2 2 2" xfId="32681"/>
    <cellStyle name="Accent5 4 2 3" xfId="32682"/>
    <cellStyle name="Accent5 4 2 4" xfId="32683"/>
    <cellStyle name="Accent5 4 2 5" xfId="32684"/>
    <cellStyle name="Accent5 4 3" xfId="32685"/>
    <cellStyle name="Accent5 4 3 2" xfId="32686"/>
    <cellStyle name="Accent5 4 4" xfId="32687"/>
    <cellStyle name="Accent5 4 4 2" xfId="32688"/>
    <cellStyle name="Accent5 40" xfId="32689"/>
    <cellStyle name="Accent5 41" xfId="32690"/>
    <cellStyle name="Accent5 42" xfId="32691"/>
    <cellStyle name="Accent5 43" xfId="32692"/>
    <cellStyle name="Accent5 44" xfId="32693"/>
    <cellStyle name="Accent5 45" xfId="32694"/>
    <cellStyle name="Accent5 46" xfId="32695"/>
    <cellStyle name="Accent5 47" xfId="32696"/>
    <cellStyle name="Accent5 48" xfId="32697"/>
    <cellStyle name="Accent5 49" xfId="32698"/>
    <cellStyle name="Accent5 5" xfId="8003"/>
    <cellStyle name="Accent5 5 2" xfId="32699"/>
    <cellStyle name="Accent5 5 2 2" xfId="32700"/>
    <cellStyle name="Accent5 50" xfId="32701"/>
    <cellStyle name="Accent5 51" xfId="32702"/>
    <cellStyle name="Accent5 52" xfId="32703"/>
    <cellStyle name="Accent5 53" xfId="32704"/>
    <cellStyle name="Accent5 54" xfId="32705"/>
    <cellStyle name="Accent5 55" xfId="32706"/>
    <cellStyle name="Accent5 56" xfId="32707"/>
    <cellStyle name="Accent5 57" xfId="32708"/>
    <cellStyle name="Accent5 58" xfId="32709"/>
    <cellStyle name="Accent5 59" xfId="32710"/>
    <cellStyle name="Accent5 6" xfId="8004"/>
    <cellStyle name="Accent5 6 2" xfId="32711"/>
    <cellStyle name="Accent5 6 2 2" xfId="32712"/>
    <cellStyle name="Accent5 6 3" xfId="32713"/>
    <cellStyle name="Accent5 6 4" xfId="32714"/>
    <cellStyle name="Accent5 6 5" xfId="32715"/>
    <cellStyle name="Accent5 60" xfId="32716"/>
    <cellStyle name="Accent5 61" xfId="32717"/>
    <cellStyle name="Accent5 62" xfId="32718"/>
    <cellStyle name="Accent5 63" xfId="32719"/>
    <cellStyle name="Accent5 64" xfId="32720"/>
    <cellStyle name="Accent5 65" xfId="32721"/>
    <cellStyle name="Accent5 7" xfId="8005"/>
    <cellStyle name="Accent5 7 2" xfId="32722"/>
    <cellStyle name="Accent5 7 3" xfId="32723"/>
    <cellStyle name="Accent5 8" xfId="8006"/>
    <cellStyle name="Accent5 8 2" xfId="32724"/>
    <cellStyle name="Accent5 8 3" xfId="32725"/>
    <cellStyle name="Accent5 9" xfId="8007"/>
    <cellStyle name="Accent5 9 2" xfId="32726"/>
    <cellStyle name="Accent6" xfId="337" builtinId="49" customBuiltin="1"/>
    <cellStyle name="Accent6 - 20%" xfId="8008"/>
    <cellStyle name="Accent6 - 20% 2" xfId="8009"/>
    <cellStyle name="Accent6 - 40%" xfId="8010"/>
    <cellStyle name="Accent6 - 40% 2" xfId="8011"/>
    <cellStyle name="Accent6 - 60%" xfId="8012"/>
    <cellStyle name="Accent6 - 60% 2" xfId="32727"/>
    <cellStyle name="Accent6 10" xfId="8013"/>
    <cellStyle name="Accent6 10 2" xfId="32728"/>
    <cellStyle name="Accent6 10 3" xfId="32729"/>
    <cellStyle name="Accent6 11" xfId="8014"/>
    <cellStyle name="Accent6 11 2" xfId="32730"/>
    <cellStyle name="Accent6 11 3" xfId="32731"/>
    <cellStyle name="Accent6 12" xfId="32732"/>
    <cellStyle name="Accent6 12 2" xfId="32733"/>
    <cellStyle name="Accent6 13" xfId="32734"/>
    <cellStyle name="Accent6 13 2" xfId="32735"/>
    <cellStyle name="Accent6 13 3" xfId="32736"/>
    <cellStyle name="Accent6 14" xfId="32737"/>
    <cellStyle name="Accent6 14 2" xfId="32738"/>
    <cellStyle name="Accent6 14 3" xfId="32739"/>
    <cellStyle name="Accent6 15" xfId="32740"/>
    <cellStyle name="Accent6 15 2" xfId="32741"/>
    <cellStyle name="Accent6 15 3" xfId="32742"/>
    <cellStyle name="Accent6 16" xfId="32743"/>
    <cellStyle name="Accent6 16 2" xfId="32744"/>
    <cellStyle name="Accent6 16 3" xfId="32745"/>
    <cellStyle name="Accent6 17" xfId="32746"/>
    <cellStyle name="Accent6 17 2" xfId="32747"/>
    <cellStyle name="Accent6 17 3" xfId="32748"/>
    <cellStyle name="Accent6 18" xfId="32749"/>
    <cellStyle name="Accent6 18 2" xfId="32750"/>
    <cellStyle name="Accent6 19" xfId="32751"/>
    <cellStyle name="Accent6 2" xfId="8015"/>
    <cellStyle name="Accent6 2 2" xfId="8016"/>
    <cellStyle name="Accent6 2 2 2" xfId="8017"/>
    <cellStyle name="Accent6 2 2 2 2" xfId="32752"/>
    <cellStyle name="Accent6 2 2 2 2 2" xfId="32753"/>
    <cellStyle name="Accent6 2 2 2 3" xfId="32754"/>
    <cellStyle name="Accent6 2 2 3" xfId="32755"/>
    <cellStyle name="Accent6 2 2 3 2" xfId="32756"/>
    <cellStyle name="Accent6 2 2 4" xfId="32757"/>
    <cellStyle name="Accent6 2 2 4 2" xfId="32758"/>
    <cellStyle name="Accent6 2 3" xfId="8018"/>
    <cellStyle name="Accent6 2 3 2" xfId="32759"/>
    <cellStyle name="Accent6 2 3 2 2" xfId="32760"/>
    <cellStyle name="Accent6 2 3 2 2 2" xfId="32761"/>
    <cellStyle name="Accent6 2 3 2 3" xfId="32762"/>
    <cellStyle name="Accent6 2 3 2 4" xfId="32763"/>
    <cellStyle name="Accent6 2 3 3" xfId="32764"/>
    <cellStyle name="Accent6 2 3 3 2" xfId="32765"/>
    <cellStyle name="Accent6 2 3 3 3" xfId="32766"/>
    <cellStyle name="Accent6 2 3 4" xfId="32767"/>
    <cellStyle name="Accent6 2 3 4 2" xfId="32768"/>
    <cellStyle name="Accent6 2 3 5" xfId="32769"/>
    <cellStyle name="Accent6 2 3 6" xfId="32770"/>
    <cellStyle name="Accent6 2 4" xfId="12441"/>
    <cellStyle name="Accent6 2 4 2" xfId="32771"/>
    <cellStyle name="Accent6 2 4 2 2" xfId="32772"/>
    <cellStyle name="Accent6 2 4 3" xfId="32773"/>
    <cellStyle name="Accent6 2 4 4" xfId="32774"/>
    <cellStyle name="Accent6 2 4 5" xfId="32775"/>
    <cellStyle name="Accent6 2 5" xfId="32776"/>
    <cellStyle name="Accent6 2 5 2" xfId="32777"/>
    <cellStyle name="Accent6 2 6" xfId="32778"/>
    <cellStyle name="Accent6 2 6 2" xfId="32779"/>
    <cellStyle name="Accent6 2 7" xfId="32780"/>
    <cellStyle name="Accent6 20" xfId="32781"/>
    <cellStyle name="Accent6 21" xfId="32782"/>
    <cellStyle name="Accent6 22" xfId="32783"/>
    <cellStyle name="Accent6 23" xfId="32784"/>
    <cellStyle name="Accent6 24" xfId="32785"/>
    <cellStyle name="Accent6 25" xfId="32786"/>
    <cellStyle name="Accent6 26" xfId="32787"/>
    <cellStyle name="Accent6 27" xfId="32788"/>
    <cellStyle name="Accent6 28" xfId="32789"/>
    <cellStyle name="Accent6 29" xfId="32790"/>
    <cellStyle name="Accent6 3" xfId="8019"/>
    <cellStyle name="Accent6 3 2" xfId="8020"/>
    <cellStyle name="Accent6 3 2 2" xfId="32791"/>
    <cellStyle name="Accent6 3 2 2 2" xfId="32792"/>
    <cellStyle name="Accent6 3 2 3" xfId="32793"/>
    <cellStyle name="Accent6 3 2 4" xfId="32794"/>
    <cellStyle name="Accent6 3 3" xfId="8021"/>
    <cellStyle name="Accent6 3 3 2" xfId="32795"/>
    <cellStyle name="Accent6 3 4" xfId="8022"/>
    <cellStyle name="Accent6 3 4 2" xfId="32796"/>
    <cellStyle name="Accent6 3 5" xfId="32797"/>
    <cellStyle name="Accent6 30" xfId="32798"/>
    <cellStyle name="Accent6 31" xfId="32799"/>
    <cellStyle name="Accent6 32" xfId="32800"/>
    <cellStyle name="Accent6 33" xfId="32801"/>
    <cellStyle name="Accent6 34" xfId="32802"/>
    <cellStyle name="Accent6 35" xfId="32803"/>
    <cellStyle name="Accent6 36" xfId="32804"/>
    <cellStyle name="Accent6 37" xfId="32805"/>
    <cellStyle name="Accent6 38" xfId="32806"/>
    <cellStyle name="Accent6 39" xfId="32807"/>
    <cellStyle name="Accent6 4" xfId="8023"/>
    <cellStyle name="Accent6 4 2" xfId="8024"/>
    <cellStyle name="Accent6 4 2 2" xfId="32808"/>
    <cellStyle name="Accent6 4 2 2 2" xfId="32809"/>
    <cellStyle name="Accent6 4 2 3" xfId="32810"/>
    <cellStyle name="Accent6 4 2 4" xfId="32811"/>
    <cellStyle name="Accent6 4 2 5" xfId="32812"/>
    <cellStyle name="Accent6 4 3" xfId="8025"/>
    <cellStyle name="Accent6 4 3 2" xfId="32813"/>
    <cellStyle name="Accent6 4 4" xfId="32814"/>
    <cellStyle name="Accent6 4 4 2" xfId="32815"/>
    <cellStyle name="Accent6 40" xfId="32816"/>
    <cellStyle name="Accent6 41" xfId="32817"/>
    <cellStyle name="Accent6 42" xfId="32818"/>
    <cellStyle name="Accent6 43" xfId="32819"/>
    <cellStyle name="Accent6 44" xfId="32820"/>
    <cellStyle name="Accent6 45" xfId="32821"/>
    <cellStyle name="Accent6 46" xfId="32822"/>
    <cellStyle name="Accent6 47" xfId="32823"/>
    <cellStyle name="Accent6 48" xfId="32824"/>
    <cellStyle name="Accent6 49" xfId="32825"/>
    <cellStyle name="Accent6 5" xfId="8026"/>
    <cellStyle name="Accent6 5 2" xfId="32826"/>
    <cellStyle name="Accent6 5 2 2" xfId="32827"/>
    <cellStyle name="Accent6 5 2 3" xfId="32828"/>
    <cellStyle name="Accent6 5 3" xfId="32829"/>
    <cellStyle name="Accent6 50" xfId="32830"/>
    <cellStyle name="Accent6 51" xfId="32831"/>
    <cellStyle name="Accent6 52" xfId="32832"/>
    <cellStyle name="Accent6 53" xfId="32833"/>
    <cellStyle name="Accent6 54" xfId="32834"/>
    <cellStyle name="Accent6 55" xfId="32835"/>
    <cellStyle name="Accent6 56" xfId="32836"/>
    <cellStyle name="Accent6 57" xfId="32837"/>
    <cellStyle name="Accent6 58" xfId="32838"/>
    <cellStyle name="Accent6 59" xfId="32839"/>
    <cellStyle name="Accent6 6" xfId="8027"/>
    <cellStyle name="Accent6 6 2" xfId="32840"/>
    <cellStyle name="Accent6 6 2 2" xfId="32841"/>
    <cellStyle name="Accent6 6 3" xfId="32842"/>
    <cellStyle name="Accent6 6 4" xfId="32843"/>
    <cellStyle name="Accent6 6 5" xfId="32844"/>
    <cellStyle name="Accent6 6 6" xfId="32845"/>
    <cellStyle name="Accent6 60" xfId="32846"/>
    <cellStyle name="Accent6 61" xfId="32847"/>
    <cellStyle name="Accent6 62" xfId="32848"/>
    <cellStyle name="Accent6 63" xfId="32849"/>
    <cellStyle name="Accent6 64" xfId="32850"/>
    <cellStyle name="Accent6 65" xfId="32851"/>
    <cellStyle name="Accent6 7" xfId="8028"/>
    <cellStyle name="Accent6 7 2" xfId="32852"/>
    <cellStyle name="Accent6 7 3" xfId="32853"/>
    <cellStyle name="Accent6 7 4" xfId="32854"/>
    <cellStyle name="Accent6 8" xfId="8029"/>
    <cellStyle name="Accent6 8 2" xfId="32855"/>
    <cellStyle name="Accent6 8 3" xfId="32856"/>
    <cellStyle name="Accent6 8 4" xfId="32857"/>
    <cellStyle name="Accent6 9" xfId="8030"/>
    <cellStyle name="Accent6 9 2" xfId="32858"/>
    <cellStyle name="Accent6 9 3" xfId="32859"/>
    <cellStyle name="Accent6 9 4" xfId="32860"/>
    <cellStyle name="Bad" xfId="338" builtinId="27" customBuiltin="1"/>
    <cellStyle name="Bad 10" xfId="32861"/>
    <cellStyle name="Bad 11" xfId="32862"/>
    <cellStyle name="Bad 12" xfId="32863"/>
    <cellStyle name="Bad 13" xfId="32864"/>
    <cellStyle name="Bad 14" xfId="32865"/>
    <cellStyle name="Bad 15" xfId="32866"/>
    <cellStyle name="Bad 16" xfId="32867"/>
    <cellStyle name="Bad 17" xfId="32868"/>
    <cellStyle name="Bad 18" xfId="32869"/>
    <cellStyle name="Bad 19" xfId="32870"/>
    <cellStyle name="Bad 2" xfId="8031"/>
    <cellStyle name="Bad 2 2" xfId="8032"/>
    <cellStyle name="Bad 2 2 2" xfId="8033"/>
    <cellStyle name="Bad 2 2 2 2" xfId="32871"/>
    <cellStyle name="Bad 2 2 2 2 2" xfId="32872"/>
    <cellStyle name="Bad 2 2 2 3" xfId="32873"/>
    <cellStyle name="Bad 2 2 3" xfId="32874"/>
    <cellStyle name="Bad 2 2 3 2" xfId="32875"/>
    <cellStyle name="Bad 2 2 4" xfId="32876"/>
    <cellStyle name="Bad 2 2 4 2" xfId="32877"/>
    <cellStyle name="Bad 2 3" xfId="8034"/>
    <cellStyle name="Bad 2 3 2" xfId="32878"/>
    <cellStyle name="Bad 2 3 2 2" xfId="32879"/>
    <cellStyle name="Bad 2 3 2 2 2" xfId="32880"/>
    <cellStyle name="Bad 2 3 2 3" xfId="32881"/>
    <cellStyle name="Bad 2 3 2 4" xfId="32882"/>
    <cellStyle name="Bad 2 3 3" xfId="32883"/>
    <cellStyle name="Bad 2 3 3 2" xfId="32884"/>
    <cellStyle name="Bad 2 3 3 3" xfId="32885"/>
    <cellStyle name="Bad 2 3 4" xfId="32886"/>
    <cellStyle name="Bad 2 3 4 2" xfId="32887"/>
    <cellStyle name="Bad 2 3 5" xfId="32888"/>
    <cellStyle name="Bad 2 3 6" xfId="32889"/>
    <cellStyle name="Bad 2 4" xfId="12442"/>
    <cellStyle name="Bad 2 4 2" xfId="32890"/>
    <cellStyle name="Bad 2 4 2 2" xfId="32891"/>
    <cellStyle name="Bad 2 4 3" xfId="32892"/>
    <cellStyle name="Bad 2 4 4" xfId="32893"/>
    <cellStyle name="Bad 2 4 5" xfId="32894"/>
    <cellStyle name="Bad 2 5" xfId="32895"/>
    <cellStyle name="Bad 2 5 2" xfId="32896"/>
    <cellStyle name="Bad 2 6" xfId="32897"/>
    <cellStyle name="Bad 2 6 2" xfId="32898"/>
    <cellStyle name="Bad 2 7" xfId="32899"/>
    <cellStyle name="Bad 20" xfId="32900"/>
    <cellStyle name="Bad 21" xfId="32901"/>
    <cellStyle name="Bad 22" xfId="32902"/>
    <cellStyle name="Bad 23" xfId="32903"/>
    <cellStyle name="Bad 24" xfId="32904"/>
    <cellStyle name="Bad 25" xfId="32905"/>
    <cellStyle name="Bad 26" xfId="32906"/>
    <cellStyle name="Bad 27" xfId="32907"/>
    <cellStyle name="Bad 28" xfId="32908"/>
    <cellStyle name="Bad 29" xfId="32909"/>
    <cellStyle name="Bad 3" xfId="8035"/>
    <cellStyle name="Bad 3 2" xfId="8036"/>
    <cellStyle name="Bad 3 2 2" xfId="32910"/>
    <cellStyle name="Bad 3 2 2 2" xfId="32911"/>
    <cellStyle name="Bad 3 2 3" xfId="32912"/>
    <cellStyle name="Bad 3 3" xfId="8037"/>
    <cellStyle name="Bad 3 3 2" xfId="32913"/>
    <cellStyle name="Bad 3 4" xfId="8038"/>
    <cellStyle name="Bad 3 4 2" xfId="32914"/>
    <cellStyle name="Bad 3 5" xfId="32915"/>
    <cellStyle name="Bad 30" xfId="32916"/>
    <cellStyle name="Bad 31" xfId="32917"/>
    <cellStyle name="Bad 32" xfId="32918"/>
    <cellStyle name="Bad 33" xfId="32919"/>
    <cellStyle name="Bad 34" xfId="32920"/>
    <cellStyle name="Bad 35" xfId="32921"/>
    <cellStyle name="Bad 36" xfId="32922"/>
    <cellStyle name="Bad 37" xfId="32923"/>
    <cellStyle name="Bad 38" xfId="32924"/>
    <cellStyle name="Bad 39" xfId="32925"/>
    <cellStyle name="Bad 4" xfId="8039"/>
    <cellStyle name="Bad 4 2" xfId="32926"/>
    <cellStyle name="Bad 4 2 2" xfId="32927"/>
    <cellStyle name="Bad 4 2 2 2" xfId="32928"/>
    <cellStyle name="Bad 4 2 3" xfId="32929"/>
    <cellStyle name="Bad 4 2 4" xfId="32930"/>
    <cellStyle name="Bad 4 3" xfId="32931"/>
    <cellStyle name="Bad 4 3 2" xfId="32932"/>
    <cellStyle name="Bad 4 4" xfId="32933"/>
    <cellStyle name="Bad 4 4 2" xfId="32934"/>
    <cellStyle name="Bad 4 5" xfId="32935"/>
    <cellStyle name="Bad 40" xfId="32936"/>
    <cellStyle name="Bad 41" xfId="32937"/>
    <cellStyle name="Bad 42" xfId="32938"/>
    <cellStyle name="Bad 43" xfId="32939"/>
    <cellStyle name="Bad 44" xfId="32940"/>
    <cellStyle name="Bad 45" xfId="32941"/>
    <cellStyle name="Bad 46" xfId="32942"/>
    <cellStyle name="Bad 47" xfId="32943"/>
    <cellStyle name="Bad 48" xfId="32944"/>
    <cellStyle name="Bad 49" xfId="32945"/>
    <cellStyle name="Bad 5" xfId="8040"/>
    <cellStyle name="Bad 5 2" xfId="32946"/>
    <cellStyle name="Bad 5 2 2" xfId="32947"/>
    <cellStyle name="Bad 5 2 3" xfId="32948"/>
    <cellStyle name="Bad 5 3" xfId="32949"/>
    <cellStyle name="Bad 50" xfId="32950"/>
    <cellStyle name="Bad 51" xfId="32951"/>
    <cellStyle name="Bad 52" xfId="32952"/>
    <cellStyle name="Bad 53" xfId="32953"/>
    <cellStyle name="Bad 54" xfId="32954"/>
    <cellStyle name="Bad 55" xfId="32955"/>
    <cellStyle name="Bad 56" xfId="32956"/>
    <cellStyle name="Bad 57" xfId="32957"/>
    <cellStyle name="Bad 58" xfId="32958"/>
    <cellStyle name="Bad 59" xfId="32959"/>
    <cellStyle name="Bad 6" xfId="8041"/>
    <cellStyle name="Bad 6 2" xfId="32960"/>
    <cellStyle name="Bad 6 2 2" xfId="32961"/>
    <cellStyle name="Bad 6 3" xfId="32962"/>
    <cellStyle name="Bad 6 4" xfId="32963"/>
    <cellStyle name="Bad 6 5" xfId="32964"/>
    <cellStyle name="Bad 60" xfId="32965"/>
    <cellStyle name="Bad 61" xfId="32966"/>
    <cellStyle name="Bad 62" xfId="32967"/>
    <cellStyle name="Bad 63" xfId="32968"/>
    <cellStyle name="Bad 64" xfId="32969"/>
    <cellStyle name="Bad 65" xfId="32970"/>
    <cellStyle name="Bad 7" xfId="12443"/>
    <cellStyle name="Bad 7 2" xfId="32971"/>
    <cellStyle name="Bad 7 3" xfId="32972"/>
    <cellStyle name="Bad 8" xfId="32973"/>
    <cellStyle name="Bad 9" xfId="32974"/>
    <cellStyle name="Band 2" xfId="32975"/>
    <cellStyle name="blank" xfId="8042"/>
    <cellStyle name="blank 2" xfId="32976"/>
    <cellStyle name="bld-li - Style4" xfId="8043"/>
    <cellStyle name="C06_Main text" xfId="32977"/>
    <cellStyle name="C07_Main text Bold Green" xfId="32978"/>
    <cellStyle name="C08_2001 Col heads" xfId="32979"/>
    <cellStyle name="C10_2001 Figs Black" xfId="32980"/>
    <cellStyle name="C11_2002 Figs Bold Green" xfId="32981"/>
    <cellStyle name="C13_2001 Figs 1 decimals" xfId="32982"/>
    <cellStyle name="C15_Main text Bold Black" xfId="32983"/>
    <cellStyle name="Calc Currency (0)" xfId="339"/>
    <cellStyle name="Calc Currency (0) 2" xfId="8044"/>
    <cellStyle name="Calc Currency (0) 2 2" xfId="8045"/>
    <cellStyle name="Calc Currency (0) 2 2 2" xfId="32984"/>
    <cellStyle name="Calc Currency (0) 2 2 2 2" xfId="32985"/>
    <cellStyle name="Calc Currency (0) 2 2 3" xfId="32986"/>
    <cellStyle name="Calc Currency (0) 2 2 4" xfId="32987"/>
    <cellStyle name="Calc Currency (0) 2 3" xfId="8046"/>
    <cellStyle name="Calc Currency (0) 2 3 2" xfId="32988"/>
    <cellStyle name="Calc Currency (0) 2 3 3" xfId="32989"/>
    <cellStyle name="Calc Currency (0) 2 4" xfId="32990"/>
    <cellStyle name="Calc Currency (0) 2 4 2" xfId="32991"/>
    <cellStyle name="Calc Currency (0) 3" xfId="8047"/>
    <cellStyle name="Calc Currency (0) 3 2" xfId="32992"/>
    <cellStyle name="Calc Currency (0) 3 2 2" xfId="32993"/>
    <cellStyle name="Calc Currency (0) 3 3" xfId="32994"/>
    <cellStyle name="Calc Currency (0) 4" xfId="8048"/>
    <cellStyle name="Calc Currency (0) 4 2" xfId="32995"/>
    <cellStyle name="Calc Currency (0) 5" xfId="32996"/>
    <cellStyle name="Calc Currency (0) 5 2" xfId="32997"/>
    <cellStyle name="Calculation" xfId="340" builtinId="22" customBuiltin="1"/>
    <cellStyle name="Calculation 10" xfId="12444"/>
    <cellStyle name="Calculation 10 2" xfId="32998"/>
    <cellStyle name="Calculation 11" xfId="32999"/>
    <cellStyle name="Calculation 12" xfId="33000"/>
    <cellStyle name="Calculation 13" xfId="33001"/>
    <cellStyle name="Calculation 14" xfId="33002"/>
    <cellStyle name="Calculation 15" xfId="33003"/>
    <cellStyle name="Calculation 16" xfId="33004"/>
    <cellStyle name="Calculation 17" xfId="33005"/>
    <cellStyle name="Calculation 18" xfId="33006"/>
    <cellStyle name="Calculation 19" xfId="33007"/>
    <cellStyle name="Calculation 2" xfId="8049"/>
    <cellStyle name="Calculation 2 2" xfId="8050"/>
    <cellStyle name="Calculation 2 2 2" xfId="8051"/>
    <cellStyle name="Calculation 2 2 2 2" xfId="12445"/>
    <cellStyle name="Calculation 2 2 2 2 2" xfId="33008"/>
    <cellStyle name="Calculation 2 2 2 3" xfId="12446"/>
    <cellStyle name="Calculation 2 2 2 4" xfId="12447"/>
    <cellStyle name="Calculation 2 2 2 5" xfId="12448"/>
    <cellStyle name="Calculation 2 2 2 6" xfId="33009"/>
    <cellStyle name="Calculation 2 2 2 7" xfId="33010"/>
    <cellStyle name="Calculation 2 2 3" xfId="8052"/>
    <cellStyle name="Calculation 2 2 3 2" xfId="33011"/>
    <cellStyle name="Calculation 2 2 3 3" xfId="33012"/>
    <cellStyle name="Calculation 2 2 4" xfId="33013"/>
    <cellStyle name="Calculation 2 2 4 2" xfId="33014"/>
    <cellStyle name="Calculation 2 2 5" xfId="33015"/>
    <cellStyle name="Calculation 2 3" xfId="8053"/>
    <cellStyle name="Calculation 2 3 2" xfId="8054"/>
    <cellStyle name="Calculation 2 3 2 2" xfId="33016"/>
    <cellStyle name="Calculation 2 3 2 2 2" xfId="33017"/>
    <cellStyle name="Calculation 2 3 2 3" xfId="33018"/>
    <cellStyle name="Calculation 2 3 2 4" xfId="33019"/>
    <cellStyle name="Calculation 2 3 3" xfId="8055"/>
    <cellStyle name="Calculation 2 3 3 2" xfId="33020"/>
    <cellStyle name="Calculation 2 3 4" xfId="8056"/>
    <cellStyle name="Calculation 2 3 4 2" xfId="33021"/>
    <cellStyle name="Calculation 2 3 5" xfId="33022"/>
    <cellStyle name="Calculation 2 3 6" xfId="33023"/>
    <cellStyle name="Calculation 2 4" xfId="8057"/>
    <cellStyle name="Calculation 2 4 2" xfId="8058"/>
    <cellStyle name="Calculation 2 4 2 2" xfId="33024"/>
    <cellStyle name="Calculation 2 4 3" xfId="8059"/>
    <cellStyle name="Calculation 2 5" xfId="8060"/>
    <cellStyle name="Calculation 2 5 2" xfId="33025"/>
    <cellStyle name="Calculation 2 5 2 2" xfId="33026"/>
    <cellStyle name="Calculation 2 5 3" xfId="33027"/>
    <cellStyle name="Calculation 2 6" xfId="33028"/>
    <cellStyle name="Calculation 2 6 2" xfId="33029"/>
    <cellStyle name="Calculation 2 6 2 2" xfId="33030"/>
    <cellStyle name="Calculation 2 6 3" xfId="33031"/>
    <cellStyle name="Calculation 2 7" xfId="33032"/>
    <cellStyle name="Calculation 2 7 2" xfId="33033"/>
    <cellStyle name="Calculation 2 8" xfId="33034"/>
    <cellStyle name="Calculation 20" xfId="33035"/>
    <cellStyle name="Calculation 21" xfId="33036"/>
    <cellStyle name="Calculation 22" xfId="33037"/>
    <cellStyle name="Calculation 23" xfId="33038"/>
    <cellStyle name="Calculation 24" xfId="33039"/>
    <cellStyle name="Calculation 25" xfId="33040"/>
    <cellStyle name="Calculation 26" xfId="33041"/>
    <cellStyle name="Calculation 27" xfId="33042"/>
    <cellStyle name="Calculation 28" xfId="33043"/>
    <cellStyle name="Calculation 29" xfId="33044"/>
    <cellStyle name="Calculation 3" xfId="8061"/>
    <cellStyle name="Calculation 3 2" xfId="8062"/>
    <cellStyle name="Calculation 3 2 2" xfId="33045"/>
    <cellStyle name="Calculation 3 2 2 2" xfId="33046"/>
    <cellStyle name="Calculation 3 2 2 3" xfId="33047"/>
    <cellStyle name="Calculation 3 2 3" xfId="33048"/>
    <cellStyle name="Calculation 3 2 3 2" xfId="33049"/>
    <cellStyle name="Calculation 3 2 4" xfId="33050"/>
    <cellStyle name="Calculation 3 3" xfId="8063"/>
    <cellStyle name="Calculation 3 3 2" xfId="33051"/>
    <cellStyle name="Calculation 3 3 2 2" xfId="33052"/>
    <cellStyle name="Calculation 3 3 3" xfId="33053"/>
    <cellStyle name="Calculation 3 3 4" xfId="33054"/>
    <cellStyle name="Calculation 3 4" xfId="8064"/>
    <cellStyle name="Calculation 3 4 2" xfId="33055"/>
    <cellStyle name="Calculation 3 4 2 2" xfId="33056"/>
    <cellStyle name="Calculation 3 4 3" xfId="33057"/>
    <cellStyle name="Calculation 3 5" xfId="33058"/>
    <cellStyle name="Calculation 3 5 2" xfId="33059"/>
    <cellStyle name="Calculation 3 6" xfId="33060"/>
    <cellStyle name="Calculation 30" xfId="33061"/>
    <cellStyle name="Calculation 31" xfId="33062"/>
    <cellStyle name="Calculation 32" xfId="33063"/>
    <cellStyle name="Calculation 33" xfId="33064"/>
    <cellStyle name="Calculation 34" xfId="33065"/>
    <cellStyle name="Calculation 35" xfId="33066"/>
    <cellStyle name="Calculation 36" xfId="33067"/>
    <cellStyle name="Calculation 37" xfId="33068"/>
    <cellStyle name="Calculation 38" xfId="33069"/>
    <cellStyle name="Calculation 39" xfId="33070"/>
    <cellStyle name="Calculation 4" xfId="8065"/>
    <cellStyle name="Calculation 4 2" xfId="8066"/>
    <cellStyle name="Calculation 4 2 2" xfId="8067"/>
    <cellStyle name="Calculation 4 2 2 2" xfId="33071"/>
    <cellStyle name="Calculation 4 2 3" xfId="8068"/>
    <cellStyle name="Calculation 4 3" xfId="8069"/>
    <cellStyle name="Calculation 4 3 2" xfId="8070"/>
    <cellStyle name="Calculation 4 3 2 2" xfId="33072"/>
    <cellStyle name="Calculation 4 3 3" xfId="8071"/>
    <cellStyle name="Calculation 4 4" xfId="8072"/>
    <cellStyle name="Calculation 4 4 2" xfId="8073"/>
    <cellStyle name="Calculation 4 4 2 2" xfId="33073"/>
    <cellStyle name="Calculation 4 4 3" xfId="8074"/>
    <cellStyle name="Calculation 4 5" xfId="33074"/>
    <cellStyle name="Calculation 4 5 2" xfId="33075"/>
    <cellStyle name="Calculation 4 6" xfId="33076"/>
    <cellStyle name="Calculation 40" xfId="33077"/>
    <cellStyle name="Calculation 41" xfId="33078"/>
    <cellStyle name="Calculation 42" xfId="33079"/>
    <cellStyle name="Calculation 43" xfId="33080"/>
    <cellStyle name="Calculation 44" xfId="33081"/>
    <cellStyle name="Calculation 45" xfId="33082"/>
    <cellStyle name="Calculation 46" xfId="33083"/>
    <cellStyle name="Calculation 47" xfId="33084"/>
    <cellStyle name="Calculation 48" xfId="33085"/>
    <cellStyle name="Calculation 49" xfId="33086"/>
    <cellStyle name="Calculation 5" xfId="8075"/>
    <cellStyle name="Calculation 5 2" xfId="8076"/>
    <cellStyle name="Calculation 5 2 2" xfId="33087"/>
    <cellStyle name="Calculation 5 2 2 2" xfId="33088"/>
    <cellStyle name="Calculation 5 2 2 2 2" xfId="33089"/>
    <cellStyle name="Calculation 5 2 3" xfId="33090"/>
    <cellStyle name="Calculation 5 2 3 2" xfId="33091"/>
    <cellStyle name="Calculation 5 2 4" xfId="33092"/>
    <cellStyle name="Calculation 5 2 4 2" xfId="33093"/>
    <cellStyle name="Calculation 5 3" xfId="8077"/>
    <cellStyle name="Calculation 5 3 2" xfId="33094"/>
    <cellStyle name="Calculation 5 3 2 2" xfId="33095"/>
    <cellStyle name="Calculation 5 4" xfId="33096"/>
    <cellStyle name="Calculation 5 4 2" xfId="33097"/>
    <cellStyle name="Calculation 5 4 2 2" xfId="33098"/>
    <cellStyle name="Calculation 5 4 3" xfId="33099"/>
    <cellStyle name="Calculation 5 5" xfId="33100"/>
    <cellStyle name="Calculation 5 5 2" xfId="33101"/>
    <cellStyle name="Calculation 5 6" xfId="33102"/>
    <cellStyle name="Calculation 5 6 2" xfId="33103"/>
    <cellStyle name="Calculation 50" xfId="33104"/>
    <cellStyle name="Calculation 51" xfId="33105"/>
    <cellStyle name="Calculation 52" xfId="33106"/>
    <cellStyle name="Calculation 53" xfId="33107"/>
    <cellStyle name="Calculation 54" xfId="33108"/>
    <cellStyle name="Calculation 55" xfId="33109"/>
    <cellStyle name="Calculation 56" xfId="33110"/>
    <cellStyle name="Calculation 57" xfId="33111"/>
    <cellStyle name="Calculation 58" xfId="33112"/>
    <cellStyle name="Calculation 59" xfId="33113"/>
    <cellStyle name="Calculation 6" xfId="8078"/>
    <cellStyle name="Calculation 6 2" xfId="8079"/>
    <cellStyle name="Calculation 6 2 2" xfId="33114"/>
    <cellStyle name="Calculation 6 2 2 2" xfId="33115"/>
    <cellStyle name="Calculation 6 2 3" xfId="33116"/>
    <cellStyle name="Calculation 6 2 4" xfId="33117"/>
    <cellStyle name="Calculation 6 3" xfId="33118"/>
    <cellStyle name="Calculation 6 3 2" xfId="33119"/>
    <cellStyle name="Calculation 6 3 3" xfId="33120"/>
    <cellStyle name="Calculation 6 4" xfId="33121"/>
    <cellStyle name="Calculation 6 4 2" xfId="33122"/>
    <cellStyle name="Calculation 60" xfId="33123"/>
    <cellStyle name="Calculation 61" xfId="33124"/>
    <cellStyle name="Calculation 62" xfId="33125"/>
    <cellStyle name="Calculation 63" xfId="33126"/>
    <cellStyle name="Calculation 64" xfId="33127"/>
    <cellStyle name="Calculation 65" xfId="33128"/>
    <cellStyle name="Calculation 66" xfId="33129"/>
    <cellStyle name="Calculation 67" xfId="33130"/>
    <cellStyle name="Calculation 7" xfId="8080"/>
    <cellStyle name="Calculation 7 2" xfId="12449"/>
    <cellStyle name="Calculation 7 2 2" xfId="33131"/>
    <cellStyle name="Calculation 7 3" xfId="33132"/>
    <cellStyle name="Calculation 7 3 2" xfId="33133"/>
    <cellStyle name="Calculation 8" xfId="8081"/>
    <cellStyle name="Calculation 8 2" xfId="12450"/>
    <cellStyle name="Calculation 8 2 2" xfId="33134"/>
    <cellStyle name="Calculation 8 3" xfId="33135"/>
    <cellStyle name="Calculation 9" xfId="8082"/>
    <cellStyle name="Calculation 9 2" xfId="8083"/>
    <cellStyle name="Calculation 9 2 2" xfId="33136"/>
    <cellStyle name="Calculation 9 3" xfId="33137"/>
    <cellStyle name="Check Cell" xfId="341" builtinId="23" customBuiltin="1"/>
    <cellStyle name="Check Cell 10" xfId="33138"/>
    <cellStyle name="Check Cell 11" xfId="33139"/>
    <cellStyle name="Check Cell 12" xfId="33140"/>
    <cellStyle name="Check Cell 13" xfId="33141"/>
    <cellStyle name="Check Cell 14" xfId="33142"/>
    <cellStyle name="Check Cell 15" xfId="33143"/>
    <cellStyle name="Check Cell 16" xfId="33144"/>
    <cellStyle name="Check Cell 17" xfId="33145"/>
    <cellStyle name="Check Cell 18" xfId="33146"/>
    <cellStyle name="Check Cell 19" xfId="33147"/>
    <cellStyle name="Check Cell 2" xfId="8084"/>
    <cellStyle name="Check Cell 2 2" xfId="8085"/>
    <cellStyle name="Check Cell 2 2 2" xfId="8086"/>
    <cellStyle name="Check Cell 2 2 2 2" xfId="12451"/>
    <cellStyle name="Check Cell 2 2 2 2 2" xfId="33148"/>
    <cellStyle name="Check Cell 2 2 2 3" xfId="12452"/>
    <cellStyle name="Check Cell 2 2 2 4" xfId="12453"/>
    <cellStyle name="Check Cell 2 2 2 5" xfId="12454"/>
    <cellStyle name="Check Cell 2 2 2 6" xfId="12455"/>
    <cellStyle name="Check Cell 2 2 2 7" xfId="12456"/>
    <cellStyle name="Check Cell 2 2 2 8" xfId="33149"/>
    <cellStyle name="Check Cell 2 2 2 9" xfId="33150"/>
    <cellStyle name="Check Cell 2 2 3" xfId="8087"/>
    <cellStyle name="Check Cell 2 2 3 2" xfId="33151"/>
    <cellStyle name="Check Cell 2 2 4" xfId="33152"/>
    <cellStyle name="Check Cell 2 2 4 2" xfId="33153"/>
    <cellStyle name="Check Cell 2 3" xfId="8088"/>
    <cellStyle name="Check Cell 2 3 2" xfId="33154"/>
    <cellStyle name="Check Cell 2 3 2 2" xfId="33155"/>
    <cellStyle name="Check Cell 2 3 2 2 2" xfId="33156"/>
    <cellStyle name="Check Cell 2 3 2 3" xfId="33157"/>
    <cellStyle name="Check Cell 2 3 2 4" xfId="33158"/>
    <cellStyle name="Check Cell 2 3 3" xfId="33159"/>
    <cellStyle name="Check Cell 2 3 3 2" xfId="33160"/>
    <cellStyle name="Check Cell 2 3 4" xfId="33161"/>
    <cellStyle name="Check Cell 2 3 4 2" xfId="33162"/>
    <cellStyle name="Check Cell 2 3 5" xfId="33163"/>
    <cellStyle name="Check Cell 2 3 6" xfId="33164"/>
    <cellStyle name="Check Cell 2 4" xfId="12457"/>
    <cellStyle name="Check Cell 2 4 2" xfId="33165"/>
    <cellStyle name="Check Cell 2 4 2 2" xfId="33166"/>
    <cellStyle name="Check Cell 2 4 3" xfId="33167"/>
    <cellStyle name="Check Cell 2 4 4" xfId="33168"/>
    <cellStyle name="Check Cell 2 5" xfId="33169"/>
    <cellStyle name="Check Cell 2 5 2" xfId="33170"/>
    <cellStyle name="Check Cell 2 6" xfId="33171"/>
    <cellStyle name="Check Cell 2 6 2" xfId="33172"/>
    <cellStyle name="Check Cell 20" xfId="33173"/>
    <cellStyle name="Check Cell 21" xfId="33174"/>
    <cellStyle name="Check Cell 22" xfId="33175"/>
    <cellStyle name="Check Cell 23" xfId="33176"/>
    <cellStyle name="Check Cell 24" xfId="33177"/>
    <cellStyle name="Check Cell 25" xfId="33178"/>
    <cellStyle name="Check Cell 26" xfId="33179"/>
    <cellStyle name="Check Cell 27" xfId="33180"/>
    <cellStyle name="Check Cell 28" xfId="33181"/>
    <cellStyle name="Check Cell 29" xfId="33182"/>
    <cellStyle name="Check Cell 3" xfId="8089"/>
    <cellStyle name="Check Cell 3 2" xfId="12458"/>
    <cellStyle name="Check Cell 3 2 2" xfId="33183"/>
    <cellStyle name="Check Cell 3 2 2 2" xfId="33184"/>
    <cellStyle name="Check Cell 3 2 3" xfId="33185"/>
    <cellStyle name="Check Cell 3 3" xfId="12459"/>
    <cellStyle name="Check Cell 3 3 2" xfId="33186"/>
    <cellStyle name="Check Cell 3 4" xfId="12460"/>
    <cellStyle name="Check Cell 3 4 2" xfId="33187"/>
    <cellStyle name="Check Cell 3 5" xfId="12461"/>
    <cellStyle name="Check Cell 3 6" xfId="12462"/>
    <cellStyle name="Check Cell 3 7" xfId="33188"/>
    <cellStyle name="Check Cell 3 8" xfId="33189"/>
    <cellStyle name="Check Cell 30" xfId="33190"/>
    <cellStyle name="Check Cell 31" xfId="33191"/>
    <cellStyle name="Check Cell 32" xfId="33192"/>
    <cellStyle name="Check Cell 33" xfId="33193"/>
    <cellStyle name="Check Cell 34" xfId="33194"/>
    <cellStyle name="Check Cell 35" xfId="33195"/>
    <cellStyle name="Check Cell 36" xfId="33196"/>
    <cellStyle name="Check Cell 37" xfId="33197"/>
    <cellStyle name="Check Cell 38" xfId="33198"/>
    <cellStyle name="Check Cell 39" xfId="33199"/>
    <cellStyle name="Check Cell 4" xfId="8090"/>
    <cellStyle name="Check Cell 4 2" xfId="33200"/>
    <cellStyle name="Check Cell 4 2 2" xfId="33201"/>
    <cellStyle name="Check Cell 4 2 2 2" xfId="33202"/>
    <cellStyle name="Check Cell 4 2 3" xfId="33203"/>
    <cellStyle name="Check Cell 4 2 4" xfId="33204"/>
    <cellStyle name="Check Cell 4 3" xfId="33205"/>
    <cellStyle name="Check Cell 4 3 2" xfId="33206"/>
    <cellStyle name="Check Cell 4 4" xfId="33207"/>
    <cellStyle name="Check Cell 4 4 2" xfId="33208"/>
    <cellStyle name="Check Cell 4 5" xfId="33209"/>
    <cellStyle name="Check Cell 40" xfId="33210"/>
    <cellStyle name="Check Cell 41" xfId="33211"/>
    <cellStyle name="Check Cell 42" xfId="33212"/>
    <cellStyle name="Check Cell 43" xfId="33213"/>
    <cellStyle name="Check Cell 44" xfId="33214"/>
    <cellStyle name="Check Cell 45" xfId="33215"/>
    <cellStyle name="Check Cell 46" xfId="33216"/>
    <cellStyle name="Check Cell 47" xfId="33217"/>
    <cellStyle name="Check Cell 48" xfId="33218"/>
    <cellStyle name="Check Cell 49" xfId="33219"/>
    <cellStyle name="Check Cell 5" xfId="12463"/>
    <cellStyle name="Check Cell 5 2" xfId="33220"/>
    <cellStyle name="Check Cell 5 2 2" xfId="33221"/>
    <cellStyle name="Check Cell 50" xfId="33222"/>
    <cellStyle name="Check Cell 51" xfId="33223"/>
    <cellStyle name="Check Cell 52" xfId="33224"/>
    <cellStyle name="Check Cell 53" xfId="33225"/>
    <cellStyle name="Check Cell 54" xfId="33226"/>
    <cellStyle name="Check Cell 55" xfId="33227"/>
    <cellStyle name="Check Cell 56" xfId="33228"/>
    <cellStyle name="Check Cell 57" xfId="33229"/>
    <cellStyle name="Check Cell 58" xfId="33230"/>
    <cellStyle name="Check Cell 59" xfId="33231"/>
    <cellStyle name="Check Cell 6" xfId="12464"/>
    <cellStyle name="Check Cell 6 2" xfId="33232"/>
    <cellStyle name="Check Cell 6 2 2" xfId="33233"/>
    <cellStyle name="Check Cell 6 3" xfId="33234"/>
    <cellStyle name="Check Cell 6 4" xfId="33235"/>
    <cellStyle name="Check Cell 6 5" xfId="33236"/>
    <cellStyle name="Check Cell 60" xfId="33237"/>
    <cellStyle name="Check Cell 61" xfId="33238"/>
    <cellStyle name="Check Cell 62" xfId="33239"/>
    <cellStyle name="Check Cell 63" xfId="33240"/>
    <cellStyle name="Check Cell 64" xfId="33241"/>
    <cellStyle name="Check Cell 65" xfId="33242"/>
    <cellStyle name="Check Cell 7" xfId="33243"/>
    <cellStyle name="Check Cell 7 2" xfId="33244"/>
    <cellStyle name="Check Cell 8" xfId="33245"/>
    <cellStyle name="Check Cell 9" xfId="33246"/>
    <cellStyle name="CheckCell" xfId="342"/>
    <cellStyle name="CheckCell 2" xfId="8091"/>
    <cellStyle name="CheckCell 2 2" xfId="8092"/>
    <cellStyle name="CheckCell 2 2 2" xfId="33247"/>
    <cellStyle name="CheckCell 2 2 2 2" xfId="33248"/>
    <cellStyle name="CheckCell 2 2 2 2 2" xfId="33249"/>
    <cellStyle name="CheckCell 2 2 3" xfId="33250"/>
    <cellStyle name="CheckCell 2 2 3 2" xfId="33251"/>
    <cellStyle name="CheckCell 2 2 4" xfId="33252"/>
    <cellStyle name="CheckCell 2 2 4 2" xfId="33253"/>
    <cellStyle name="CheckCell 2 3" xfId="8093"/>
    <cellStyle name="CheckCell 2 3 2" xfId="33254"/>
    <cellStyle name="CheckCell 2 3 2 2" xfId="33255"/>
    <cellStyle name="CheckCell 2 4" xfId="33256"/>
    <cellStyle name="CheckCell 2 4 2" xfId="33257"/>
    <cellStyle name="CheckCell 2 4 2 2" xfId="33258"/>
    <cellStyle name="CheckCell 2 4 3" xfId="33259"/>
    <cellStyle name="CheckCell 2 5" xfId="33260"/>
    <cellStyle name="CheckCell 2 5 2" xfId="33261"/>
    <cellStyle name="CheckCell 2 6" xfId="33262"/>
    <cellStyle name="CheckCell 2 6 2" xfId="33263"/>
    <cellStyle name="CheckCell 3" xfId="8094"/>
    <cellStyle name="CheckCell 3 2" xfId="33264"/>
    <cellStyle name="CheckCell 3 2 2" xfId="33265"/>
    <cellStyle name="CheckCell 3 2 2 2" xfId="33266"/>
    <cellStyle name="CheckCell 3 3" xfId="33267"/>
    <cellStyle name="CheckCell 3 3 2" xfId="33268"/>
    <cellStyle name="CheckCell 3 4" xfId="33269"/>
    <cellStyle name="CheckCell 3 4 2" xfId="33270"/>
    <cellStyle name="CheckCell 4" xfId="8095"/>
    <cellStyle name="CheckCell 4 2" xfId="33271"/>
    <cellStyle name="CheckCell 4 2 2" xfId="33272"/>
    <cellStyle name="CheckCell 4 3" xfId="33273"/>
    <cellStyle name="CheckCell 5" xfId="33274"/>
    <cellStyle name="CheckCell 5 2" xfId="33275"/>
    <cellStyle name="CheckCell 5 2 2" xfId="33276"/>
    <cellStyle name="CheckCell 5 3" xfId="33277"/>
    <cellStyle name="CheckCell 6" xfId="33278"/>
    <cellStyle name="CheckCell 6 2" xfId="33279"/>
    <cellStyle name="CheckCell 7" xfId="33280"/>
    <cellStyle name="CheckCell 7 2" xfId="33281"/>
    <cellStyle name="CheckCell_Electric Rev Req Model (2009 GRC) Rebuttal" xfId="8096"/>
    <cellStyle name="ColumnHeading" xfId="33282"/>
    <cellStyle name="ColumnHeadings" xfId="33283"/>
    <cellStyle name="ColumnHeadings2" xfId="33284"/>
    <cellStyle name="Comma" xfId="343" builtinId="3"/>
    <cellStyle name="Comma  - Style1" xfId="33285"/>
    <cellStyle name="Comma  - Style2" xfId="33286"/>
    <cellStyle name="Comma  - Style3" xfId="33287"/>
    <cellStyle name="Comma  - Style4" xfId="33288"/>
    <cellStyle name="Comma  - Style5" xfId="33289"/>
    <cellStyle name="Comma  - Style6" xfId="33290"/>
    <cellStyle name="Comma  - Style7" xfId="33291"/>
    <cellStyle name="Comma  - Style8" xfId="33292"/>
    <cellStyle name="Comma [0] 2" xfId="12465"/>
    <cellStyle name="Comma [0] 3" xfId="12466"/>
    <cellStyle name="Comma [0] 4" xfId="33293"/>
    <cellStyle name="Comma [0] 5" xfId="33294"/>
    <cellStyle name="Comma 10" xfId="8097"/>
    <cellStyle name="Comma 10 2" xfId="8098"/>
    <cellStyle name="Comma 10 2 2" xfId="8099"/>
    <cellStyle name="Comma 10 2 2 2" xfId="33295"/>
    <cellStyle name="Comma 10 2 2 2 2" xfId="33296"/>
    <cellStyle name="Comma 10 2 2 3" xfId="33297"/>
    <cellStyle name="Comma 10 2 2 3 2" xfId="33298"/>
    <cellStyle name="Comma 10 2 3" xfId="8100"/>
    <cellStyle name="Comma 10 2 3 2" xfId="33299"/>
    <cellStyle name="Comma 10 2 3 2 2" xfId="33300"/>
    <cellStyle name="Comma 10 2 3 3" xfId="33301"/>
    <cellStyle name="Comma 10 2 4" xfId="33302"/>
    <cellStyle name="Comma 10 2 4 2" xfId="33303"/>
    <cellStyle name="Comma 10 2 5" xfId="33304"/>
    <cellStyle name="Comma 10 2 5 2" xfId="33305"/>
    <cellStyle name="Comma 10 3" xfId="8101"/>
    <cellStyle name="Comma 10 3 2" xfId="33306"/>
    <cellStyle name="Comma 10 3 2 2" xfId="33307"/>
    <cellStyle name="Comma 10 3 3" xfId="33308"/>
    <cellStyle name="Comma 10 4" xfId="8102"/>
    <cellStyle name="Comma 10 4 2" xfId="33309"/>
    <cellStyle name="Comma 10 4 2 2" xfId="33310"/>
    <cellStyle name="Comma 10 4 3" xfId="33311"/>
    <cellStyle name="Comma 10 5" xfId="33312"/>
    <cellStyle name="Comma 10 5 2" xfId="33313"/>
    <cellStyle name="Comma 10 6" xfId="33314"/>
    <cellStyle name="Comma 10 6 2" xfId="33315"/>
    <cellStyle name="Comma 10 7" xfId="33316"/>
    <cellStyle name="Comma 10 7 2" xfId="33317"/>
    <cellStyle name="Comma 11" xfId="8103"/>
    <cellStyle name="Comma 11 2" xfId="8104"/>
    <cellStyle name="Comma 11 2 2" xfId="8105"/>
    <cellStyle name="Comma 11 2 2 2" xfId="33318"/>
    <cellStyle name="Comma 11 2 3" xfId="8106"/>
    <cellStyle name="Comma 11 3" xfId="8107"/>
    <cellStyle name="Comma 11 3 2" xfId="33319"/>
    <cellStyle name="Comma 11 3 2 2" xfId="33320"/>
    <cellStyle name="Comma 11 3 3" xfId="33321"/>
    <cellStyle name="Comma 11 3 4" xfId="33322"/>
    <cellStyle name="Comma 11 4" xfId="8108"/>
    <cellStyle name="Comma 11 4 2" xfId="33323"/>
    <cellStyle name="Comma 11 4 2 2" xfId="33324"/>
    <cellStyle name="Comma 11 4 3" xfId="33325"/>
    <cellStyle name="Comma 11 5" xfId="33326"/>
    <cellStyle name="Comma 11 5 2" xfId="33327"/>
    <cellStyle name="Comma 12" xfId="526"/>
    <cellStyle name="Comma 12 2" xfId="8109"/>
    <cellStyle name="Comma 12 2 2" xfId="8110"/>
    <cellStyle name="Comma 12 2 2 2" xfId="33328"/>
    <cellStyle name="Comma 12 2 2 2 2" xfId="33329"/>
    <cellStyle name="Comma 12 2 3" xfId="8111"/>
    <cellStyle name="Comma 12 2 3 2" xfId="33330"/>
    <cellStyle name="Comma 12 2 4" xfId="33331"/>
    <cellStyle name="Comma 12 2 4 2" xfId="33332"/>
    <cellStyle name="Comma 12 3" xfId="8112"/>
    <cellStyle name="Comma 12 3 2" xfId="33333"/>
    <cellStyle name="Comma 12 3 2 2" xfId="33334"/>
    <cellStyle name="Comma 12 3 3" xfId="33335"/>
    <cellStyle name="Comma 12 4" xfId="8113"/>
    <cellStyle name="Comma 12 4 2" xfId="33336"/>
    <cellStyle name="Comma 12 4 2 2" xfId="33337"/>
    <cellStyle name="Comma 12 4 3" xfId="33338"/>
    <cellStyle name="Comma 12 5" xfId="33339"/>
    <cellStyle name="Comma 12 5 2" xfId="33340"/>
    <cellStyle name="Comma 12 6" xfId="33341"/>
    <cellStyle name="Comma 12 6 2" xfId="33342"/>
    <cellStyle name="Comma 13" xfId="8114"/>
    <cellStyle name="Comma 13 2" xfId="8115"/>
    <cellStyle name="Comma 13 2 2" xfId="8116"/>
    <cellStyle name="Comma 13 2 2 2" xfId="33343"/>
    <cellStyle name="Comma 13 2 2 2 2" xfId="33344"/>
    <cellStyle name="Comma 13 2 3" xfId="8117"/>
    <cellStyle name="Comma 13 2 3 2" xfId="33345"/>
    <cellStyle name="Comma 13 2 4" xfId="33346"/>
    <cellStyle name="Comma 13 2 4 2" xfId="33347"/>
    <cellStyle name="Comma 13 3" xfId="8118"/>
    <cellStyle name="Comma 13 3 2" xfId="33348"/>
    <cellStyle name="Comma 13 3 2 2" xfId="33349"/>
    <cellStyle name="Comma 13 3 3" xfId="33350"/>
    <cellStyle name="Comma 13 4" xfId="8119"/>
    <cellStyle name="Comma 13 4 2" xfId="33351"/>
    <cellStyle name="Comma 13 4 2 2" xfId="33352"/>
    <cellStyle name="Comma 13 4 3" xfId="33353"/>
    <cellStyle name="Comma 13 5" xfId="33354"/>
    <cellStyle name="Comma 13 5 2" xfId="33355"/>
    <cellStyle name="Comma 13 6" xfId="33356"/>
    <cellStyle name="Comma 13 6 2" xfId="33357"/>
    <cellStyle name="Comma 14" xfId="8120"/>
    <cellStyle name="Comma 14 2" xfId="8121"/>
    <cellStyle name="Comma 14 2 2" xfId="8122"/>
    <cellStyle name="Comma 14 2 2 2" xfId="33358"/>
    <cellStyle name="Comma 14 2 2 2 2" xfId="33359"/>
    <cellStyle name="Comma 14 2 3" xfId="8123"/>
    <cellStyle name="Comma 14 2 3 2" xfId="33360"/>
    <cellStyle name="Comma 14 2 4" xfId="33361"/>
    <cellStyle name="Comma 14 2 4 2" xfId="33362"/>
    <cellStyle name="Comma 14 3" xfId="8124"/>
    <cellStyle name="Comma 14 3 2" xfId="33363"/>
    <cellStyle name="Comma 14 3 2 2" xfId="33364"/>
    <cellStyle name="Comma 14 3 3" xfId="33365"/>
    <cellStyle name="Comma 14 4" xfId="8125"/>
    <cellStyle name="Comma 14 4 2" xfId="33366"/>
    <cellStyle name="Comma 14 4 2 2" xfId="33367"/>
    <cellStyle name="Comma 14 4 3" xfId="33368"/>
    <cellStyle name="Comma 14 5" xfId="33369"/>
    <cellStyle name="Comma 14 5 2" xfId="33370"/>
    <cellStyle name="Comma 14 6" xfId="33371"/>
    <cellStyle name="Comma 14 6 2" xfId="33372"/>
    <cellStyle name="Comma 15" xfId="8126"/>
    <cellStyle name="Comma 15 2" xfId="8127"/>
    <cellStyle name="Comma 15 2 2" xfId="8128"/>
    <cellStyle name="Comma 15 2 2 2" xfId="33373"/>
    <cellStyle name="Comma 15 2 2 3" xfId="33374"/>
    <cellStyle name="Comma 15 2 3" xfId="33375"/>
    <cellStyle name="Comma 15 3" xfId="8129"/>
    <cellStyle name="Comma 15 3 2" xfId="33376"/>
    <cellStyle name="Comma 15 3 2 2" xfId="33377"/>
    <cellStyle name="Comma 15 3 3" xfId="33378"/>
    <cellStyle name="Comma 15 3 4" xfId="33379"/>
    <cellStyle name="Comma 15 4" xfId="33380"/>
    <cellStyle name="Comma 15 4 2" xfId="33381"/>
    <cellStyle name="Comma 15 4 3" xfId="33382"/>
    <cellStyle name="Comma 15 5" xfId="33383"/>
    <cellStyle name="Comma 15 5 2" xfId="33384"/>
    <cellStyle name="Comma 16" xfId="8130"/>
    <cellStyle name="Comma 16 2" xfId="8131"/>
    <cellStyle name="Comma 16 2 2" xfId="33385"/>
    <cellStyle name="Comma 16 2 2 2" xfId="33386"/>
    <cellStyle name="Comma 16 2 2 2 2" xfId="33387"/>
    <cellStyle name="Comma 16 2 2 3" xfId="33388"/>
    <cellStyle name="Comma 16 2 3" xfId="33389"/>
    <cellStyle name="Comma 16 2 3 2" xfId="33390"/>
    <cellStyle name="Comma 16 2 3 2 2" xfId="33391"/>
    <cellStyle name="Comma 16 2 3 3" xfId="33392"/>
    <cellStyle name="Comma 16 2 4" xfId="33393"/>
    <cellStyle name="Comma 16 2 4 2" xfId="33394"/>
    <cellStyle name="Comma 16 3" xfId="8132"/>
    <cellStyle name="Comma 16 3 2" xfId="33395"/>
    <cellStyle name="Comma 16 3 2 2" xfId="33396"/>
    <cellStyle name="Comma 16 3 3" xfId="33397"/>
    <cellStyle name="Comma 16 4" xfId="33398"/>
    <cellStyle name="Comma 16 4 2" xfId="33399"/>
    <cellStyle name="Comma 16 4 2 2" xfId="33400"/>
    <cellStyle name="Comma 16 4 3" xfId="33401"/>
    <cellStyle name="Comma 16 5" xfId="33402"/>
    <cellStyle name="Comma 16 5 2" xfId="33403"/>
    <cellStyle name="Comma 16 6" xfId="33404"/>
    <cellStyle name="Comma 16 6 2" xfId="33405"/>
    <cellStyle name="Comma 17" xfId="8133"/>
    <cellStyle name="Comma 17 2" xfId="8134"/>
    <cellStyle name="Comma 17 2 2" xfId="8135"/>
    <cellStyle name="Comma 17 2 2 2" xfId="33406"/>
    <cellStyle name="Comma 17 2 2 2 2" xfId="33407"/>
    <cellStyle name="Comma 17 2 3" xfId="8136"/>
    <cellStyle name="Comma 17 2 3 2" xfId="33408"/>
    <cellStyle name="Comma 17 2 4" xfId="33409"/>
    <cellStyle name="Comma 17 2 4 2" xfId="33410"/>
    <cellStyle name="Comma 17 3" xfId="8137"/>
    <cellStyle name="Comma 17 3 2" xfId="8138"/>
    <cellStyle name="Comma 17 3 2 2" xfId="33411"/>
    <cellStyle name="Comma 17 3 3" xfId="8139"/>
    <cellStyle name="Comma 17 4" xfId="8140"/>
    <cellStyle name="Comma 17 4 2" xfId="8141"/>
    <cellStyle name="Comma 17 4 2 2" xfId="33412"/>
    <cellStyle name="Comma 17 4 3" xfId="8142"/>
    <cellStyle name="Comma 17 5" xfId="8143"/>
    <cellStyle name="Comma 17 5 2" xfId="33413"/>
    <cellStyle name="Comma 17 6" xfId="33414"/>
    <cellStyle name="Comma 17 6 2" xfId="33415"/>
    <cellStyle name="Comma 18" xfId="8144"/>
    <cellStyle name="Comma 18 2" xfId="8145"/>
    <cellStyle name="Comma 18 2 2" xfId="8146"/>
    <cellStyle name="Comma 18 2 2 2" xfId="33416"/>
    <cellStyle name="Comma 18 2 2 2 2" xfId="33417"/>
    <cellStyle name="Comma 18 2 2 3" xfId="33418"/>
    <cellStyle name="Comma 18 2 3" xfId="33419"/>
    <cellStyle name="Comma 18 2 3 2" xfId="33420"/>
    <cellStyle name="Comma 18 2 3 2 2" xfId="33421"/>
    <cellStyle name="Comma 18 2 3 3" xfId="33422"/>
    <cellStyle name="Comma 18 2 4" xfId="33423"/>
    <cellStyle name="Comma 18 2 4 2" xfId="33424"/>
    <cellStyle name="Comma 18 2 5" xfId="33425"/>
    <cellStyle name="Comma 18 3" xfId="8147"/>
    <cellStyle name="Comma 18 3 2" xfId="8148"/>
    <cellStyle name="Comma 18 3 2 2" xfId="33426"/>
    <cellStyle name="Comma 18 3 3" xfId="33427"/>
    <cellStyle name="Comma 18 4" xfId="8149"/>
    <cellStyle name="Comma 18 4 2" xfId="8150"/>
    <cellStyle name="Comma 18 4 2 2" xfId="33428"/>
    <cellStyle name="Comma 18 4 3" xfId="33429"/>
    <cellStyle name="Comma 18 5" xfId="12467"/>
    <cellStyle name="Comma 18 5 2" xfId="33430"/>
    <cellStyle name="Comma 18 5 2 2" xfId="33431"/>
    <cellStyle name="Comma 18 5 3" xfId="33432"/>
    <cellStyle name="Comma 18 6" xfId="33433"/>
    <cellStyle name="Comma 18 6 2" xfId="33434"/>
    <cellStyle name="Comma 18 7" xfId="33435"/>
    <cellStyle name="Comma 18 8" xfId="33436"/>
    <cellStyle name="Comma 19" xfId="8151"/>
    <cellStyle name="Comma 19 2" xfId="8152"/>
    <cellStyle name="Comma 19 2 2" xfId="33437"/>
    <cellStyle name="Comma 19 2 2 2" xfId="33438"/>
    <cellStyle name="Comma 19 2 2 2 2" xfId="33439"/>
    <cellStyle name="Comma 19 2 2 3" xfId="33440"/>
    <cellStyle name="Comma 19 2 3" xfId="33441"/>
    <cellStyle name="Comma 19 2 3 2" xfId="33442"/>
    <cellStyle name="Comma 19 2 4" xfId="33443"/>
    <cellStyle name="Comma 19 2 4 2" xfId="33444"/>
    <cellStyle name="Comma 19 2 5" xfId="33445"/>
    <cellStyle name="Comma 19 2 6" xfId="33446"/>
    <cellStyle name="Comma 19 3" xfId="8153"/>
    <cellStyle name="Comma 19 3 2" xfId="33447"/>
    <cellStyle name="Comma 19 3 2 2" xfId="33448"/>
    <cellStyle name="Comma 19 3 2 2 2" xfId="33449"/>
    <cellStyle name="Comma 19 3 2 3" xfId="33450"/>
    <cellStyle name="Comma 19 3 3" xfId="33451"/>
    <cellStyle name="Comma 19 3 3 2" xfId="33452"/>
    <cellStyle name="Comma 19 3 4" xfId="33453"/>
    <cellStyle name="Comma 19 4" xfId="8154"/>
    <cellStyle name="Comma 19 4 2" xfId="33454"/>
    <cellStyle name="Comma 19 4 2 2" xfId="33455"/>
    <cellStyle name="Comma 19 4 3" xfId="33456"/>
    <cellStyle name="Comma 19 5" xfId="33457"/>
    <cellStyle name="Comma 19 5 2" xfId="33458"/>
    <cellStyle name="Comma 19 6" xfId="33459"/>
    <cellStyle name="Comma 2" xfId="344"/>
    <cellStyle name="Comma 2 10" xfId="8155"/>
    <cellStyle name="Comma 2 10 2" xfId="33460"/>
    <cellStyle name="Comma 2 10 2 2" xfId="33461"/>
    <cellStyle name="Comma 2 10 3" xfId="33462"/>
    <cellStyle name="Comma 2 11" xfId="33463"/>
    <cellStyle name="Comma 2 11 2" xfId="33464"/>
    <cellStyle name="Comma 2 12" xfId="33465"/>
    <cellStyle name="Comma 2 12 2" xfId="33466"/>
    <cellStyle name="Comma 2 13" xfId="33467"/>
    <cellStyle name="Comma 2 13 2" xfId="33468"/>
    <cellStyle name="Comma 2 2" xfId="345"/>
    <cellStyle name="Comma 2 2 2" xfId="8156"/>
    <cellStyle name="Comma 2 2 2 2" xfId="8157"/>
    <cellStyle name="Comma 2 2 2 2 2" xfId="33469"/>
    <cellStyle name="Comma 2 2 2 2 2 2" xfId="33470"/>
    <cellStyle name="Comma 2 2 2 2 3" xfId="33471"/>
    <cellStyle name="Comma 2 2 2 2 4" xfId="33472"/>
    <cellStyle name="Comma 2 2 2 3" xfId="8158"/>
    <cellStyle name="Comma 2 2 2 3 2" xfId="33473"/>
    <cellStyle name="Comma 2 2 2 3 2 2" xfId="33474"/>
    <cellStyle name="Comma 2 2 2 3 3" xfId="33475"/>
    <cellStyle name="Comma 2 2 2 3 4" xfId="33476"/>
    <cellStyle name="Comma 2 2 2 4" xfId="8159"/>
    <cellStyle name="Comma 2 2 2 4 2" xfId="33477"/>
    <cellStyle name="Comma 2 2 2 4 2 2" xfId="33478"/>
    <cellStyle name="Comma 2 2 2 4 3" xfId="33479"/>
    <cellStyle name="Comma 2 2 2 5" xfId="33480"/>
    <cellStyle name="Comma 2 2 2 5 2" xfId="33481"/>
    <cellStyle name="Comma 2 2 2 6" xfId="33482"/>
    <cellStyle name="Comma 2 2 3" xfId="8160"/>
    <cellStyle name="Comma 2 2 3 2" xfId="8161"/>
    <cellStyle name="Comma 2 2 3 2 2" xfId="33483"/>
    <cellStyle name="Comma 2 2 3 2 2 2" xfId="33484"/>
    <cellStyle name="Comma 2 2 3 2 3" xfId="33485"/>
    <cellStyle name="Comma 2 2 3 3" xfId="33486"/>
    <cellStyle name="Comma 2 2 3 3 2" xfId="33487"/>
    <cellStyle name="Comma 2 2 3 3 2 2" xfId="33488"/>
    <cellStyle name="Comma 2 2 3 3 3" xfId="33489"/>
    <cellStyle name="Comma 2 2 3 4" xfId="33490"/>
    <cellStyle name="Comma 2 2 3 4 2" xfId="33491"/>
    <cellStyle name="Comma 2 2 3 5" xfId="33492"/>
    <cellStyle name="Comma 2 2 3 5 2" xfId="33493"/>
    <cellStyle name="Comma 2 2 4" xfId="8162"/>
    <cellStyle name="Comma 2 2 4 2" xfId="33494"/>
    <cellStyle name="Comma 2 2 4 2 2" xfId="33495"/>
    <cellStyle name="Comma 2 2 4 3" xfId="33496"/>
    <cellStyle name="Comma 2 2 5" xfId="8163"/>
    <cellStyle name="Comma 2 2 5 2" xfId="33497"/>
    <cellStyle name="Comma 2 2 5 2 2" xfId="33498"/>
    <cellStyle name="Comma 2 2 5 3" xfId="33499"/>
    <cellStyle name="Comma 2 2 5 4" xfId="33500"/>
    <cellStyle name="Comma 2 2 6" xfId="33501"/>
    <cellStyle name="Comma 2 2 6 2" xfId="33502"/>
    <cellStyle name="Comma 2 2 7" xfId="33503"/>
    <cellStyle name="Comma 2 2 7 2" xfId="33504"/>
    <cellStyle name="Comma 2 2_DEM-WP(C) Chelan Power Costs" xfId="12468"/>
    <cellStyle name="Comma 2 3" xfId="8164"/>
    <cellStyle name="Comma 2 3 2" xfId="8165"/>
    <cellStyle name="Comma 2 3 2 2" xfId="33505"/>
    <cellStyle name="Comma 2 3 2 2 2" xfId="33506"/>
    <cellStyle name="Comma 2 3 2 2 3" xfId="33507"/>
    <cellStyle name="Comma 2 3 2 3" xfId="33508"/>
    <cellStyle name="Comma 2 3 2 4" xfId="33509"/>
    <cellStyle name="Comma 2 3 2 5" xfId="33510"/>
    <cellStyle name="Comma 2 3 3" xfId="8166"/>
    <cellStyle name="Comma 2 3 3 2" xfId="33511"/>
    <cellStyle name="Comma 2 3 3 2 2" xfId="33512"/>
    <cellStyle name="Comma 2 3 3 3" xfId="33513"/>
    <cellStyle name="Comma 2 3 3 4" xfId="33514"/>
    <cellStyle name="Comma 2 3 4" xfId="8167"/>
    <cellStyle name="Comma 2 3 4 2" xfId="33515"/>
    <cellStyle name="Comma 2 3 5" xfId="33516"/>
    <cellStyle name="Comma 2 4" xfId="8168"/>
    <cellStyle name="Comma 2 4 2" xfId="8169"/>
    <cellStyle name="Comma 2 4 2 2" xfId="33517"/>
    <cellStyle name="Comma 2 4 2 2 2" xfId="33518"/>
    <cellStyle name="Comma 2 4 2 3" xfId="33519"/>
    <cellStyle name="Comma 2 4 2 4" xfId="33520"/>
    <cellStyle name="Comma 2 4 3" xfId="33521"/>
    <cellStyle name="Comma 2 4 3 2" xfId="33522"/>
    <cellStyle name="Comma 2 4 3 2 2" xfId="33523"/>
    <cellStyle name="Comma 2 4 3 3" xfId="33524"/>
    <cellStyle name="Comma 2 4 4" xfId="33525"/>
    <cellStyle name="Comma 2 4 4 2" xfId="33526"/>
    <cellStyle name="Comma 2 4 5" xfId="33527"/>
    <cellStyle name="Comma 2 4 5 2" xfId="33528"/>
    <cellStyle name="Comma 2 4 6" xfId="33529"/>
    <cellStyle name="Comma 2 5" xfId="8170"/>
    <cellStyle name="Comma 2 5 2" xfId="8171"/>
    <cellStyle name="Comma 2 5 2 2" xfId="33530"/>
    <cellStyle name="Comma 2 5 2 2 2" xfId="33531"/>
    <cellStyle name="Comma 2 5 2 3" xfId="33532"/>
    <cellStyle name="Comma 2 5 2 4" xfId="33533"/>
    <cellStyle name="Comma 2 5 3" xfId="33534"/>
    <cellStyle name="Comma 2 5 3 2" xfId="33535"/>
    <cellStyle name="Comma 2 5 3 2 2" xfId="33536"/>
    <cellStyle name="Comma 2 5 3 3" xfId="33537"/>
    <cellStyle name="Comma 2 5 4" xfId="33538"/>
    <cellStyle name="Comma 2 5 4 2" xfId="33539"/>
    <cellStyle name="Comma 2 5 5" xfId="33540"/>
    <cellStyle name="Comma 2 5 5 2" xfId="33541"/>
    <cellStyle name="Comma 2 5 6" xfId="33542"/>
    <cellStyle name="Comma 2 6" xfId="8172"/>
    <cellStyle name="Comma 2 6 2" xfId="8173"/>
    <cellStyle name="Comma 2 6 2 2" xfId="33543"/>
    <cellStyle name="Comma 2 6 2 2 2" xfId="33544"/>
    <cellStyle name="Comma 2 6 2 3" xfId="33545"/>
    <cellStyle name="Comma 2 6 3" xfId="33546"/>
    <cellStyle name="Comma 2 6 3 2" xfId="33547"/>
    <cellStyle name="Comma 2 6 3 2 2" xfId="33548"/>
    <cellStyle name="Comma 2 6 3 3" xfId="33549"/>
    <cellStyle name="Comma 2 6 3 4" xfId="33550"/>
    <cellStyle name="Comma 2 6 4" xfId="33551"/>
    <cellStyle name="Comma 2 6 4 2" xfId="33552"/>
    <cellStyle name="Comma 2 6 5" xfId="33553"/>
    <cellStyle name="Comma 2 6 5 2" xfId="33554"/>
    <cellStyle name="Comma 2 6 6" xfId="33555"/>
    <cellStyle name="Comma 2 7" xfId="8174"/>
    <cellStyle name="Comma 2 7 2" xfId="8175"/>
    <cellStyle name="Comma 2 7 2 2" xfId="33556"/>
    <cellStyle name="Comma 2 7 2 2 2" xfId="33557"/>
    <cellStyle name="Comma 2 7 2 3" xfId="33558"/>
    <cellStyle name="Comma 2 7 3" xfId="33559"/>
    <cellStyle name="Comma 2 7 3 2" xfId="33560"/>
    <cellStyle name="Comma 2 7 3 2 2" xfId="33561"/>
    <cellStyle name="Comma 2 7 3 3" xfId="33562"/>
    <cellStyle name="Comma 2 7 3 4" xfId="33563"/>
    <cellStyle name="Comma 2 7 4" xfId="33564"/>
    <cellStyle name="Comma 2 7 4 2" xfId="33565"/>
    <cellStyle name="Comma 2 7 5" xfId="33566"/>
    <cellStyle name="Comma 2 7 5 2" xfId="33567"/>
    <cellStyle name="Comma 2 7 6" xfId="33568"/>
    <cellStyle name="Comma 2 8" xfId="8176"/>
    <cellStyle name="Comma 2 8 2" xfId="8177"/>
    <cellStyle name="Comma 2 8 2 2" xfId="33569"/>
    <cellStyle name="Comma 2 8 2 2 2" xfId="33570"/>
    <cellStyle name="Comma 2 8 2 3" xfId="33571"/>
    <cellStyle name="Comma 2 8 3" xfId="33572"/>
    <cellStyle name="Comma 2 8 3 2" xfId="33573"/>
    <cellStyle name="Comma 2 8 3 2 2" xfId="33574"/>
    <cellStyle name="Comma 2 8 3 3" xfId="33575"/>
    <cellStyle name="Comma 2 8 4" xfId="33576"/>
    <cellStyle name="Comma 2 8 4 2" xfId="33577"/>
    <cellStyle name="Comma 2 8 5" xfId="33578"/>
    <cellStyle name="Comma 2 8 5 2" xfId="33579"/>
    <cellStyle name="Comma 2 9" xfId="8178"/>
    <cellStyle name="Comma 2 9 2" xfId="33580"/>
    <cellStyle name="Comma 2 9 2 2" xfId="33581"/>
    <cellStyle name="Comma 2 9 2 3" xfId="33582"/>
    <cellStyle name="Comma 2 9 3" xfId="33583"/>
    <cellStyle name="Comma 2_4 31E Reg Asset  Liab and EXH D" xfId="12469"/>
    <cellStyle name="Comma 20" xfId="8179"/>
    <cellStyle name="Comma 20 2" xfId="8180"/>
    <cellStyle name="Comma 20 2 2" xfId="33584"/>
    <cellStyle name="Comma 20 2 2 2" xfId="33585"/>
    <cellStyle name="Comma 20 2 3" xfId="33586"/>
    <cellStyle name="Comma 20 2 3 2" xfId="33587"/>
    <cellStyle name="Comma 20 3" xfId="8181"/>
    <cellStyle name="Comma 20 3 2" xfId="33588"/>
    <cellStyle name="Comma 20 4" xfId="33589"/>
    <cellStyle name="Comma 20 4 2" xfId="33590"/>
    <cellStyle name="Comma 21" xfId="8182"/>
    <cellStyle name="Comma 21 2" xfId="8183"/>
    <cellStyle name="Comma 21 2 2" xfId="33591"/>
    <cellStyle name="Comma 21 2 2 2" xfId="33592"/>
    <cellStyle name="Comma 21 3" xfId="33593"/>
    <cellStyle name="Comma 21 3 2" xfId="33594"/>
    <cellStyle name="Comma 21 4" xfId="33595"/>
    <cellStyle name="Comma 21 4 2" xfId="33596"/>
    <cellStyle name="Comma 22" xfId="8184"/>
    <cellStyle name="Comma 22 2" xfId="12470"/>
    <cellStyle name="Comma 22 2 2" xfId="33597"/>
    <cellStyle name="Comma 22 2 2 2" xfId="33598"/>
    <cellStyle name="Comma 22 3" xfId="33599"/>
    <cellStyle name="Comma 22 3 2" xfId="33600"/>
    <cellStyle name="Comma 23" xfId="8185"/>
    <cellStyle name="Comma 23 2" xfId="12471"/>
    <cellStyle name="Comma 23 2 2" xfId="33601"/>
    <cellStyle name="Comma 23 2 3" xfId="33602"/>
    <cellStyle name="Comma 23 3" xfId="33603"/>
    <cellStyle name="Comma 23 4" xfId="33604"/>
    <cellStyle name="Comma 24" xfId="8186"/>
    <cellStyle name="Comma 24 2" xfId="8187"/>
    <cellStyle name="Comma 24 2 2" xfId="33605"/>
    <cellStyle name="Comma 24 2 3" xfId="33606"/>
    <cellStyle name="Comma 24 3" xfId="8188"/>
    <cellStyle name="Comma 25" xfId="8189"/>
    <cellStyle name="Comma 25 2" xfId="8190"/>
    <cellStyle name="Comma 25 2 2" xfId="33607"/>
    <cellStyle name="Comma 25 3" xfId="8191"/>
    <cellStyle name="Comma 26" xfId="8192"/>
    <cellStyle name="Comma 26 2" xfId="8193"/>
    <cellStyle name="Comma 26 2 2" xfId="33608"/>
    <cellStyle name="Comma 26 2 2 2" xfId="33609"/>
    <cellStyle name="Comma 26 2 3" xfId="33610"/>
    <cellStyle name="Comma 26 3" xfId="33611"/>
    <cellStyle name="Comma 26 3 2" xfId="33612"/>
    <cellStyle name="Comma 26 3 2 2" xfId="33613"/>
    <cellStyle name="Comma 26 3 3" xfId="33614"/>
    <cellStyle name="Comma 26 4" xfId="33615"/>
    <cellStyle name="Comma 26 4 2" xfId="33616"/>
    <cellStyle name="Comma 26 5" xfId="33617"/>
    <cellStyle name="Comma 26 5 2" xfId="33618"/>
    <cellStyle name="Comma 26 6" xfId="33619"/>
    <cellStyle name="Comma 27" xfId="8194"/>
    <cellStyle name="Comma 27 2" xfId="8195"/>
    <cellStyle name="Comma 27 2 2" xfId="33620"/>
    <cellStyle name="Comma 27 2 2 2" xfId="33621"/>
    <cellStyle name="Comma 27 2 3" xfId="33622"/>
    <cellStyle name="Comma 27 3" xfId="33623"/>
    <cellStyle name="Comma 27 3 2" xfId="33624"/>
    <cellStyle name="Comma 27 3 2 2" xfId="33625"/>
    <cellStyle name="Comma 27 3 3" xfId="33626"/>
    <cellStyle name="Comma 27 4" xfId="33627"/>
    <cellStyle name="Comma 27 4 2" xfId="33628"/>
    <cellStyle name="Comma 27 5" xfId="33629"/>
    <cellStyle name="Comma 27 5 2" xfId="33630"/>
    <cellStyle name="Comma 27 6" xfId="33631"/>
    <cellStyle name="Comma 28" xfId="8196"/>
    <cellStyle name="Comma 28 2" xfId="8197"/>
    <cellStyle name="Comma 28 2 2" xfId="33632"/>
    <cellStyle name="Comma 28 2 2 2" xfId="33633"/>
    <cellStyle name="Comma 28 2 3" xfId="33634"/>
    <cellStyle name="Comma 28 3" xfId="33635"/>
    <cellStyle name="Comma 28 3 2" xfId="33636"/>
    <cellStyle name="Comma 28 3 2 2" xfId="33637"/>
    <cellStyle name="Comma 28 3 3" xfId="33638"/>
    <cellStyle name="Comma 28 4" xfId="33639"/>
    <cellStyle name="Comma 28 4 2" xfId="33640"/>
    <cellStyle name="Comma 28 5" xfId="33641"/>
    <cellStyle name="Comma 28 5 2" xfId="33642"/>
    <cellStyle name="Comma 29" xfId="8198"/>
    <cellStyle name="Comma 29 2" xfId="33643"/>
    <cellStyle name="Comma 29 2 2" xfId="33644"/>
    <cellStyle name="Comma 29 2 3" xfId="33645"/>
    <cellStyle name="Comma 29 3" xfId="33646"/>
    <cellStyle name="Comma 29 4" xfId="33647"/>
    <cellStyle name="Comma 3" xfId="346"/>
    <cellStyle name="Comma 3 2" xfId="8199"/>
    <cellStyle name="Comma 3 2 2" xfId="8200"/>
    <cellStyle name="Comma 3 2 2 2" xfId="8201"/>
    <cellStyle name="Comma 3 2 2 2 2" xfId="33648"/>
    <cellStyle name="Comma 3 2 2 3" xfId="8202"/>
    <cellStyle name="Comma 3 2 3" xfId="8203"/>
    <cellStyle name="Comma 3 2 3 2" xfId="33649"/>
    <cellStyle name="Comma 3 2 3 2 2" xfId="33650"/>
    <cellStyle name="Comma 3 2 3 3" xfId="33651"/>
    <cellStyle name="Comma 3 2 4" xfId="8204"/>
    <cellStyle name="Comma 3 2 4 2" xfId="33652"/>
    <cellStyle name="Comma 3 2 5" xfId="33653"/>
    <cellStyle name="Comma 3 2 5 2" xfId="33654"/>
    <cellStyle name="Comma 3 3" xfId="8205"/>
    <cellStyle name="Comma 3 3 2" xfId="8206"/>
    <cellStyle name="Comma 3 3 2 2" xfId="33655"/>
    <cellStyle name="Comma 3 3 2 2 2" xfId="33656"/>
    <cellStyle name="Comma 3 3 2 3" xfId="33657"/>
    <cellStyle name="Comma 3 3 3" xfId="12472"/>
    <cellStyle name="Comma 3 3 3 2" xfId="33658"/>
    <cellStyle name="Comma 3 3 3 2 2" xfId="33659"/>
    <cellStyle name="Comma 3 3 3 3" xfId="33660"/>
    <cellStyle name="Comma 3 3 4" xfId="33661"/>
    <cellStyle name="Comma 3 3 4 2" xfId="33662"/>
    <cellStyle name="Comma 3 3 5" xfId="33663"/>
    <cellStyle name="Comma 3 3 5 2" xfId="33664"/>
    <cellStyle name="Comma 3 4" xfId="8207"/>
    <cellStyle name="Comma 3 4 2" xfId="8208"/>
    <cellStyle name="Comma 3 4 2 2" xfId="33665"/>
    <cellStyle name="Comma 3 4 3" xfId="8209"/>
    <cellStyle name="Comma 3 4 4" xfId="33666"/>
    <cellStyle name="Comma 3 4 5" xfId="33667"/>
    <cellStyle name="Comma 3 5" xfId="8210"/>
    <cellStyle name="Comma 3 5 2" xfId="33668"/>
    <cellStyle name="Comma 3 5 2 2" xfId="33669"/>
    <cellStyle name="Comma 3 5 3" xfId="33670"/>
    <cellStyle name="Comma 3 5 4" xfId="33671"/>
    <cellStyle name="Comma 3 6" xfId="8211"/>
    <cellStyle name="Comma 3 6 2" xfId="33672"/>
    <cellStyle name="Comma 3 7" xfId="33673"/>
    <cellStyle name="Comma 3 7 2" xfId="33674"/>
    <cellStyle name="Comma 3 8" xfId="33675"/>
    <cellStyle name="Comma 3 8 2" xfId="33676"/>
    <cellStyle name="Comma 3 8 3" xfId="33677"/>
    <cellStyle name="Comma 30" xfId="8212"/>
    <cellStyle name="Comma 30 2" xfId="33678"/>
    <cellStyle name="Comma 30 2 2" xfId="33679"/>
    <cellStyle name="Comma 30 2 2 2" xfId="33680"/>
    <cellStyle name="Comma 30 2 3" xfId="33681"/>
    <cellStyle name="Comma 30 3" xfId="33682"/>
    <cellStyle name="Comma 30 3 2" xfId="33683"/>
    <cellStyle name="Comma 30 4" xfId="33684"/>
    <cellStyle name="Comma 31" xfId="8213"/>
    <cellStyle name="Comma 31 2" xfId="8214"/>
    <cellStyle name="Comma 31 2 2" xfId="33685"/>
    <cellStyle name="Comma 31 3" xfId="8215"/>
    <cellStyle name="Comma 31 3 2" xfId="8216"/>
    <cellStyle name="Comma 32" xfId="8217"/>
    <cellStyle name="Comma 32 2" xfId="8218"/>
    <cellStyle name="Comma 32 2 2" xfId="8219"/>
    <cellStyle name="Comma 32 3" xfId="8220"/>
    <cellStyle name="Comma 33" xfId="8221"/>
    <cellStyle name="Comma 33 2" xfId="33686"/>
    <cellStyle name="Comma 34" xfId="8222"/>
    <cellStyle name="Comma 34 2" xfId="33687"/>
    <cellStyle name="Comma 34 3" xfId="33688"/>
    <cellStyle name="Comma 35" xfId="8223"/>
    <cellStyle name="Comma 35 2" xfId="33689"/>
    <cellStyle name="Comma 35 3" xfId="33690"/>
    <cellStyle name="Comma 35 4" xfId="33691"/>
    <cellStyle name="Comma 35 5" xfId="33692"/>
    <cellStyle name="Comma 35 6" xfId="33693"/>
    <cellStyle name="Comma 36" xfId="8224"/>
    <cellStyle name="Comma 36 2" xfId="33694"/>
    <cellStyle name="Comma 36 3" xfId="33695"/>
    <cellStyle name="Comma 36 4" xfId="33696"/>
    <cellStyle name="Comma 36 5" xfId="33697"/>
    <cellStyle name="Comma 36 6" xfId="33698"/>
    <cellStyle name="Comma 37" xfId="8225"/>
    <cellStyle name="Comma 37 2" xfId="33699"/>
    <cellStyle name="Comma 37 3" xfId="33700"/>
    <cellStyle name="Comma 37 4" xfId="33701"/>
    <cellStyle name="Comma 37 5" xfId="33702"/>
    <cellStyle name="Comma 37 6" xfId="33703"/>
    <cellStyle name="Comma 38" xfId="8226"/>
    <cellStyle name="Comma 38 2" xfId="33704"/>
    <cellStyle name="Comma 38 3" xfId="33705"/>
    <cellStyle name="Comma 38 4" xfId="33706"/>
    <cellStyle name="Comma 38 5" xfId="33707"/>
    <cellStyle name="Comma 38 6" xfId="33708"/>
    <cellStyle name="Comma 39" xfId="8227"/>
    <cellStyle name="Comma 39 2" xfId="33709"/>
    <cellStyle name="Comma 39 3" xfId="33710"/>
    <cellStyle name="Comma 39 4" xfId="33711"/>
    <cellStyle name="Comma 39 5" xfId="33712"/>
    <cellStyle name="Comma 39 6" xfId="33713"/>
    <cellStyle name="Comma 4" xfId="347"/>
    <cellStyle name="Comma 4 2" xfId="348"/>
    <cellStyle name="Comma 4 2 2" xfId="8228"/>
    <cellStyle name="Comma 4 2 2 2" xfId="12473"/>
    <cellStyle name="Comma 4 2 2 2 2" xfId="33714"/>
    <cellStyle name="Comma 4 2 2 3" xfId="33715"/>
    <cellStyle name="Comma 4 2 2 3 2" xfId="33716"/>
    <cellStyle name="Comma 4 2 3" xfId="8229"/>
    <cellStyle name="Comma 4 2 3 2" xfId="33717"/>
    <cellStyle name="Comma 4 2 3 2 2" xfId="33718"/>
    <cellStyle name="Comma 4 2 3 3" xfId="33719"/>
    <cellStyle name="Comma 4 2 4" xfId="33720"/>
    <cellStyle name="Comma 4 2 4 2" xfId="33721"/>
    <cellStyle name="Comma 4 2 5" xfId="33722"/>
    <cellStyle name="Comma 4 2 5 2" xfId="33723"/>
    <cellStyle name="Comma 4 3" xfId="8230"/>
    <cellStyle name="Comma 4 3 2" xfId="8231"/>
    <cellStyle name="Comma 4 3 2 2" xfId="33724"/>
    <cellStyle name="Comma 4 3 2 2 2" xfId="33725"/>
    <cellStyle name="Comma 4 3 3" xfId="8232"/>
    <cellStyle name="Comma 4 3 3 2" xfId="33726"/>
    <cellStyle name="Comma 4 3 4" xfId="33727"/>
    <cellStyle name="Comma 4 3 4 2" xfId="33728"/>
    <cellStyle name="Comma 4 4" xfId="8233"/>
    <cellStyle name="Comma 4 4 2" xfId="33729"/>
    <cellStyle name="Comma 4 4 2 2" xfId="33730"/>
    <cellStyle name="Comma 4 4 3" xfId="33731"/>
    <cellStyle name="Comma 4 5" xfId="8234"/>
    <cellStyle name="Comma 4 5 2" xfId="33732"/>
    <cellStyle name="Comma 4 5 2 2" xfId="33733"/>
    <cellStyle name="Comma 4 5 3" xfId="33734"/>
    <cellStyle name="Comma 4 6" xfId="8235"/>
    <cellStyle name="Comma 4 6 2" xfId="33735"/>
    <cellStyle name="Comma 4 7" xfId="33736"/>
    <cellStyle name="Comma 4 7 2" xfId="33737"/>
    <cellStyle name="Comma 4 8" xfId="33738"/>
    <cellStyle name="Comma 40" xfId="8236"/>
    <cellStyle name="Comma 40 2" xfId="33739"/>
    <cellStyle name="Comma 40 3" xfId="33740"/>
    <cellStyle name="Comma 40 4" xfId="33741"/>
    <cellStyle name="Comma 40 5" xfId="33742"/>
    <cellStyle name="Comma 41" xfId="8237"/>
    <cellStyle name="Comma 41 2" xfId="33743"/>
    <cellStyle name="Comma 41 2 2" xfId="33744"/>
    <cellStyle name="Comma 41 3" xfId="33745"/>
    <cellStyle name="Comma 41 4" xfId="33746"/>
    <cellStyle name="Comma 41 5" xfId="33747"/>
    <cellStyle name="Comma 42" xfId="8238"/>
    <cellStyle name="Comma 42 2" xfId="33748"/>
    <cellStyle name="Comma 42 3" xfId="33749"/>
    <cellStyle name="Comma 42 4" xfId="33750"/>
    <cellStyle name="Comma 43" xfId="8239"/>
    <cellStyle name="Comma 43 2" xfId="33751"/>
    <cellStyle name="Comma 43 3" xfId="33752"/>
    <cellStyle name="Comma 44" xfId="8240"/>
    <cellStyle name="Comma 44 2" xfId="33753"/>
    <cellStyle name="Comma 44 3" xfId="33754"/>
    <cellStyle name="Comma 45" xfId="8241"/>
    <cellStyle name="Comma 46" xfId="8242"/>
    <cellStyle name="Comma 47" xfId="8243"/>
    <cellStyle name="Comma 47 2" xfId="33755"/>
    <cellStyle name="Comma 47 3" xfId="33756"/>
    <cellStyle name="Comma 48" xfId="8244"/>
    <cellStyle name="Comma 48 2" xfId="33757"/>
    <cellStyle name="Comma 48 3" xfId="33758"/>
    <cellStyle name="Comma 49" xfId="8245"/>
    <cellStyle name="Comma 5" xfId="349"/>
    <cellStyle name="Comma 5 2" xfId="8246"/>
    <cellStyle name="Comma 5 2 2" xfId="8247"/>
    <cellStyle name="Comma 5 2 2 2" xfId="33759"/>
    <cellStyle name="Comma 5 2 2 2 2" xfId="33760"/>
    <cellStyle name="Comma 5 2 2 2 3" xfId="33761"/>
    <cellStyle name="Comma 5 2 2 3" xfId="33762"/>
    <cellStyle name="Comma 5 2 2 3 2" xfId="33763"/>
    <cellStyle name="Comma 5 2 2 4" xfId="33764"/>
    <cellStyle name="Comma 5 2 3" xfId="8248"/>
    <cellStyle name="Comma 5 2 3 2" xfId="33765"/>
    <cellStyle name="Comma 5 2 3 2 2" xfId="33766"/>
    <cellStyle name="Comma 5 2 3 2 3" xfId="33767"/>
    <cellStyle name="Comma 5 2 3 3" xfId="33768"/>
    <cellStyle name="Comma 5 2 3 3 2" xfId="33769"/>
    <cellStyle name="Comma 5 2 3 4" xfId="33770"/>
    <cellStyle name="Comma 5 2 4" xfId="33771"/>
    <cellStyle name="Comma 5 2 4 2" xfId="33772"/>
    <cellStyle name="Comma 5 2 4 3" xfId="33773"/>
    <cellStyle name="Comma 5 2 5" xfId="33774"/>
    <cellStyle name="Comma 5 2 5 2" xfId="33775"/>
    <cellStyle name="Comma 5 2 6" xfId="33776"/>
    <cellStyle name="Comma 5 3" xfId="8249"/>
    <cellStyle name="Comma 5 3 2" xfId="33777"/>
    <cellStyle name="Comma 5 3 2 2" xfId="33778"/>
    <cellStyle name="Comma 5 3 2 2 2" xfId="33779"/>
    <cellStyle name="Comma 5 3 2 3" xfId="33780"/>
    <cellStyle name="Comma 5 3 3" xfId="33781"/>
    <cellStyle name="Comma 5 3 3 2" xfId="33782"/>
    <cellStyle name="Comma 5 3 4" xfId="33783"/>
    <cellStyle name="Comma 5 4" xfId="8250"/>
    <cellStyle name="Comma 5 4 2" xfId="33784"/>
    <cellStyle name="Comma 5 4 2 2" xfId="33785"/>
    <cellStyle name="Comma 5 4 2 3" xfId="33786"/>
    <cellStyle name="Comma 5 4 3" xfId="33787"/>
    <cellStyle name="Comma 5 4 3 2" xfId="33788"/>
    <cellStyle name="Comma 5 4 4" xfId="33789"/>
    <cellStyle name="Comma 5 5" xfId="8251"/>
    <cellStyle name="Comma 5 5 2" xfId="33790"/>
    <cellStyle name="Comma 5 5 3" xfId="33791"/>
    <cellStyle name="Comma 5 6" xfId="8252"/>
    <cellStyle name="Comma 5 6 2" xfId="33792"/>
    <cellStyle name="Comma 5 7" xfId="33793"/>
    <cellStyle name="Comma 50" xfId="8253"/>
    <cellStyle name="Comma 50 2" xfId="33794"/>
    <cellStyle name="Comma 51" xfId="8254"/>
    <cellStyle name="Comma 51 2" xfId="8255"/>
    <cellStyle name="Comma 51 2 2" xfId="8256"/>
    <cellStyle name="Comma 51 2 3" xfId="12474"/>
    <cellStyle name="Comma 51 3" xfId="8257"/>
    <cellStyle name="Comma 52" xfId="8258"/>
    <cellStyle name="Comma 53" xfId="8259"/>
    <cellStyle name="Comma 54" xfId="8260"/>
    <cellStyle name="Comma 55" xfId="8261"/>
    <cellStyle name="Comma 56" xfId="8262"/>
    <cellStyle name="Comma 57" xfId="8263"/>
    <cellStyle name="Comma 58" xfId="8264"/>
    <cellStyle name="Comma 59" xfId="8265"/>
    <cellStyle name="Comma 6" xfId="350"/>
    <cellStyle name="Comma 6 2" xfId="8266"/>
    <cellStyle name="Comma 6 2 2" xfId="8267"/>
    <cellStyle name="Comma 6 2 2 2" xfId="8268"/>
    <cellStyle name="Comma 6 2 2 2 2" xfId="33795"/>
    <cellStyle name="Comma 6 2 2 3" xfId="8269"/>
    <cellStyle name="Comma 6 2 2 4" xfId="33796"/>
    <cellStyle name="Comma 6 2 3" xfId="8270"/>
    <cellStyle name="Comma 6 2 3 2" xfId="33797"/>
    <cellStyle name="Comma 6 2 3 2 2" xfId="33798"/>
    <cellStyle name="Comma 6 2 3 3" xfId="33799"/>
    <cellStyle name="Comma 6 2 3 4" xfId="33800"/>
    <cellStyle name="Comma 6 2 4" xfId="8271"/>
    <cellStyle name="Comma 6 2 4 2" xfId="33801"/>
    <cellStyle name="Comma 6 2 5" xfId="33802"/>
    <cellStyle name="Comma 6 2 6" xfId="33803"/>
    <cellStyle name="Comma 6 3" xfId="8272"/>
    <cellStyle name="Comma 6 3 2" xfId="8273"/>
    <cellStyle name="Comma 6 3 2 2" xfId="33804"/>
    <cellStyle name="Comma 6 3 3" xfId="33805"/>
    <cellStyle name="Comma 6 3 4" xfId="33806"/>
    <cellStyle name="Comma 6 3 5" xfId="33807"/>
    <cellStyle name="Comma 6 4" xfId="8274"/>
    <cellStyle name="Comma 6 4 2" xfId="33808"/>
    <cellStyle name="Comma 6 4 2 2" xfId="33809"/>
    <cellStyle name="Comma 6 4 3" xfId="33810"/>
    <cellStyle name="Comma 6 5" xfId="33811"/>
    <cellStyle name="Comma 6 5 2" xfId="33812"/>
    <cellStyle name="Comma 6 6" xfId="33813"/>
    <cellStyle name="Comma 6 6 2" xfId="33814"/>
    <cellStyle name="Comma 6 7" xfId="33815"/>
    <cellStyle name="Comma 60" xfId="8275"/>
    <cellStyle name="Comma 61" xfId="8276"/>
    <cellStyle name="Comma 62" xfId="8277"/>
    <cellStyle name="Comma 63" xfId="8278"/>
    <cellStyle name="Comma 64" xfId="8279"/>
    <cellStyle name="Comma 65" xfId="8280"/>
    <cellStyle name="Comma 66" xfId="528"/>
    <cellStyle name="Comma 67" xfId="12475"/>
    <cellStyle name="Comma 68" xfId="12476"/>
    <cellStyle name="Comma 69" xfId="33816"/>
    <cellStyle name="Comma 69 2" xfId="33817"/>
    <cellStyle name="Comma 7" xfId="351"/>
    <cellStyle name="Comma 7 2" xfId="8281"/>
    <cellStyle name="Comma 7 2 2" xfId="8282"/>
    <cellStyle name="Comma 7 2 2 2" xfId="33818"/>
    <cellStyle name="Comma 7 2 2 2 2" xfId="33819"/>
    <cellStyle name="Comma 7 2 3" xfId="8283"/>
    <cellStyle name="Comma 7 2 3 2" xfId="33820"/>
    <cellStyle name="Comma 7 2 4" xfId="33821"/>
    <cellStyle name="Comma 7 2 4 2" xfId="33822"/>
    <cellStyle name="Comma 7 3" xfId="8284"/>
    <cellStyle name="Comma 7 3 2" xfId="33823"/>
    <cellStyle name="Comma 7 3 2 2" xfId="33824"/>
    <cellStyle name="Comma 7 3 3" xfId="33825"/>
    <cellStyle name="Comma 7 4" xfId="8285"/>
    <cellStyle name="Comma 7 4 2" xfId="33826"/>
    <cellStyle name="Comma 7 4 2 2" xfId="33827"/>
    <cellStyle name="Comma 7 4 3" xfId="33828"/>
    <cellStyle name="Comma 7 5" xfId="33829"/>
    <cellStyle name="Comma 7 5 2" xfId="33830"/>
    <cellStyle name="Comma 7 6" xfId="33831"/>
    <cellStyle name="Comma 7 6 2" xfId="33832"/>
    <cellStyle name="Comma 7 7" xfId="33833"/>
    <cellStyle name="Comma 70" xfId="33834"/>
    <cellStyle name="Comma 71" xfId="33835"/>
    <cellStyle name="Comma 72" xfId="33836"/>
    <cellStyle name="Comma 73" xfId="33837"/>
    <cellStyle name="Comma 74" xfId="33838"/>
    <cellStyle name="Comma 75" xfId="33839"/>
    <cellStyle name="Comma 8" xfId="352"/>
    <cellStyle name="Comma 8 2" xfId="8286"/>
    <cellStyle name="Comma 8 2 2" xfId="8287"/>
    <cellStyle name="Comma 8 2 2 2" xfId="8288"/>
    <cellStyle name="Comma 8 2 2 2 2" xfId="33840"/>
    <cellStyle name="Comma 8 2 2 3" xfId="8289"/>
    <cellStyle name="Comma 8 2 3" xfId="8290"/>
    <cellStyle name="Comma 8 2 3 2" xfId="33841"/>
    <cellStyle name="Comma 8 2 4" xfId="33842"/>
    <cellStyle name="Comma 8 2 4 2" xfId="33843"/>
    <cellStyle name="Comma 8 3" xfId="8291"/>
    <cellStyle name="Comma 8 3 2" xfId="8292"/>
    <cellStyle name="Comma 8 3 2 2" xfId="33844"/>
    <cellStyle name="Comma 8 3 3" xfId="8293"/>
    <cellStyle name="Comma 8 4" xfId="8294"/>
    <cellStyle name="Comma 8 4 2" xfId="33845"/>
    <cellStyle name="Comma 8 4 2 2" xfId="33846"/>
    <cellStyle name="Comma 8 4 3" xfId="33847"/>
    <cellStyle name="Comma 8 5" xfId="8295"/>
    <cellStyle name="Comma 8 5 2" xfId="33848"/>
    <cellStyle name="Comma 8 6" xfId="33849"/>
    <cellStyle name="Comma 8 6 2" xfId="33850"/>
    <cellStyle name="Comma 9" xfId="524"/>
    <cellStyle name="Comma 9 10" xfId="8296"/>
    <cellStyle name="Comma 9 2" xfId="8297"/>
    <cellStyle name="Comma 9 2 2" xfId="8298"/>
    <cellStyle name="Comma 9 2 2 2" xfId="8299"/>
    <cellStyle name="Comma 9 2 2 2 2" xfId="33851"/>
    <cellStyle name="Comma 9 2 2 3" xfId="8300"/>
    <cellStyle name="Comma 9 2 3" xfId="8301"/>
    <cellStyle name="Comma 9 2 3 2" xfId="33852"/>
    <cellStyle name="Comma 9 2 4" xfId="8302"/>
    <cellStyle name="Comma 9 2 4 2" xfId="33853"/>
    <cellStyle name="Comma 9 3" xfId="8303"/>
    <cellStyle name="Comma 9 3 2" xfId="8304"/>
    <cellStyle name="Comma 9 3 2 2" xfId="33854"/>
    <cellStyle name="Comma 9 3 3" xfId="8305"/>
    <cellStyle name="Comma 9 3 3 2" xfId="33855"/>
    <cellStyle name="Comma 9 3 4" xfId="8306"/>
    <cellStyle name="Comma 9 3 4 2" xfId="33856"/>
    <cellStyle name="Comma 9 3 5" xfId="8307"/>
    <cellStyle name="Comma 9 4" xfId="8308"/>
    <cellStyle name="Comma 9 4 2" xfId="8309"/>
    <cellStyle name="Comma 9 4 2 2" xfId="33857"/>
    <cellStyle name="Comma 9 4 3" xfId="33858"/>
    <cellStyle name="Comma 9 5" xfId="8310"/>
    <cellStyle name="Comma 9 5 2" xfId="8311"/>
    <cellStyle name="Comma 9 5 2 2" xfId="33859"/>
    <cellStyle name="Comma 9 5 3" xfId="33860"/>
    <cellStyle name="Comma 9 6" xfId="8312"/>
    <cellStyle name="Comma 9 6 2" xfId="33861"/>
    <cellStyle name="Comma 9 7" xfId="8313"/>
    <cellStyle name="Comma 9 7 2" xfId="8314"/>
    <cellStyle name="Comma 9 8" xfId="8315"/>
    <cellStyle name="Comma 9 8 2" xfId="33862"/>
    <cellStyle name="Comma 9 9" xfId="8316"/>
    <cellStyle name="Comma 9 9 2" xfId="33863"/>
    <cellStyle name="Comma0" xfId="353"/>
    <cellStyle name="Comma0 - Style2" xfId="354"/>
    <cellStyle name="Comma0 - Style2 2" xfId="8317"/>
    <cellStyle name="Comma0 - Style2 2 2" xfId="33864"/>
    <cellStyle name="Comma0 - Style2 2 2 2" xfId="33865"/>
    <cellStyle name="Comma0 - Style2 2 3" xfId="33866"/>
    <cellStyle name="Comma0 - Style2 3" xfId="33867"/>
    <cellStyle name="Comma0 - Style2 3 2" xfId="33868"/>
    <cellStyle name="Comma0 - Style2 4" xfId="33869"/>
    <cellStyle name="Comma0 - Style2 4 2" xfId="33870"/>
    <cellStyle name="Comma0 - Style4" xfId="355"/>
    <cellStyle name="Comma0 - Style4 2" xfId="8318"/>
    <cellStyle name="Comma0 - Style4 2 2" xfId="33871"/>
    <cellStyle name="Comma0 - Style4 2 2 2" xfId="33872"/>
    <cellStyle name="Comma0 - Style4 2 3" xfId="33873"/>
    <cellStyle name="Comma0 - Style4 3" xfId="8319"/>
    <cellStyle name="Comma0 - Style4 3 2" xfId="33874"/>
    <cellStyle name="Comma0 - Style4 4" xfId="33875"/>
    <cellStyle name="Comma0 - Style4 4 2" xfId="33876"/>
    <cellStyle name="Comma0 - Style5" xfId="356"/>
    <cellStyle name="Comma0 - Style5 2" xfId="8320"/>
    <cellStyle name="Comma0 - Style5 2 2" xfId="8321"/>
    <cellStyle name="Comma0 - Style5 2 2 2" xfId="33877"/>
    <cellStyle name="Comma0 - Style5 2 3" xfId="33878"/>
    <cellStyle name="Comma0 - Style5 3" xfId="8322"/>
    <cellStyle name="Comma0 - Style5 3 2" xfId="33879"/>
    <cellStyle name="Comma0 - Style5 3 2 2" xfId="33880"/>
    <cellStyle name="Comma0 - Style5 3 3" xfId="33881"/>
    <cellStyle name="Comma0 - Style5 4" xfId="33882"/>
    <cellStyle name="Comma0 - Style5 4 2" xfId="33883"/>
    <cellStyle name="Comma0 - Style5 5" xfId="33884"/>
    <cellStyle name="Comma0 - Style5_ACCOUNTS" xfId="8323"/>
    <cellStyle name="Comma0 10" xfId="8324"/>
    <cellStyle name="Comma0 10 2" xfId="33885"/>
    <cellStyle name="Comma0 10 2 2" xfId="33886"/>
    <cellStyle name="Comma0 10 3" xfId="33887"/>
    <cellStyle name="Comma0 11" xfId="8325"/>
    <cellStyle name="Comma0 11 2" xfId="33888"/>
    <cellStyle name="Comma0 11 2 2" xfId="33889"/>
    <cellStyle name="Comma0 11 3" xfId="33890"/>
    <cellStyle name="Comma0 12" xfId="8326"/>
    <cellStyle name="Comma0 12 2" xfId="33891"/>
    <cellStyle name="Comma0 12 2 2" xfId="33892"/>
    <cellStyle name="Comma0 12 3" xfId="33893"/>
    <cellStyle name="Comma0 13" xfId="8327"/>
    <cellStyle name="Comma0 13 2" xfId="33894"/>
    <cellStyle name="Comma0 13 2 2" xfId="33895"/>
    <cellStyle name="Comma0 13 3" xfId="33896"/>
    <cellStyle name="Comma0 14" xfId="8328"/>
    <cellStyle name="Comma0 14 2" xfId="33897"/>
    <cellStyle name="Comma0 14 2 2" xfId="33898"/>
    <cellStyle name="Comma0 14 3" xfId="33899"/>
    <cellStyle name="Comma0 15" xfId="8329"/>
    <cellStyle name="Comma0 15 2" xfId="33900"/>
    <cellStyle name="Comma0 15 2 2" xfId="33901"/>
    <cellStyle name="Comma0 15 3" xfId="33902"/>
    <cellStyle name="Comma0 16" xfId="8330"/>
    <cellStyle name="Comma0 16 2" xfId="33903"/>
    <cellStyle name="Comma0 16 2 2" xfId="33904"/>
    <cellStyle name="Comma0 16 3" xfId="33905"/>
    <cellStyle name="Comma0 17" xfId="8331"/>
    <cellStyle name="Comma0 17 2" xfId="33906"/>
    <cellStyle name="Comma0 18" xfId="8332"/>
    <cellStyle name="Comma0 18 2" xfId="33907"/>
    <cellStyle name="Comma0 19" xfId="8333"/>
    <cellStyle name="Comma0 19 2" xfId="33908"/>
    <cellStyle name="Comma0 2" xfId="357"/>
    <cellStyle name="Comma0 2 2" xfId="8334"/>
    <cellStyle name="Comma0 2 2 2" xfId="33909"/>
    <cellStyle name="Comma0 2 2 2 2" xfId="33910"/>
    <cellStyle name="Comma0 2 2 3" xfId="33911"/>
    <cellStyle name="Comma0 2 3" xfId="8335"/>
    <cellStyle name="Comma0 2 3 2" xfId="33912"/>
    <cellStyle name="Comma0 2 4" xfId="33913"/>
    <cellStyle name="Comma0 2 4 2" xfId="33914"/>
    <cellStyle name="Comma0 20" xfId="8336"/>
    <cellStyle name="Comma0 20 2" xfId="33915"/>
    <cellStyle name="Comma0 21" xfId="8337"/>
    <cellStyle name="Comma0 21 2" xfId="33916"/>
    <cellStyle name="Comma0 22" xfId="8338"/>
    <cellStyle name="Comma0 22 2" xfId="33917"/>
    <cellStyle name="Comma0 23" xfId="8339"/>
    <cellStyle name="Comma0 23 2" xfId="33918"/>
    <cellStyle name="Comma0 24" xfId="8340"/>
    <cellStyle name="Comma0 24 2" xfId="33919"/>
    <cellStyle name="Comma0 25" xfId="8341"/>
    <cellStyle name="Comma0 25 2" xfId="33920"/>
    <cellStyle name="Comma0 26" xfId="8342"/>
    <cellStyle name="Comma0 26 2" xfId="33921"/>
    <cellStyle name="Comma0 27" xfId="8343"/>
    <cellStyle name="Comma0 27 2" xfId="33922"/>
    <cellStyle name="Comma0 28" xfId="8344"/>
    <cellStyle name="Comma0 28 2" xfId="33923"/>
    <cellStyle name="Comma0 29" xfId="8345"/>
    <cellStyle name="Comma0 29 2" xfId="33924"/>
    <cellStyle name="Comma0 3" xfId="358"/>
    <cellStyle name="Comma0 3 2" xfId="8346"/>
    <cellStyle name="Comma0 3 2 2" xfId="33925"/>
    <cellStyle name="Comma0 3 2 2 2" xfId="33926"/>
    <cellStyle name="Comma0 3 2 3" xfId="33927"/>
    <cellStyle name="Comma0 3 3" xfId="8347"/>
    <cellStyle name="Comma0 3 3 2" xfId="33928"/>
    <cellStyle name="Comma0 3 4" xfId="33929"/>
    <cellStyle name="Comma0 3 4 2" xfId="33930"/>
    <cellStyle name="Comma0 30" xfId="8348"/>
    <cellStyle name="Comma0 30 2" xfId="33931"/>
    <cellStyle name="Comma0 31" xfId="8349"/>
    <cellStyle name="Comma0 31 2" xfId="33932"/>
    <cellStyle name="Comma0 32" xfId="8350"/>
    <cellStyle name="Comma0 32 2" xfId="33933"/>
    <cellStyle name="Comma0 33" xfId="8351"/>
    <cellStyle name="Comma0 33 2" xfId="33934"/>
    <cellStyle name="Comma0 34" xfId="8352"/>
    <cellStyle name="Comma0 34 2" xfId="33935"/>
    <cellStyle name="Comma0 35" xfId="8353"/>
    <cellStyle name="Comma0 35 2" xfId="33936"/>
    <cellStyle name="Comma0 36" xfId="8354"/>
    <cellStyle name="Comma0 36 2" xfId="33937"/>
    <cellStyle name="Comma0 37" xfId="8355"/>
    <cellStyle name="Comma0 38" xfId="8356"/>
    <cellStyle name="Comma0 39" xfId="8357"/>
    <cellStyle name="Comma0 4" xfId="359"/>
    <cellStyle name="Comma0 4 2" xfId="8358"/>
    <cellStyle name="Comma0 4 2 2" xfId="33938"/>
    <cellStyle name="Comma0 4 2 2 2" xfId="33939"/>
    <cellStyle name="Comma0 4 2 3" xfId="33940"/>
    <cellStyle name="Comma0 4 3" xfId="33941"/>
    <cellStyle name="Comma0 4 3 2" xfId="33942"/>
    <cellStyle name="Comma0 4 4" xfId="33943"/>
    <cellStyle name="Comma0 4 4 2" xfId="33944"/>
    <cellStyle name="Comma0 40" xfId="8359"/>
    <cellStyle name="Comma0 41" xfId="8360"/>
    <cellStyle name="Comma0 42" xfId="8361"/>
    <cellStyle name="Comma0 43" xfId="8362"/>
    <cellStyle name="Comma0 44" xfId="8363"/>
    <cellStyle name="Comma0 45" xfId="8364"/>
    <cellStyle name="Comma0 46" xfId="8365"/>
    <cellStyle name="Comma0 47" xfId="8366"/>
    <cellStyle name="Comma0 48" xfId="33945"/>
    <cellStyle name="Comma0 49" xfId="33946"/>
    <cellStyle name="Comma0 5" xfId="8367"/>
    <cellStyle name="Comma0 5 2" xfId="8368"/>
    <cellStyle name="Comma0 5 2 2" xfId="33947"/>
    <cellStyle name="Comma0 5 2 3" xfId="33948"/>
    <cellStyle name="Comma0 5 3" xfId="8369"/>
    <cellStyle name="Comma0 5 4" xfId="33949"/>
    <cellStyle name="Comma0 50" xfId="33950"/>
    <cellStyle name="Comma0 51" xfId="33951"/>
    <cellStyle name="Comma0 52" xfId="33952"/>
    <cellStyle name="Comma0 53" xfId="33953"/>
    <cellStyle name="Comma0 54" xfId="33954"/>
    <cellStyle name="Comma0 55" xfId="33955"/>
    <cellStyle name="Comma0 56" xfId="33956"/>
    <cellStyle name="Comma0 57" xfId="33957"/>
    <cellStyle name="Comma0 58" xfId="33958"/>
    <cellStyle name="Comma0 59" xfId="33959"/>
    <cellStyle name="Comma0 6" xfId="8370"/>
    <cellStyle name="Comma0 6 2" xfId="33960"/>
    <cellStyle name="Comma0 6 2 2" xfId="33961"/>
    <cellStyle name="Comma0 6 3" xfId="33962"/>
    <cellStyle name="Comma0 60" xfId="33963"/>
    <cellStyle name="Comma0 61" xfId="33964"/>
    <cellStyle name="Comma0 62" xfId="33965"/>
    <cellStyle name="Comma0 63" xfId="33966"/>
    <cellStyle name="Comma0 64" xfId="33967"/>
    <cellStyle name="Comma0 65" xfId="33968"/>
    <cellStyle name="Comma0 66" xfId="33969"/>
    <cellStyle name="Comma0 67" xfId="33970"/>
    <cellStyle name="Comma0 68" xfId="33971"/>
    <cellStyle name="Comma0 69" xfId="33972"/>
    <cellStyle name="Comma0 7" xfId="8371"/>
    <cellStyle name="Comma0 7 2" xfId="33973"/>
    <cellStyle name="Comma0 7 2 2" xfId="33974"/>
    <cellStyle name="Comma0 7 3" xfId="33975"/>
    <cellStyle name="Comma0 70" xfId="33976"/>
    <cellStyle name="Comma0 71" xfId="33977"/>
    <cellStyle name="Comma0 72" xfId="33978"/>
    <cellStyle name="Comma0 73" xfId="33979"/>
    <cellStyle name="Comma0 74" xfId="33980"/>
    <cellStyle name="Comma0 75" xfId="33981"/>
    <cellStyle name="Comma0 76" xfId="33982"/>
    <cellStyle name="Comma0 77" xfId="33983"/>
    <cellStyle name="Comma0 8" xfId="8372"/>
    <cellStyle name="Comma0 8 2" xfId="33984"/>
    <cellStyle name="Comma0 8 2 2" xfId="33985"/>
    <cellStyle name="Comma0 8 3" xfId="33986"/>
    <cellStyle name="Comma0 9" xfId="8373"/>
    <cellStyle name="Comma0 9 2" xfId="33987"/>
    <cellStyle name="Comma0 9 2 2" xfId="33988"/>
    <cellStyle name="Comma0 9 3" xfId="33989"/>
    <cellStyle name="Comma0_00COS Ind Allocators" xfId="360"/>
    <cellStyle name="Comma1 - Style1" xfId="361"/>
    <cellStyle name="Comma1 - Style1 2" xfId="8374"/>
    <cellStyle name="Comma1 - Style1 2 2" xfId="8375"/>
    <cellStyle name="Comma1 - Style1 2 2 2" xfId="33990"/>
    <cellStyle name="Comma1 - Style1 2 3" xfId="33991"/>
    <cellStyle name="Comma1 - Style1 3" xfId="8376"/>
    <cellStyle name="Comma1 - Style1 3 2" xfId="33992"/>
    <cellStyle name="Comma1 - Style1 3 2 2" xfId="33993"/>
    <cellStyle name="Comma1 - Style1 3 3" xfId="33994"/>
    <cellStyle name="Comma1 - Style1 4" xfId="8377"/>
    <cellStyle name="Comma1 - Style1 4 2" xfId="33995"/>
    <cellStyle name="Comma1 - Style1 5" xfId="33996"/>
    <cellStyle name="Comma1 - Style1_ACCOUNTS" xfId="8378"/>
    <cellStyle name="Comment" xfId="33997"/>
    <cellStyle name="Copied" xfId="362"/>
    <cellStyle name="Copied 2" xfId="8379"/>
    <cellStyle name="Copied 2 2" xfId="8380"/>
    <cellStyle name="Copied 2 2 2" xfId="33998"/>
    <cellStyle name="Copied 2 2 3" xfId="33999"/>
    <cellStyle name="Copied 2 3" xfId="8381"/>
    <cellStyle name="Copied 2 4" xfId="34000"/>
    <cellStyle name="Copied 3" xfId="8382"/>
    <cellStyle name="Copied 3 2" xfId="34001"/>
    <cellStyle name="Copied 4" xfId="8383"/>
    <cellStyle name="Copied 4 2" xfId="34002"/>
    <cellStyle name="Copied 5" xfId="34003"/>
    <cellStyle name="COST1" xfId="363"/>
    <cellStyle name="COST1 2" xfId="8384"/>
    <cellStyle name="COST1 2 2" xfId="8385"/>
    <cellStyle name="COST1 2 2 2" xfId="34004"/>
    <cellStyle name="COST1 2 2 3" xfId="34005"/>
    <cellStyle name="COST1 2 3" xfId="8386"/>
    <cellStyle name="COST1 2 4" xfId="34006"/>
    <cellStyle name="COST1 3" xfId="8387"/>
    <cellStyle name="COST1 3 2" xfId="34007"/>
    <cellStyle name="COST1 4" xfId="8388"/>
    <cellStyle name="COST1 4 2" xfId="34008"/>
    <cellStyle name="COST1 5" xfId="34009"/>
    <cellStyle name="CountryTitle" xfId="34010"/>
    <cellStyle name="Curren - Style1" xfId="364"/>
    <cellStyle name="Curren - Style1 2" xfId="8389"/>
    <cellStyle name="Curren - Style1 2 2" xfId="34011"/>
    <cellStyle name="Curren - Style1 2 2 2" xfId="34012"/>
    <cellStyle name="Curren - Style1 2 3" xfId="34013"/>
    <cellStyle name="Curren - Style1 3" xfId="34014"/>
    <cellStyle name="Curren - Style1 3 2" xfId="34015"/>
    <cellStyle name="Curren - Style1 4" xfId="34016"/>
    <cellStyle name="Curren - Style1 4 2" xfId="34017"/>
    <cellStyle name="Curren - Style2" xfId="365"/>
    <cellStyle name="Curren - Style2 2" xfId="8390"/>
    <cellStyle name="Curren - Style2 2 2" xfId="8391"/>
    <cellStyle name="Curren - Style2 2 2 2" xfId="34018"/>
    <cellStyle name="Curren - Style2 2 3" xfId="34019"/>
    <cellStyle name="Curren - Style2 3" xfId="8392"/>
    <cellStyle name="Curren - Style2 3 2" xfId="34020"/>
    <cellStyle name="Curren - Style2 3 2 2" xfId="34021"/>
    <cellStyle name="Curren - Style2 3 3" xfId="34022"/>
    <cellStyle name="Curren - Style2 4" xfId="8393"/>
    <cellStyle name="Curren - Style2 4 2" xfId="34023"/>
    <cellStyle name="Curren - Style2 5" xfId="34024"/>
    <cellStyle name="Curren - Style2_ACCOUNTS" xfId="8394"/>
    <cellStyle name="Curren - Style5" xfId="366"/>
    <cellStyle name="Curren - Style5 2" xfId="8395"/>
    <cellStyle name="Curren - Style5 2 2" xfId="34025"/>
    <cellStyle name="Curren - Style5 2 2 2" xfId="34026"/>
    <cellStyle name="Curren - Style5 2 3" xfId="34027"/>
    <cellStyle name="Curren - Style5 3" xfId="34028"/>
    <cellStyle name="Curren - Style5 3 2" xfId="34029"/>
    <cellStyle name="Curren - Style5 4" xfId="34030"/>
    <cellStyle name="Curren - Style5 4 2" xfId="34031"/>
    <cellStyle name="Curren - Style6" xfId="367"/>
    <cellStyle name="Curren - Style6 2" xfId="8396"/>
    <cellStyle name="Curren - Style6 2 2" xfId="8397"/>
    <cellStyle name="Curren - Style6 2 2 2" xfId="34032"/>
    <cellStyle name="Curren - Style6 2 3" xfId="34033"/>
    <cellStyle name="Curren - Style6 3" xfId="8398"/>
    <cellStyle name="Curren - Style6 3 2" xfId="34034"/>
    <cellStyle name="Curren - Style6 3 2 2" xfId="34035"/>
    <cellStyle name="Curren - Style6 3 3" xfId="34036"/>
    <cellStyle name="Curren - Style6 4" xfId="34037"/>
    <cellStyle name="Curren - Style6 4 2" xfId="34038"/>
    <cellStyle name="Curren - Style6 5" xfId="34039"/>
    <cellStyle name="Curren - Style6_ACCOUNTS" xfId="8399"/>
    <cellStyle name="Currency" xfId="368" builtinId="4"/>
    <cellStyle name="Currency [0] 2" xfId="34040"/>
    <cellStyle name="Currency 10" xfId="8400"/>
    <cellStyle name="Currency 10 2" xfId="8401"/>
    <cellStyle name="Currency 10 2 2" xfId="8402"/>
    <cellStyle name="Currency 10 2 2 2" xfId="34041"/>
    <cellStyle name="Currency 10 2 3" xfId="8403"/>
    <cellStyle name="Currency 10 3" xfId="8404"/>
    <cellStyle name="Currency 10 3 2" xfId="34042"/>
    <cellStyle name="Currency 10 3 2 2" xfId="34043"/>
    <cellStyle name="Currency 10 3 3" xfId="34044"/>
    <cellStyle name="Currency 10 3 4" xfId="34045"/>
    <cellStyle name="Currency 10 3 4 2" xfId="34046"/>
    <cellStyle name="Currency 10 4" xfId="8405"/>
    <cellStyle name="Currency 10 4 2" xfId="34047"/>
    <cellStyle name="Currency 10 4 2 2" xfId="34048"/>
    <cellStyle name="Currency 10 4 3" xfId="34049"/>
    <cellStyle name="Currency 10 5" xfId="34050"/>
    <cellStyle name="Currency 10 5 2" xfId="34051"/>
    <cellStyle name="Currency 10 6" xfId="34052"/>
    <cellStyle name="Currency 10 6 2" xfId="34053"/>
    <cellStyle name="Currency 11" xfId="525"/>
    <cellStyle name="Currency 11 2" xfId="8406"/>
    <cellStyle name="Currency 11 2 2" xfId="8407"/>
    <cellStyle name="Currency 11 2 2 2" xfId="34054"/>
    <cellStyle name="Currency 11 2 2 2 2" xfId="34055"/>
    <cellStyle name="Currency 11 2 3" xfId="8408"/>
    <cellStyle name="Currency 11 2 3 2" xfId="34056"/>
    <cellStyle name="Currency 11 2 4" xfId="34057"/>
    <cellStyle name="Currency 11 2 4 2" xfId="34058"/>
    <cellStyle name="Currency 11 3" xfId="8409"/>
    <cellStyle name="Currency 11 3 2" xfId="34059"/>
    <cellStyle name="Currency 11 3 2 2" xfId="34060"/>
    <cellStyle name="Currency 11 3 3" xfId="34061"/>
    <cellStyle name="Currency 11 4" xfId="8410"/>
    <cellStyle name="Currency 11 4 2" xfId="34062"/>
    <cellStyle name="Currency 11 4 2 2" xfId="34063"/>
    <cellStyle name="Currency 11 4 3" xfId="34064"/>
    <cellStyle name="Currency 11 5" xfId="34065"/>
    <cellStyle name="Currency 11 5 2" xfId="34066"/>
    <cellStyle name="Currency 11 6" xfId="34067"/>
    <cellStyle name="Currency 11 6 2" xfId="34068"/>
    <cellStyle name="Currency 11 7" xfId="34069"/>
    <cellStyle name="Currency 12" xfId="8411"/>
    <cellStyle name="Currency 12 2" xfId="8412"/>
    <cellStyle name="Currency 12 2 2" xfId="8413"/>
    <cellStyle name="Currency 12 2 2 2" xfId="34070"/>
    <cellStyle name="Currency 12 2 2 2 2" xfId="34071"/>
    <cellStyle name="Currency 12 2 2 3" xfId="34072"/>
    <cellStyle name="Currency 12 2 3" xfId="34073"/>
    <cellStyle name="Currency 12 2 3 2" xfId="34074"/>
    <cellStyle name="Currency 12 2 3 2 2" xfId="34075"/>
    <cellStyle name="Currency 12 2 3 3" xfId="34076"/>
    <cellStyle name="Currency 12 2 4" xfId="34077"/>
    <cellStyle name="Currency 12 2 4 2" xfId="34078"/>
    <cellStyle name="Currency 12 2 5" xfId="34079"/>
    <cellStyle name="Currency 12 2 5 2" xfId="34080"/>
    <cellStyle name="Currency 12 3" xfId="8414"/>
    <cellStyle name="Currency 12 3 2" xfId="8415"/>
    <cellStyle name="Currency 12 3 2 2" xfId="34081"/>
    <cellStyle name="Currency 12 3 2 2 2" xfId="34082"/>
    <cellStyle name="Currency 12 3 2 3" xfId="34083"/>
    <cellStyle name="Currency 12 3 3" xfId="34084"/>
    <cellStyle name="Currency 12 3 3 2" xfId="34085"/>
    <cellStyle name="Currency 12 3 3 2 2" xfId="34086"/>
    <cellStyle name="Currency 12 3 3 3" xfId="34087"/>
    <cellStyle name="Currency 12 3 4" xfId="34088"/>
    <cellStyle name="Currency 12 3 4 2" xfId="34089"/>
    <cellStyle name="Currency 12 3 5" xfId="34090"/>
    <cellStyle name="Currency 12 3 5 2" xfId="34091"/>
    <cellStyle name="Currency 12 4" xfId="8416"/>
    <cellStyle name="Currency 12 4 2" xfId="8417"/>
    <cellStyle name="Currency 12 4 2 2" xfId="34092"/>
    <cellStyle name="Currency 12 4 2 2 2" xfId="34093"/>
    <cellStyle name="Currency 12 4 2 3" xfId="34094"/>
    <cellStyle name="Currency 12 4 3" xfId="34095"/>
    <cellStyle name="Currency 12 4 3 2" xfId="34096"/>
    <cellStyle name="Currency 12 4 3 2 2" xfId="34097"/>
    <cellStyle name="Currency 12 4 3 3" xfId="34098"/>
    <cellStyle name="Currency 12 4 4" xfId="34099"/>
    <cellStyle name="Currency 12 4 4 2" xfId="34100"/>
    <cellStyle name="Currency 12 4 5" xfId="34101"/>
    <cellStyle name="Currency 12 4 5 2" xfId="34102"/>
    <cellStyle name="Currency 12 5" xfId="8418"/>
    <cellStyle name="Currency 12 5 2" xfId="34103"/>
    <cellStyle name="Currency 12 5 2 2" xfId="34104"/>
    <cellStyle name="Currency 12 5 3" xfId="34105"/>
    <cellStyle name="Currency 12 6" xfId="8419"/>
    <cellStyle name="Currency 12 6 2" xfId="34106"/>
    <cellStyle name="Currency 12 6 2 2" xfId="34107"/>
    <cellStyle name="Currency 12 6 3" xfId="34108"/>
    <cellStyle name="Currency 12 7" xfId="34109"/>
    <cellStyle name="Currency 12 7 2" xfId="34110"/>
    <cellStyle name="Currency 12 8" xfId="34111"/>
    <cellStyle name="Currency 12 8 2" xfId="34112"/>
    <cellStyle name="Currency 13" xfId="8420"/>
    <cellStyle name="Currency 13 2" xfId="8421"/>
    <cellStyle name="Currency 13 2 2" xfId="8422"/>
    <cellStyle name="Currency 13 2 2 2" xfId="34113"/>
    <cellStyle name="Currency 13 2 2 2 2" xfId="34114"/>
    <cellStyle name="Currency 13 2 2 3" xfId="34115"/>
    <cellStyle name="Currency 13 2 3" xfId="34116"/>
    <cellStyle name="Currency 13 2 3 2" xfId="34117"/>
    <cellStyle name="Currency 13 2 3 2 2" xfId="34118"/>
    <cellStyle name="Currency 13 2 3 3" xfId="34119"/>
    <cellStyle name="Currency 13 2 4" xfId="34120"/>
    <cellStyle name="Currency 13 2 4 2" xfId="34121"/>
    <cellStyle name="Currency 13 2 5" xfId="34122"/>
    <cellStyle name="Currency 13 3" xfId="8423"/>
    <cellStyle name="Currency 13 3 2" xfId="34123"/>
    <cellStyle name="Currency 13 3 2 2" xfId="34124"/>
    <cellStyle name="Currency 13 3 3" xfId="34125"/>
    <cellStyle name="Currency 13 3 3 2" xfId="34126"/>
    <cellStyle name="Currency 13 3 4" xfId="34127"/>
    <cellStyle name="Currency 13 4" xfId="34128"/>
    <cellStyle name="Currency 13 4 2" xfId="34129"/>
    <cellStyle name="Currency 13 4 2 2" xfId="34130"/>
    <cellStyle name="Currency 13 4 3" xfId="34131"/>
    <cellStyle name="Currency 13 4 4" xfId="34132"/>
    <cellStyle name="Currency 13 5" xfId="34133"/>
    <cellStyle name="Currency 13 5 2" xfId="34134"/>
    <cellStyle name="Currency 13 5 2 2" xfId="34135"/>
    <cellStyle name="Currency 13 5 3" xfId="34136"/>
    <cellStyle name="Currency 13 6" xfId="34137"/>
    <cellStyle name="Currency 13 6 2" xfId="34138"/>
    <cellStyle name="Currency 13 7" xfId="34139"/>
    <cellStyle name="Currency 13 8" xfId="34140"/>
    <cellStyle name="Currency 14" xfId="8424"/>
    <cellStyle name="Currency 14 2" xfId="8425"/>
    <cellStyle name="Currency 14 2 2" xfId="8426"/>
    <cellStyle name="Currency 14 2 2 2" xfId="34141"/>
    <cellStyle name="Currency 14 2 2 2 2" xfId="34142"/>
    <cellStyle name="Currency 14 2 3" xfId="8427"/>
    <cellStyle name="Currency 14 2 3 2" xfId="34143"/>
    <cellStyle name="Currency 14 2 4" xfId="34144"/>
    <cellStyle name="Currency 14 2 4 2" xfId="34145"/>
    <cellStyle name="Currency 14 2 5" xfId="34146"/>
    <cellStyle name="Currency 14 3" xfId="8428"/>
    <cellStyle name="Currency 14 3 2" xfId="8429"/>
    <cellStyle name="Currency 14 3 2 2" xfId="34147"/>
    <cellStyle name="Currency 14 3 3" xfId="8430"/>
    <cellStyle name="Currency 14 4" xfId="8431"/>
    <cellStyle name="Currency 14 4 2" xfId="8432"/>
    <cellStyle name="Currency 14 4 2 2" xfId="34148"/>
    <cellStyle name="Currency 14 4 3" xfId="8433"/>
    <cellStyle name="Currency 14 5" xfId="34149"/>
    <cellStyle name="Currency 14 5 2" xfId="34150"/>
    <cellStyle name="Currency 15" xfId="8434"/>
    <cellStyle name="Currency 15 2" xfId="8435"/>
    <cellStyle name="Currency 15 2 2" xfId="34151"/>
    <cellStyle name="Currency 15 2 2 2" xfId="34152"/>
    <cellStyle name="Currency 15 3" xfId="8436"/>
    <cellStyle name="Currency 15 3 2" xfId="34153"/>
    <cellStyle name="Currency 15 3 2 2" xfId="34154"/>
    <cellStyle name="Currency 15 3 3" xfId="34155"/>
    <cellStyle name="Currency 15 3 4" xfId="34156"/>
    <cellStyle name="Currency 15 3 5" xfId="34157"/>
    <cellStyle name="Currency 15 4" xfId="8437"/>
    <cellStyle name="Currency 15 4 2" xfId="34158"/>
    <cellStyle name="Currency 15 5" xfId="34159"/>
    <cellStyle name="Currency 16" xfId="8438"/>
    <cellStyle name="Currency 16 2" xfId="8439"/>
    <cellStyle name="Currency 16 2 2" xfId="34160"/>
    <cellStyle name="Currency 16 2 2 2" xfId="34161"/>
    <cellStyle name="Currency 16 2 3" xfId="34162"/>
    <cellStyle name="Currency 16 3" xfId="8440"/>
    <cellStyle name="Currency 16 3 2" xfId="8441"/>
    <cellStyle name="Currency 16 3 3" xfId="12477"/>
    <cellStyle name="Currency 16 4" xfId="8442"/>
    <cellStyle name="Currency 16 5" xfId="12478"/>
    <cellStyle name="Currency 17" xfId="8443"/>
    <cellStyle name="Currency 17 2" xfId="8444"/>
    <cellStyle name="Currency 17 2 2" xfId="34163"/>
    <cellStyle name="Currency 17 3" xfId="34164"/>
    <cellStyle name="Currency 17 4" xfId="34165"/>
    <cellStyle name="Currency 18" xfId="8445"/>
    <cellStyle name="Currency 18 2" xfId="8446"/>
    <cellStyle name="Currency 18 2 2" xfId="34166"/>
    <cellStyle name="Currency 18 2 2 2" xfId="34167"/>
    <cellStyle name="Currency 18 2 3" xfId="34168"/>
    <cellStyle name="Currency 18 2 4" xfId="34169"/>
    <cellStyle name="Currency 18 3" xfId="8447"/>
    <cellStyle name="Currency 18 3 2" xfId="34170"/>
    <cellStyle name="Currency 18 4" xfId="34171"/>
    <cellStyle name="Currency 18 5" xfId="34172"/>
    <cellStyle name="Currency 19" xfId="8448"/>
    <cellStyle name="Currency 19 2" xfId="8449"/>
    <cellStyle name="Currency 19 2 2" xfId="8450"/>
    <cellStyle name="Currency 19 3" xfId="8451"/>
    <cellStyle name="Currency 19 4" xfId="34173"/>
    <cellStyle name="Currency 19 5" xfId="34174"/>
    <cellStyle name="Currency 2" xfId="369"/>
    <cellStyle name="Currency 2 10" xfId="34175"/>
    <cellStyle name="Currency 2 10 2" xfId="34176"/>
    <cellStyle name="Currency 2 10 2 2" xfId="34177"/>
    <cellStyle name="Currency 2 10 3" xfId="34178"/>
    <cellStyle name="Currency 2 11" xfId="34179"/>
    <cellStyle name="Currency 2 11 2" xfId="34180"/>
    <cellStyle name="Currency 2 12" xfId="34181"/>
    <cellStyle name="Currency 2 12 2" xfId="34182"/>
    <cellStyle name="Currency 2 13" xfId="34183"/>
    <cellStyle name="Currency 2 13 2" xfId="34184"/>
    <cellStyle name="Currency 2 2" xfId="8452"/>
    <cellStyle name="Currency 2 2 2" xfId="8453"/>
    <cellStyle name="Currency 2 2 2 2" xfId="8454"/>
    <cellStyle name="Currency 2 2 2 2 2" xfId="34185"/>
    <cellStyle name="Currency 2 2 2 2 2 2" xfId="34186"/>
    <cellStyle name="Currency 2 2 2 3" xfId="8455"/>
    <cellStyle name="Currency 2 2 2 3 2" xfId="34187"/>
    <cellStyle name="Currency 2 2 2 4" xfId="8456"/>
    <cellStyle name="Currency 2 2 2 4 2" xfId="34188"/>
    <cellStyle name="Currency 2 2 3" xfId="8457"/>
    <cellStyle name="Currency 2 2 3 2" xfId="34189"/>
    <cellStyle name="Currency 2 2 3 2 2" xfId="34190"/>
    <cellStyle name="Currency 2 2 3 3" xfId="34191"/>
    <cellStyle name="Currency 2 2 4" xfId="8458"/>
    <cellStyle name="Currency 2 2 4 2" xfId="34192"/>
    <cellStyle name="Currency 2 2 4 2 2" xfId="34193"/>
    <cellStyle name="Currency 2 2 4 3" xfId="34194"/>
    <cellStyle name="Currency 2 2 5" xfId="34195"/>
    <cellStyle name="Currency 2 2 5 2" xfId="34196"/>
    <cellStyle name="Currency 2 2 6" xfId="34197"/>
    <cellStyle name="Currency 2 2 6 2" xfId="34198"/>
    <cellStyle name="Currency 2 3" xfId="8459"/>
    <cellStyle name="Currency 2 3 2" xfId="8460"/>
    <cellStyle name="Currency 2 3 2 2" xfId="34199"/>
    <cellStyle name="Currency 2 3 2 2 2" xfId="34200"/>
    <cellStyle name="Currency 2 3 2 3" xfId="34201"/>
    <cellStyle name="Currency 2 3 3" xfId="8461"/>
    <cellStyle name="Currency 2 3 3 2" xfId="34202"/>
    <cellStyle name="Currency 2 3 3 2 2" xfId="34203"/>
    <cellStyle name="Currency 2 3 3 3" xfId="34204"/>
    <cellStyle name="Currency 2 3 4" xfId="34205"/>
    <cellStyle name="Currency 2 3 4 2" xfId="34206"/>
    <cellStyle name="Currency 2 3 5" xfId="34207"/>
    <cellStyle name="Currency 2 3 5 2" xfId="34208"/>
    <cellStyle name="Currency 2 4" xfId="8462"/>
    <cellStyle name="Currency 2 4 2" xfId="8463"/>
    <cellStyle name="Currency 2 4 2 2" xfId="34209"/>
    <cellStyle name="Currency 2 4 2 2 2" xfId="34210"/>
    <cellStyle name="Currency 2 4 2 3" xfId="34211"/>
    <cellStyle name="Currency 2 4 3" xfId="34212"/>
    <cellStyle name="Currency 2 4 3 2" xfId="34213"/>
    <cellStyle name="Currency 2 4 3 2 2" xfId="34214"/>
    <cellStyle name="Currency 2 4 3 3" xfId="34215"/>
    <cellStyle name="Currency 2 4 4" xfId="34216"/>
    <cellStyle name="Currency 2 4 4 2" xfId="34217"/>
    <cellStyle name="Currency 2 4 5" xfId="34218"/>
    <cellStyle name="Currency 2 4 5 2" xfId="34219"/>
    <cellStyle name="Currency 2 5" xfId="8464"/>
    <cellStyle name="Currency 2 5 2" xfId="8465"/>
    <cellStyle name="Currency 2 5 2 2" xfId="34220"/>
    <cellStyle name="Currency 2 5 2 2 2" xfId="34221"/>
    <cellStyle name="Currency 2 5 2 3" xfId="34222"/>
    <cellStyle name="Currency 2 5 3" xfId="34223"/>
    <cellStyle name="Currency 2 5 3 2" xfId="34224"/>
    <cellStyle name="Currency 2 5 3 2 2" xfId="34225"/>
    <cellStyle name="Currency 2 5 3 3" xfId="34226"/>
    <cellStyle name="Currency 2 5 4" xfId="34227"/>
    <cellStyle name="Currency 2 5 4 2" xfId="34228"/>
    <cellStyle name="Currency 2 5 5" xfId="34229"/>
    <cellStyle name="Currency 2 5 5 2" xfId="34230"/>
    <cellStyle name="Currency 2 6" xfId="8466"/>
    <cellStyle name="Currency 2 6 2" xfId="8467"/>
    <cellStyle name="Currency 2 6 2 2" xfId="34231"/>
    <cellStyle name="Currency 2 6 2 2 2" xfId="34232"/>
    <cellStyle name="Currency 2 6 2 3" xfId="34233"/>
    <cellStyle name="Currency 2 6 3" xfId="34234"/>
    <cellStyle name="Currency 2 6 3 2" xfId="34235"/>
    <cellStyle name="Currency 2 6 3 2 2" xfId="34236"/>
    <cellStyle name="Currency 2 6 3 3" xfId="34237"/>
    <cellStyle name="Currency 2 6 4" xfId="34238"/>
    <cellStyle name="Currency 2 6 4 2" xfId="34239"/>
    <cellStyle name="Currency 2 6 5" xfId="34240"/>
    <cellStyle name="Currency 2 6 5 2" xfId="34241"/>
    <cellStyle name="Currency 2 7" xfId="8468"/>
    <cellStyle name="Currency 2 7 2" xfId="8469"/>
    <cellStyle name="Currency 2 7 2 2" xfId="34242"/>
    <cellStyle name="Currency 2 7 2 2 2" xfId="34243"/>
    <cellStyle name="Currency 2 7 2 3" xfId="34244"/>
    <cellStyle name="Currency 2 7 3" xfId="34245"/>
    <cellStyle name="Currency 2 7 3 2" xfId="34246"/>
    <cellStyle name="Currency 2 7 3 2 2" xfId="34247"/>
    <cellStyle name="Currency 2 7 3 3" xfId="34248"/>
    <cellStyle name="Currency 2 7 4" xfId="34249"/>
    <cellStyle name="Currency 2 7 4 2" xfId="34250"/>
    <cellStyle name="Currency 2 7 5" xfId="34251"/>
    <cellStyle name="Currency 2 7 5 2" xfId="34252"/>
    <cellStyle name="Currency 2 8" xfId="8470"/>
    <cellStyle name="Currency 2 8 2" xfId="8471"/>
    <cellStyle name="Currency 2 8 2 2" xfId="34253"/>
    <cellStyle name="Currency 2 8 2 2 2" xfId="34254"/>
    <cellStyle name="Currency 2 8 2 3" xfId="34255"/>
    <cellStyle name="Currency 2 8 3" xfId="34256"/>
    <cellStyle name="Currency 2 8 3 2" xfId="34257"/>
    <cellStyle name="Currency 2 8 3 2 2" xfId="34258"/>
    <cellStyle name="Currency 2 8 3 3" xfId="34259"/>
    <cellStyle name="Currency 2 8 4" xfId="34260"/>
    <cellStyle name="Currency 2 8 4 2" xfId="34261"/>
    <cellStyle name="Currency 2 8 5" xfId="34262"/>
    <cellStyle name="Currency 2 8 5 2" xfId="34263"/>
    <cellStyle name="Currency 2 9" xfId="8472"/>
    <cellStyle name="Currency 2 9 2" xfId="34264"/>
    <cellStyle name="Currency 2 9 2 2" xfId="34265"/>
    <cellStyle name="Currency 2 9 3" xfId="34266"/>
    <cellStyle name="Currency 20" xfId="8473"/>
    <cellStyle name="Currency 20 2" xfId="34267"/>
    <cellStyle name="Currency 20 2 2" xfId="34268"/>
    <cellStyle name="Currency 20 2 3" xfId="34269"/>
    <cellStyle name="Currency 20 2 4" xfId="34270"/>
    <cellStyle name="Currency 20 2 5" xfId="34271"/>
    <cellStyle name="Currency 20 3" xfId="34272"/>
    <cellStyle name="Currency 20 4" xfId="34273"/>
    <cellStyle name="Currency 20 5" xfId="34274"/>
    <cellStyle name="Currency 21" xfId="8474"/>
    <cellStyle name="Currency 21 2" xfId="34275"/>
    <cellStyle name="Currency 21 2 2" xfId="34276"/>
    <cellStyle name="Currency 21 2 3" xfId="34277"/>
    <cellStyle name="Currency 21 3" xfId="34278"/>
    <cellStyle name="Currency 21 4" xfId="34279"/>
    <cellStyle name="Currency 21 5" xfId="34280"/>
    <cellStyle name="Currency 22" xfId="8475"/>
    <cellStyle name="Currency 22 2" xfId="34281"/>
    <cellStyle name="Currency 22 3" xfId="34282"/>
    <cellStyle name="Currency 23" xfId="8476"/>
    <cellStyle name="Currency 24" xfId="8477"/>
    <cellStyle name="Currency 24 2" xfId="8478"/>
    <cellStyle name="Currency 24 2 2" xfId="8479"/>
    <cellStyle name="Currency 25" xfId="8480"/>
    <cellStyle name="Currency 25 2" xfId="8481"/>
    <cellStyle name="Currency 25 3" xfId="8482"/>
    <cellStyle name="Currency 25 3 2" xfId="8483"/>
    <cellStyle name="Currency 25 4" xfId="8484"/>
    <cellStyle name="Currency 26" xfId="8485"/>
    <cellStyle name="Currency 27" xfId="8486"/>
    <cellStyle name="Currency 27 2" xfId="8487"/>
    <cellStyle name="Currency 27 2 2" xfId="8488"/>
    <cellStyle name="Currency 27 2 3" xfId="12479"/>
    <cellStyle name="Currency 27 3" xfId="8489"/>
    <cellStyle name="Currency 28" xfId="34283"/>
    <cellStyle name="Currency 28 2" xfId="34284"/>
    <cellStyle name="Currency 29" xfId="34285"/>
    <cellStyle name="Currency 3" xfId="370"/>
    <cellStyle name="Currency 3 2" xfId="371"/>
    <cellStyle name="Currency 3 2 2" xfId="8490"/>
    <cellStyle name="Currency 3 2 2 2" xfId="8491"/>
    <cellStyle name="Currency 3 2 2 2 2" xfId="34286"/>
    <cellStyle name="Currency 3 2 2 3" xfId="8492"/>
    <cellStyle name="Currency 3 2 3" xfId="8493"/>
    <cellStyle name="Currency 3 2 3 2" xfId="34287"/>
    <cellStyle name="Currency 3 2 3 2 2" xfId="34288"/>
    <cellStyle name="Currency 3 2 3 3" xfId="34289"/>
    <cellStyle name="Currency 3 2 4" xfId="34290"/>
    <cellStyle name="Currency 3 2 4 2" xfId="34291"/>
    <cellStyle name="Currency 3 2 5" xfId="34292"/>
    <cellStyle name="Currency 3 2 5 2" xfId="34293"/>
    <cellStyle name="Currency 3 3" xfId="8494"/>
    <cellStyle name="Currency 3 3 2" xfId="8495"/>
    <cellStyle name="Currency 3 3 2 2" xfId="34294"/>
    <cellStyle name="Currency 3 3 2 2 2" xfId="34295"/>
    <cellStyle name="Currency 3 3 2 3" xfId="34296"/>
    <cellStyle name="Currency 3 3 3" xfId="8496"/>
    <cellStyle name="Currency 3 3 3 2" xfId="34297"/>
    <cellStyle name="Currency 3 3 3 2 2" xfId="34298"/>
    <cellStyle name="Currency 3 3 3 3" xfId="34299"/>
    <cellStyle name="Currency 3 3 4" xfId="34300"/>
    <cellStyle name="Currency 3 3 4 2" xfId="34301"/>
    <cellStyle name="Currency 3 3 5" xfId="34302"/>
    <cellStyle name="Currency 3 3 5 2" xfId="34303"/>
    <cellStyle name="Currency 3 4" xfId="8497"/>
    <cellStyle name="Currency 3 4 2" xfId="34304"/>
    <cellStyle name="Currency 3 4 2 2" xfId="34305"/>
    <cellStyle name="Currency 3 4 3" xfId="34306"/>
    <cellStyle name="Currency 3 4 4" xfId="34307"/>
    <cellStyle name="Currency 3 4 5" xfId="34308"/>
    <cellStyle name="Currency 3 5" xfId="8498"/>
    <cellStyle name="Currency 3 5 2" xfId="34309"/>
    <cellStyle name="Currency 3 5 2 2" xfId="34310"/>
    <cellStyle name="Currency 3 5 3" xfId="34311"/>
    <cellStyle name="Currency 3 6" xfId="34312"/>
    <cellStyle name="Currency 3 6 2" xfId="34313"/>
    <cellStyle name="Currency 3 7" xfId="34314"/>
    <cellStyle name="Currency 3 7 2" xfId="34315"/>
    <cellStyle name="Currency 3 8" xfId="34316"/>
    <cellStyle name="Currency 3 8 2" xfId="34317"/>
    <cellStyle name="Currency 3 8 3" xfId="34318"/>
    <cellStyle name="Currency 3 9" xfId="34319"/>
    <cellStyle name="Currency 30" xfId="34320"/>
    <cellStyle name="Currency 31" xfId="34321"/>
    <cellStyle name="Currency 4" xfId="372"/>
    <cellStyle name="Currency 4 2" xfId="8499"/>
    <cellStyle name="Currency 4 2 2" xfId="8500"/>
    <cellStyle name="Currency 4 2 2 2" xfId="8501"/>
    <cellStyle name="Currency 4 2 2 2 2" xfId="34322"/>
    <cellStyle name="Currency 4 2 2 2 2 2" xfId="34323"/>
    <cellStyle name="Currency 4 2 2 2 3" xfId="34324"/>
    <cellStyle name="Currency 4 2 2 3" xfId="8502"/>
    <cellStyle name="Currency 4 2 2 3 2" xfId="34325"/>
    <cellStyle name="Currency 4 2 2 3 3" xfId="34326"/>
    <cellStyle name="Currency 4 2 2 4" xfId="34327"/>
    <cellStyle name="Currency 4 2 2 4 2" xfId="34328"/>
    <cellStyle name="Currency 4 2 2 5" xfId="34329"/>
    <cellStyle name="Currency 4 2 3" xfId="8503"/>
    <cellStyle name="Currency 4 2 3 2" xfId="34330"/>
    <cellStyle name="Currency 4 2 3 2 2" xfId="34331"/>
    <cellStyle name="Currency 4 2 3 2 3" xfId="34332"/>
    <cellStyle name="Currency 4 2 3 3" xfId="34333"/>
    <cellStyle name="Currency 4 2 3 3 2" xfId="34334"/>
    <cellStyle name="Currency 4 2 3 4" xfId="34335"/>
    <cellStyle name="Currency 4 2 4" xfId="8504"/>
    <cellStyle name="Currency 4 2 4 2" xfId="34336"/>
    <cellStyle name="Currency 4 2 4 2 2" xfId="34337"/>
    <cellStyle name="Currency 4 2 4 3" xfId="34338"/>
    <cellStyle name="Currency 4 2 4 4" xfId="34339"/>
    <cellStyle name="Currency 4 2 5" xfId="34340"/>
    <cellStyle name="Currency 4 2 5 2" xfId="34341"/>
    <cellStyle name="Currency 4 2 5 3" xfId="34342"/>
    <cellStyle name="Currency 4 2 6" xfId="34343"/>
    <cellStyle name="Currency 4 2 6 2" xfId="34344"/>
    <cellStyle name="Currency 4 2 7" xfId="34345"/>
    <cellStyle name="Currency 4 3" xfId="8505"/>
    <cellStyle name="Currency 4 3 2" xfId="8506"/>
    <cellStyle name="Currency 4 3 2 2" xfId="8507"/>
    <cellStyle name="Currency 4 3 2 2 2" xfId="34346"/>
    <cellStyle name="Currency 4 3 2 2 3" xfId="34347"/>
    <cellStyle name="Currency 4 3 2 3" xfId="8508"/>
    <cellStyle name="Currency 4 3 2 4" xfId="34348"/>
    <cellStyle name="Currency 4 3 3" xfId="8509"/>
    <cellStyle name="Currency 4 3 3 2" xfId="8510"/>
    <cellStyle name="Currency 4 3 3 2 2" xfId="34349"/>
    <cellStyle name="Currency 4 3 3 3" xfId="8511"/>
    <cellStyle name="Currency 4 3 3 4" xfId="34350"/>
    <cellStyle name="Currency 4 3 4" xfId="8512"/>
    <cellStyle name="Currency 4 3 4 2" xfId="8513"/>
    <cellStyle name="Currency 4 3 4 2 2" xfId="34351"/>
    <cellStyle name="Currency 4 3 4 3" xfId="8514"/>
    <cellStyle name="Currency 4 3 5" xfId="34352"/>
    <cellStyle name="Currency 4 3 6" xfId="34353"/>
    <cellStyle name="Currency 4 4" xfId="8515"/>
    <cellStyle name="Currency 4 4 2" xfId="8516"/>
    <cellStyle name="Currency 4 4 2 2" xfId="34354"/>
    <cellStyle name="Currency 4 4 2 3" xfId="34355"/>
    <cellStyle name="Currency 4 4 3" xfId="8517"/>
    <cellStyle name="Currency 4 4 3 2" xfId="34356"/>
    <cellStyle name="Currency 4 4 4" xfId="34357"/>
    <cellStyle name="Currency 4 5" xfId="8518"/>
    <cellStyle name="Currency 4 5 2" xfId="34358"/>
    <cellStyle name="Currency 4 5 2 2" xfId="34359"/>
    <cellStyle name="Currency 4 5 3" xfId="34360"/>
    <cellStyle name="Currency 4 5 4" xfId="34361"/>
    <cellStyle name="Currency 4 6" xfId="8519"/>
    <cellStyle name="Currency 4 6 2" xfId="34362"/>
    <cellStyle name="Currency 4 6 3" xfId="34363"/>
    <cellStyle name="Currency 4 7" xfId="34364"/>
    <cellStyle name="Currency 4_2009 GRC Compliance Filing (Electric) for Exh A-1" xfId="8520"/>
    <cellStyle name="Currency 5" xfId="373"/>
    <cellStyle name="Currency 5 2" xfId="8521"/>
    <cellStyle name="Currency 5 2 2" xfId="8522"/>
    <cellStyle name="Currency 5 2 2 2" xfId="34365"/>
    <cellStyle name="Currency 5 2 2 2 2" xfId="34366"/>
    <cellStyle name="Currency 5 2 3" xfId="8523"/>
    <cellStyle name="Currency 5 2 3 2" xfId="34367"/>
    <cellStyle name="Currency 5 2 4" xfId="34368"/>
    <cellStyle name="Currency 5 2 4 2" xfId="34369"/>
    <cellStyle name="Currency 5 3" xfId="8524"/>
    <cellStyle name="Currency 5 3 2" xfId="34370"/>
    <cellStyle name="Currency 5 3 2 2" xfId="34371"/>
    <cellStyle name="Currency 5 3 3" xfId="34372"/>
    <cellStyle name="Currency 5 4" xfId="8525"/>
    <cellStyle name="Currency 5 4 2" xfId="34373"/>
    <cellStyle name="Currency 5 4 2 2" xfId="34374"/>
    <cellStyle name="Currency 5 4 3" xfId="34375"/>
    <cellStyle name="Currency 5 5" xfId="34376"/>
    <cellStyle name="Currency 5 5 2" xfId="34377"/>
    <cellStyle name="Currency 5 6" xfId="34378"/>
    <cellStyle name="Currency 5 6 2" xfId="34379"/>
    <cellStyle name="Currency 6" xfId="374"/>
    <cellStyle name="Currency 6 2" xfId="8526"/>
    <cellStyle name="Currency 6 2 2" xfId="8527"/>
    <cellStyle name="Currency 6 2 2 2" xfId="34380"/>
    <cellStyle name="Currency 6 2 2 2 2" xfId="34381"/>
    <cellStyle name="Currency 6 2 3" xfId="8528"/>
    <cellStyle name="Currency 6 2 3 2" xfId="34382"/>
    <cellStyle name="Currency 6 2 4" xfId="34383"/>
    <cellStyle name="Currency 6 2 4 2" xfId="34384"/>
    <cellStyle name="Currency 6 3" xfId="8529"/>
    <cellStyle name="Currency 6 3 2" xfId="34385"/>
    <cellStyle name="Currency 6 3 2 2" xfId="34386"/>
    <cellStyle name="Currency 6 3 3" xfId="34387"/>
    <cellStyle name="Currency 6 4" xfId="8530"/>
    <cellStyle name="Currency 6 4 2" xfId="34388"/>
    <cellStyle name="Currency 6 4 2 2" xfId="34389"/>
    <cellStyle name="Currency 6 4 3" xfId="34390"/>
    <cellStyle name="Currency 6 5" xfId="34391"/>
    <cellStyle name="Currency 6 5 2" xfId="34392"/>
    <cellStyle name="Currency 6 6" xfId="34393"/>
    <cellStyle name="Currency 6 6 2" xfId="34394"/>
    <cellStyle name="Currency 7" xfId="375"/>
    <cellStyle name="Currency 7 2" xfId="8531"/>
    <cellStyle name="Currency 7 2 2" xfId="8532"/>
    <cellStyle name="Currency 7 2 2 2" xfId="34395"/>
    <cellStyle name="Currency 7 2 2 2 2" xfId="34396"/>
    <cellStyle name="Currency 7 2 3" xfId="8533"/>
    <cellStyle name="Currency 7 2 3 2" xfId="34397"/>
    <cellStyle name="Currency 7 2 4" xfId="34398"/>
    <cellStyle name="Currency 7 2 4 2" xfId="34399"/>
    <cellStyle name="Currency 7 3" xfId="8534"/>
    <cellStyle name="Currency 7 3 2" xfId="34400"/>
    <cellStyle name="Currency 7 3 2 2" xfId="34401"/>
    <cellStyle name="Currency 7 3 3" xfId="34402"/>
    <cellStyle name="Currency 7 4" xfId="8535"/>
    <cellStyle name="Currency 7 4 2" xfId="34403"/>
    <cellStyle name="Currency 7 4 2 2" xfId="34404"/>
    <cellStyle name="Currency 7 4 3" xfId="34405"/>
    <cellStyle name="Currency 7 5" xfId="34406"/>
    <cellStyle name="Currency 7 5 2" xfId="34407"/>
    <cellStyle name="Currency 7 6" xfId="34408"/>
    <cellStyle name="Currency 7 6 2" xfId="34409"/>
    <cellStyle name="Currency 8" xfId="376"/>
    <cellStyle name="Currency 8 2" xfId="8536"/>
    <cellStyle name="Currency 8 2 2" xfId="8537"/>
    <cellStyle name="Currency 8 2 2 2" xfId="8538"/>
    <cellStyle name="Currency 8 2 2 2 2" xfId="34410"/>
    <cellStyle name="Currency 8 2 2 3" xfId="8539"/>
    <cellStyle name="Currency 8 2 2 3 2" xfId="34411"/>
    <cellStyle name="Currency 8 2 2 4" xfId="8540"/>
    <cellStyle name="Currency 8 2 2 4 2" xfId="34412"/>
    <cellStyle name="Currency 8 2 2 5" xfId="8541"/>
    <cellStyle name="Currency 8 2 3" xfId="8542"/>
    <cellStyle name="Currency 8 2 3 2" xfId="8543"/>
    <cellStyle name="Currency 8 2 3 2 2" xfId="34413"/>
    <cellStyle name="Currency 8 2 3 3" xfId="34414"/>
    <cellStyle name="Currency 8 2 4" xfId="8544"/>
    <cellStyle name="Currency 8 2 4 2" xfId="34415"/>
    <cellStyle name="Currency 8 2 5" xfId="8545"/>
    <cellStyle name="Currency 8 2 5 2" xfId="34416"/>
    <cellStyle name="Currency 8 2 6" xfId="8546"/>
    <cellStyle name="Currency 8 2 6 2" xfId="34417"/>
    <cellStyle name="Currency 8 2 7" xfId="8547"/>
    <cellStyle name="Currency 8 3" xfId="8548"/>
    <cellStyle name="Currency 8 3 2" xfId="8549"/>
    <cellStyle name="Currency 8 3 2 2" xfId="34418"/>
    <cellStyle name="Currency 8 3 3" xfId="8550"/>
    <cellStyle name="Currency 8 4" xfId="8551"/>
    <cellStyle name="Currency 8 4 2" xfId="8552"/>
    <cellStyle name="Currency 8 4 2 2" xfId="34419"/>
    <cellStyle name="Currency 8 4 3" xfId="34420"/>
    <cellStyle name="Currency 8 5" xfId="8553"/>
    <cellStyle name="Currency 8 5 2" xfId="8554"/>
    <cellStyle name="Currency 8 6" xfId="8555"/>
    <cellStyle name="Currency 8 6 2" xfId="34421"/>
    <cellStyle name="Currency 9" xfId="8556"/>
    <cellStyle name="Currency 9 10" xfId="8557"/>
    <cellStyle name="Currency 9 2" xfId="8558"/>
    <cellStyle name="Currency 9 2 2" xfId="8559"/>
    <cellStyle name="Currency 9 2 2 2" xfId="8560"/>
    <cellStyle name="Currency 9 2 2 2 2" xfId="34422"/>
    <cellStyle name="Currency 9 2 2 3" xfId="8561"/>
    <cellStyle name="Currency 9 2 3" xfId="8562"/>
    <cellStyle name="Currency 9 2 3 2" xfId="34423"/>
    <cellStyle name="Currency 9 2 4" xfId="8563"/>
    <cellStyle name="Currency 9 2 4 2" xfId="34424"/>
    <cellStyle name="Currency 9 3" xfId="8564"/>
    <cellStyle name="Currency 9 3 2" xfId="8565"/>
    <cellStyle name="Currency 9 3 2 2" xfId="34425"/>
    <cellStyle name="Currency 9 3 3" xfId="8566"/>
    <cellStyle name="Currency 9 3 3 2" xfId="34426"/>
    <cellStyle name="Currency 9 3 4" xfId="8567"/>
    <cellStyle name="Currency 9 3 4 2" xfId="34427"/>
    <cellStyle name="Currency 9 3 5" xfId="8568"/>
    <cellStyle name="Currency 9 4" xfId="8569"/>
    <cellStyle name="Currency 9 4 2" xfId="8570"/>
    <cellStyle name="Currency 9 4 2 2" xfId="34428"/>
    <cellStyle name="Currency 9 4 3" xfId="34429"/>
    <cellStyle name="Currency 9 5" xfId="8571"/>
    <cellStyle name="Currency 9 5 2" xfId="8572"/>
    <cellStyle name="Currency 9 5 2 2" xfId="34430"/>
    <cellStyle name="Currency 9 5 3" xfId="34431"/>
    <cellStyle name="Currency 9 6" xfId="8573"/>
    <cellStyle name="Currency 9 6 2" xfId="34432"/>
    <cellStyle name="Currency 9 7" xfId="8574"/>
    <cellStyle name="Currency 9 7 2" xfId="8575"/>
    <cellStyle name="Currency 9 8" xfId="8576"/>
    <cellStyle name="Currency 9 8 2" xfId="34433"/>
    <cellStyle name="Currency 9 9" xfId="8577"/>
    <cellStyle name="Currency0" xfId="377"/>
    <cellStyle name="Currency0 10" xfId="34434"/>
    <cellStyle name="Currency0 10 2" xfId="34435"/>
    <cellStyle name="Currency0 10 2 2" xfId="34436"/>
    <cellStyle name="Currency0 10 2 2 2" xfId="34437"/>
    <cellStyle name="Currency0 10 2 3" xfId="34438"/>
    <cellStyle name="Currency0 10 3" xfId="34439"/>
    <cellStyle name="Currency0 10 3 2" xfId="34440"/>
    <cellStyle name="Currency0 10 4" xfId="34441"/>
    <cellStyle name="Currency0 11" xfId="34442"/>
    <cellStyle name="Currency0 11 2" xfId="34443"/>
    <cellStyle name="Currency0 12" xfId="34444"/>
    <cellStyle name="Currency0 12 2" xfId="34445"/>
    <cellStyle name="Currency0 13" xfId="34446"/>
    <cellStyle name="Currency0 13 2" xfId="34447"/>
    <cellStyle name="Currency0 13 3" xfId="34448"/>
    <cellStyle name="Currency0 14" xfId="34449"/>
    <cellStyle name="Currency0 2" xfId="8578"/>
    <cellStyle name="Currency0 2 2" xfId="8579"/>
    <cellStyle name="Currency0 2 2 2" xfId="8580"/>
    <cellStyle name="Currency0 2 2 2 2" xfId="34450"/>
    <cellStyle name="Currency0 2 2 2 2 2" xfId="34451"/>
    <cellStyle name="Currency0 2 2 2 3" xfId="34452"/>
    <cellStyle name="Currency0 2 2 3" xfId="8581"/>
    <cellStyle name="Currency0 2 2 3 2" xfId="34453"/>
    <cellStyle name="Currency0 2 2 4" xfId="34454"/>
    <cellStyle name="Currency0 2 2 4 2" xfId="34455"/>
    <cellStyle name="Currency0 2 2 5" xfId="34456"/>
    <cellStyle name="Currency0 2 3" xfId="8582"/>
    <cellStyle name="Currency0 2 3 2" xfId="34457"/>
    <cellStyle name="Currency0 2 3 2 2" xfId="34458"/>
    <cellStyle name="Currency0 2 3 3" xfId="34459"/>
    <cellStyle name="Currency0 2 4" xfId="8583"/>
    <cellStyle name="Currency0 2 4 2" xfId="34460"/>
    <cellStyle name="Currency0 2 4 2 2" xfId="34461"/>
    <cellStyle name="Currency0 2 4 3" xfId="34462"/>
    <cellStyle name="Currency0 2 5" xfId="34463"/>
    <cellStyle name="Currency0 2 5 2" xfId="34464"/>
    <cellStyle name="Currency0 2 6" xfId="34465"/>
    <cellStyle name="Currency0 2 6 2" xfId="34466"/>
    <cellStyle name="Currency0 2 7" xfId="34467"/>
    <cellStyle name="Currency0 3" xfId="8584"/>
    <cellStyle name="Currency0 3 2" xfId="8585"/>
    <cellStyle name="Currency0 3 2 2" xfId="34468"/>
    <cellStyle name="Currency0 3 2 2 2" xfId="34469"/>
    <cellStyle name="Currency0 3 2 3" xfId="34470"/>
    <cellStyle name="Currency0 3 3" xfId="8586"/>
    <cellStyle name="Currency0 3 3 2" xfId="34471"/>
    <cellStyle name="Currency0 3 3 2 2" xfId="34472"/>
    <cellStyle name="Currency0 3 3 3" xfId="34473"/>
    <cellStyle name="Currency0 3 3 4" xfId="34474"/>
    <cellStyle name="Currency0 3 4" xfId="34475"/>
    <cellStyle name="Currency0 3 4 2" xfId="34476"/>
    <cellStyle name="Currency0 3 5" xfId="34477"/>
    <cellStyle name="Currency0 3 5 2" xfId="34478"/>
    <cellStyle name="Currency0 3 6" xfId="34479"/>
    <cellStyle name="Currency0 4" xfId="8587"/>
    <cellStyle name="Currency0 4 2" xfId="8588"/>
    <cellStyle name="Currency0 4 2 2" xfId="34480"/>
    <cellStyle name="Currency0 4 2 2 2" xfId="34481"/>
    <cellStyle name="Currency0 4 2 2 2 2" xfId="34482"/>
    <cellStyle name="Currency0 4 2 3" xfId="34483"/>
    <cellStyle name="Currency0 4 2 3 2" xfId="34484"/>
    <cellStyle name="Currency0 4 2 4" xfId="34485"/>
    <cellStyle name="Currency0 4 2 4 2" xfId="34486"/>
    <cellStyle name="Currency0 4 3" xfId="8589"/>
    <cellStyle name="Currency0 4 3 2" xfId="34487"/>
    <cellStyle name="Currency0 4 3 2 2" xfId="34488"/>
    <cellStyle name="Currency0 4 3 3" xfId="34489"/>
    <cellStyle name="Currency0 4 4" xfId="34490"/>
    <cellStyle name="Currency0 4 4 2" xfId="34491"/>
    <cellStyle name="Currency0 4 4 2 2" xfId="34492"/>
    <cellStyle name="Currency0 4 4 3" xfId="34493"/>
    <cellStyle name="Currency0 4 4 4" xfId="34494"/>
    <cellStyle name="Currency0 4 5" xfId="34495"/>
    <cellStyle name="Currency0 4 5 2" xfId="34496"/>
    <cellStyle name="Currency0 4 6" xfId="34497"/>
    <cellStyle name="Currency0 4 6 2" xfId="34498"/>
    <cellStyle name="Currency0 4 7" xfId="34499"/>
    <cellStyle name="Currency0 5" xfId="8590"/>
    <cellStyle name="Currency0 5 2" xfId="12480"/>
    <cellStyle name="Currency0 5 2 2" xfId="34500"/>
    <cellStyle name="Currency0 5 2 2 2" xfId="34501"/>
    <cellStyle name="Currency0 5 2 2 2 2" xfId="34502"/>
    <cellStyle name="Currency0 5 2 3" xfId="34503"/>
    <cellStyle name="Currency0 5 2 3 2" xfId="34504"/>
    <cellStyle name="Currency0 5 2 4" xfId="34505"/>
    <cellStyle name="Currency0 5 2 4 2" xfId="34506"/>
    <cellStyle name="Currency0 5 3" xfId="34507"/>
    <cellStyle name="Currency0 5 3 2" xfId="34508"/>
    <cellStyle name="Currency0 5 3 2 2" xfId="34509"/>
    <cellStyle name="Currency0 5 3 3" xfId="34510"/>
    <cellStyle name="Currency0 5 4" xfId="34511"/>
    <cellStyle name="Currency0 5 4 2" xfId="34512"/>
    <cellStyle name="Currency0 5 4 2 2" xfId="34513"/>
    <cellStyle name="Currency0 5 4 3" xfId="34514"/>
    <cellStyle name="Currency0 5 5" xfId="34515"/>
    <cellStyle name="Currency0 5 5 2" xfId="34516"/>
    <cellStyle name="Currency0 5 6" xfId="34517"/>
    <cellStyle name="Currency0 5 6 2" xfId="34518"/>
    <cellStyle name="Currency0 6" xfId="8591"/>
    <cellStyle name="Currency0 6 2" xfId="34519"/>
    <cellStyle name="Currency0 6 2 2" xfId="34520"/>
    <cellStyle name="Currency0 6 2 2 2" xfId="34521"/>
    <cellStyle name="Currency0 6 2 2 2 2" xfId="34522"/>
    <cellStyle name="Currency0 6 2 3" xfId="34523"/>
    <cellStyle name="Currency0 6 2 3 2" xfId="34524"/>
    <cellStyle name="Currency0 6 2 4" xfId="34525"/>
    <cellStyle name="Currency0 6 2 4 2" xfId="34526"/>
    <cellStyle name="Currency0 6 3" xfId="34527"/>
    <cellStyle name="Currency0 6 3 2" xfId="34528"/>
    <cellStyle name="Currency0 6 3 2 2" xfId="34529"/>
    <cellStyle name="Currency0 6 4" xfId="34530"/>
    <cellStyle name="Currency0 6 4 2" xfId="34531"/>
    <cellStyle name="Currency0 6 5" xfId="34532"/>
    <cellStyle name="Currency0 6 5 2" xfId="34533"/>
    <cellStyle name="Currency0 6 6" xfId="34534"/>
    <cellStyle name="Currency0 7" xfId="8592"/>
    <cellStyle name="Currency0 7 2" xfId="12481"/>
    <cellStyle name="Currency0 7 2 2" xfId="34535"/>
    <cellStyle name="Currency0 7 2 2 2" xfId="34536"/>
    <cellStyle name="Currency0 7 2 3" xfId="34537"/>
    <cellStyle name="Currency0 7 2 4" xfId="34538"/>
    <cellStyle name="Currency0 7 3" xfId="34539"/>
    <cellStyle name="Currency0 7 3 2" xfId="34540"/>
    <cellStyle name="Currency0 7 4" xfId="34541"/>
    <cellStyle name="Currency0 7 4 2" xfId="34542"/>
    <cellStyle name="Currency0 7 5" xfId="34543"/>
    <cellStyle name="Currency0 8" xfId="12482"/>
    <cellStyle name="Currency0 8 2" xfId="12483"/>
    <cellStyle name="Currency0 8 2 2" xfId="34544"/>
    <cellStyle name="Currency0 8 2 3" xfId="34545"/>
    <cellStyle name="Currency0 8 2 4" xfId="34546"/>
    <cellStyle name="Currency0 8 3" xfId="34547"/>
    <cellStyle name="Currency0 8 4" xfId="34548"/>
    <cellStyle name="Currency0 8 5" xfId="34549"/>
    <cellStyle name="Currency0 9" xfId="12484"/>
    <cellStyle name="Currency0 9 2" xfId="34550"/>
    <cellStyle name="Currency0 9 2 2" xfId="34551"/>
    <cellStyle name="Currency0 9 3" xfId="34552"/>
    <cellStyle name="Currency0_ACCOUNTS" xfId="8593"/>
    <cellStyle name="Date" xfId="378"/>
    <cellStyle name="Date 2" xfId="379"/>
    <cellStyle name="Date 2 2" xfId="8594"/>
    <cellStyle name="Date 2 2 2" xfId="34553"/>
    <cellStyle name="Date 2 2 2 2" xfId="34554"/>
    <cellStyle name="Date 2 2 3" xfId="34555"/>
    <cellStyle name="Date 2 3" xfId="8595"/>
    <cellStyle name="Date 2 3 2" xfId="34556"/>
    <cellStyle name="Date 2 4" xfId="34557"/>
    <cellStyle name="Date 2 4 2" xfId="34558"/>
    <cellStyle name="Date 3" xfId="380"/>
    <cellStyle name="Date 3 2" xfId="8596"/>
    <cellStyle name="Date 3 2 2" xfId="34559"/>
    <cellStyle name="Date 3 2 2 2" xfId="34560"/>
    <cellStyle name="Date 3 2 3" xfId="34561"/>
    <cellStyle name="Date 3 3" xfId="8597"/>
    <cellStyle name="Date 3 3 2" xfId="34562"/>
    <cellStyle name="Date 3 4" xfId="34563"/>
    <cellStyle name="Date 3 4 2" xfId="34564"/>
    <cellStyle name="Date 4" xfId="381"/>
    <cellStyle name="Date 4 2" xfId="8598"/>
    <cellStyle name="Date 4 2 2" xfId="34565"/>
    <cellStyle name="Date 4 2 2 2" xfId="34566"/>
    <cellStyle name="Date 4 2 3" xfId="34567"/>
    <cellStyle name="Date 4 3" xfId="34568"/>
    <cellStyle name="Date 4 3 2" xfId="34569"/>
    <cellStyle name="Date 4 4" xfId="34570"/>
    <cellStyle name="Date 4 4 2" xfId="34571"/>
    <cellStyle name="Date 5" xfId="8599"/>
    <cellStyle name="Date 5 2" xfId="8600"/>
    <cellStyle name="Date 5 2 2" xfId="34572"/>
    <cellStyle name="Date 5 2 3" xfId="34573"/>
    <cellStyle name="Date 5 3" xfId="8601"/>
    <cellStyle name="Date 5 4" xfId="34574"/>
    <cellStyle name="Date 6" xfId="8602"/>
    <cellStyle name="Date 6 2" xfId="34575"/>
    <cellStyle name="Date 7" xfId="8603"/>
    <cellStyle name="Date 7 2" xfId="34576"/>
    <cellStyle name="Date 8" xfId="8604"/>
    <cellStyle name="Date 8 2" xfId="34577"/>
    <cellStyle name="Date_903 SAP 2-6-09" xfId="382"/>
    <cellStyle name="DateTime" xfId="34578"/>
    <cellStyle name="DateTime 2" xfId="34579"/>
    <cellStyle name="drp-sh - Style2" xfId="8605"/>
    <cellStyle name="Emphasis 1" xfId="8606"/>
    <cellStyle name="Emphasis 1 2" xfId="8607"/>
    <cellStyle name="Emphasis 2" xfId="8608"/>
    <cellStyle name="Emphasis 2 2" xfId="8609"/>
    <cellStyle name="Emphasis 3" xfId="8610"/>
    <cellStyle name="Emphasis 3 2" xfId="8611"/>
    <cellStyle name="Entered" xfId="383"/>
    <cellStyle name="Entered 10" xfId="34580"/>
    <cellStyle name="Entered 10 2" xfId="34581"/>
    <cellStyle name="Entered 10 2 2" xfId="34582"/>
    <cellStyle name="Entered 10 2 2 2" xfId="34583"/>
    <cellStyle name="Entered 10 2 3" xfId="34584"/>
    <cellStyle name="Entered 10 3" xfId="34585"/>
    <cellStyle name="Entered 10 3 2" xfId="34586"/>
    <cellStyle name="Entered 10 4" xfId="34587"/>
    <cellStyle name="Entered 11" xfId="34588"/>
    <cellStyle name="Entered 11 2" xfId="34589"/>
    <cellStyle name="Entered 12" xfId="34590"/>
    <cellStyle name="Entered 12 2" xfId="34591"/>
    <cellStyle name="Entered 13" xfId="34592"/>
    <cellStyle name="Entered 13 2" xfId="34593"/>
    <cellStyle name="Entered 14" xfId="34594"/>
    <cellStyle name="Entered 2" xfId="8612"/>
    <cellStyle name="Entered 2 2" xfId="8613"/>
    <cellStyle name="Entered 2 2 2" xfId="8614"/>
    <cellStyle name="Entered 2 2 2 2" xfId="34595"/>
    <cellStyle name="Entered 2 2 2 2 2" xfId="34596"/>
    <cellStyle name="Entered 2 2 3" xfId="8615"/>
    <cellStyle name="Entered 2 2 3 2" xfId="34597"/>
    <cellStyle name="Entered 2 2 4" xfId="34598"/>
    <cellStyle name="Entered 2 2 4 2" xfId="34599"/>
    <cellStyle name="Entered 2 3" xfId="8616"/>
    <cellStyle name="Entered 2 3 2" xfId="34600"/>
    <cellStyle name="Entered 2 3 2 2" xfId="34601"/>
    <cellStyle name="Entered 2 3 3" xfId="34602"/>
    <cellStyle name="Entered 2 4" xfId="8617"/>
    <cellStyle name="Entered 2 4 2" xfId="34603"/>
    <cellStyle name="Entered 2 4 2 2" xfId="34604"/>
    <cellStyle name="Entered 2 4 3" xfId="34605"/>
    <cellStyle name="Entered 2 5" xfId="34606"/>
    <cellStyle name="Entered 2 5 2" xfId="34607"/>
    <cellStyle name="Entered 2 6" xfId="34608"/>
    <cellStyle name="Entered 2 6 2" xfId="34609"/>
    <cellStyle name="Entered 2 7" xfId="34610"/>
    <cellStyle name="Entered 3" xfId="8618"/>
    <cellStyle name="Entered 3 2" xfId="8619"/>
    <cellStyle name="Entered 3 2 2" xfId="8620"/>
    <cellStyle name="Entered 3 2 2 2" xfId="34611"/>
    <cellStyle name="Entered 3 2 3" xfId="8621"/>
    <cellStyle name="Entered 3 3" xfId="8622"/>
    <cellStyle name="Entered 3 3 2" xfId="8623"/>
    <cellStyle name="Entered 3 3 2 2" xfId="34612"/>
    <cellStyle name="Entered 3 3 3" xfId="8624"/>
    <cellStyle name="Entered 3 4" xfId="8625"/>
    <cellStyle name="Entered 3 4 2" xfId="8626"/>
    <cellStyle name="Entered 3 4 2 2" xfId="34613"/>
    <cellStyle name="Entered 3 4 3" xfId="8627"/>
    <cellStyle name="Entered 3 5" xfId="34614"/>
    <cellStyle name="Entered 3 5 2" xfId="34615"/>
    <cellStyle name="Entered 3 6" xfId="34616"/>
    <cellStyle name="Entered 4" xfId="8628"/>
    <cellStyle name="Entered 4 2" xfId="8629"/>
    <cellStyle name="Entered 4 2 2" xfId="34617"/>
    <cellStyle name="Entered 4 2 2 2" xfId="34618"/>
    <cellStyle name="Entered 4 2 2 2 2" xfId="34619"/>
    <cellStyle name="Entered 4 2 3" xfId="34620"/>
    <cellStyle name="Entered 4 2 3 2" xfId="34621"/>
    <cellStyle name="Entered 4 2 4" xfId="34622"/>
    <cellStyle name="Entered 4 2 4 2" xfId="34623"/>
    <cellStyle name="Entered 4 2 5" xfId="34624"/>
    <cellStyle name="Entered 4 3" xfId="34625"/>
    <cellStyle name="Entered 4 3 2" xfId="34626"/>
    <cellStyle name="Entered 4 3 2 2" xfId="34627"/>
    <cellStyle name="Entered 4 3 3" xfId="34628"/>
    <cellStyle name="Entered 4 4" xfId="34629"/>
    <cellStyle name="Entered 4 4 2" xfId="34630"/>
    <cellStyle name="Entered 4 4 2 2" xfId="34631"/>
    <cellStyle name="Entered 4 4 3" xfId="34632"/>
    <cellStyle name="Entered 4 5" xfId="34633"/>
    <cellStyle name="Entered 4 5 2" xfId="34634"/>
    <cellStyle name="Entered 4 6" xfId="34635"/>
    <cellStyle name="Entered 4 6 2" xfId="34636"/>
    <cellStyle name="Entered 4 7" xfId="34637"/>
    <cellStyle name="Entered 5" xfId="8630"/>
    <cellStyle name="Entered 5 2" xfId="8631"/>
    <cellStyle name="Entered 5 2 2" xfId="34638"/>
    <cellStyle name="Entered 5 2 2 2" xfId="34639"/>
    <cellStyle name="Entered 5 2 2 2 2" xfId="34640"/>
    <cellStyle name="Entered 5 2 3" xfId="34641"/>
    <cellStyle name="Entered 5 2 3 2" xfId="34642"/>
    <cellStyle name="Entered 5 2 4" xfId="34643"/>
    <cellStyle name="Entered 5 2 4 2" xfId="34644"/>
    <cellStyle name="Entered 5 2 5" xfId="34645"/>
    <cellStyle name="Entered 5 2 6" xfId="34646"/>
    <cellStyle name="Entered 5 3" xfId="8632"/>
    <cellStyle name="Entered 5 3 2" xfId="34647"/>
    <cellStyle name="Entered 5 3 2 2" xfId="34648"/>
    <cellStyle name="Entered 5 3 3" xfId="34649"/>
    <cellStyle name="Entered 5 4" xfId="34650"/>
    <cellStyle name="Entered 5 4 2" xfId="34651"/>
    <cellStyle name="Entered 5 5" xfId="34652"/>
    <cellStyle name="Entered 5 5 2" xfId="34653"/>
    <cellStyle name="Entered 5 6" xfId="34654"/>
    <cellStyle name="Entered 6" xfId="8633"/>
    <cellStyle name="Entered 6 2" xfId="34655"/>
    <cellStyle name="Entered 6 2 2" xfId="34656"/>
    <cellStyle name="Entered 6 2 2 2" xfId="34657"/>
    <cellStyle name="Entered 6 2 2 2 2" xfId="34658"/>
    <cellStyle name="Entered 6 2 3" xfId="34659"/>
    <cellStyle name="Entered 6 2 3 2" xfId="34660"/>
    <cellStyle name="Entered 6 2 4" xfId="34661"/>
    <cellStyle name="Entered 6 2 4 2" xfId="34662"/>
    <cellStyle name="Entered 6 2 5" xfId="34663"/>
    <cellStyle name="Entered 6 3" xfId="34664"/>
    <cellStyle name="Entered 6 3 2" xfId="34665"/>
    <cellStyle name="Entered 6 3 2 2" xfId="34666"/>
    <cellStyle name="Entered 6 4" xfId="34667"/>
    <cellStyle name="Entered 6 4 2" xfId="34668"/>
    <cellStyle name="Entered 6 5" xfId="34669"/>
    <cellStyle name="Entered 6 5 2" xfId="34670"/>
    <cellStyle name="Entered 7" xfId="8634"/>
    <cellStyle name="Entered 7 2" xfId="12485"/>
    <cellStyle name="Entered 7 2 2" xfId="34671"/>
    <cellStyle name="Entered 7 2 2 2" xfId="34672"/>
    <cellStyle name="Entered 7 2 3" xfId="34673"/>
    <cellStyle name="Entered 7 3" xfId="34674"/>
    <cellStyle name="Entered 7 3 2" xfId="34675"/>
    <cellStyle name="Entered 7 4" xfId="34676"/>
    <cellStyle name="Entered 7 4 2" xfId="34677"/>
    <cellStyle name="Entered 8" xfId="8635"/>
    <cellStyle name="Entered 8 2" xfId="12486"/>
    <cellStyle name="Entered 8 2 2" xfId="34678"/>
    <cellStyle name="Entered 8 2 3" xfId="34679"/>
    <cellStyle name="Entered 8 3" xfId="34680"/>
    <cellStyle name="Entered 8 4" xfId="34681"/>
    <cellStyle name="Entered 9" xfId="34682"/>
    <cellStyle name="Entered 9 2" xfId="34683"/>
    <cellStyle name="Entered 9 2 2" xfId="34684"/>
    <cellStyle name="Entered 9 3" xfId="34685"/>
    <cellStyle name="Entered_4.32E Depreciation Study Robs file" xfId="8636"/>
    <cellStyle name="Euro" xfId="8637"/>
    <cellStyle name="Euro 10" xfId="34686"/>
    <cellStyle name="Euro 10 2" xfId="34687"/>
    <cellStyle name="Euro 10 2 2" xfId="34688"/>
    <cellStyle name="Euro 10 2 2 2" xfId="34689"/>
    <cellStyle name="Euro 10 2 3" xfId="34690"/>
    <cellStyle name="Euro 10 3" xfId="34691"/>
    <cellStyle name="Euro 10 3 2" xfId="34692"/>
    <cellStyle name="Euro 10 4" xfId="34693"/>
    <cellStyle name="Euro 11" xfId="34694"/>
    <cellStyle name="Euro 11 2" xfId="34695"/>
    <cellStyle name="Euro 12" xfId="34696"/>
    <cellStyle name="Euro 12 2" xfId="34697"/>
    <cellStyle name="Euro 12 3" xfId="34698"/>
    <cellStyle name="Euro 2" xfId="8638"/>
    <cellStyle name="Euro 2 2" xfId="8639"/>
    <cellStyle name="Euro 2 2 2" xfId="8640"/>
    <cellStyle name="Euro 2 2 2 2" xfId="34699"/>
    <cellStyle name="Euro 2 2 2 2 2" xfId="34700"/>
    <cellStyle name="Euro 2 2 3" xfId="8641"/>
    <cellStyle name="Euro 2 2 3 2" xfId="34701"/>
    <cellStyle name="Euro 2 2 4" xfId="34702"/>
    <cellStyle name="Euro 2 2 4 2" xfId="34703"/>
    <cellStyle name="Euro 2 3" xfId="8642"/>
    <cellStyle name="Euro 2 3 2" xfId="34704"/>
    <cellStyle name="Euro 2 3 2 2" xfId="34705"/>
    <cellStyle name="Euro 2 3 3" xfId="34706"/>
    <cellStyle name="Euro 2 4" xfId="8643"/>
    <cellStyle name="Euro 2 4 2" xfId="34707"/>
    <cellStyle name="Euro 2 4 2 2" xfId="34708"/>
    <cellStyle name="Euro 2 4 3" xfId="34709"/>
    <cellStyle name="Euro 2 5" xfId="34710"/>
    <cellStyle name="Euro 2 5 2" xfId="34711"/>
    <cellStyle name="Euro 2 6" xfId="34712"/>
    <cellStyle name="Euro 2 6 2" xfId="34713"/>
    <cellStyle name="Euro 3" xfId="8644"/>
    <cellStyle name="Euro 3 2" xfId="8645"/>
    <cellStyle name="Euro 3 2 2" xfId="34714"/>
    <cellStyle name="Euro 3 2 2 2" xfId="34715"/>
    <cellStyle name="Euro 3 2 3" xfId="34716"/>
    <cellStyle name="Euro 3 3" xfId="8646"/>
    <cellStyle name="Euro 3 3 2" xfId="34717"/>
    <cellStyle name="Euro 3 3 2 2" xfId="34718"/>
    <cellStyle name="Euro 3 3 3" xfId="34719"/>
    <cellStyle name="Euro 3 4" xfId="34720"/>
    <cellStyle name="Euro 3 4 2" xfId="34721"/>
    <cellStyle name="Euro 3 5" xfId="34722"/>
    <cellStyle name="Euro 3 5 2" xfId="34723"/>
    <cellStyle name="Euro 4" xfId="8647"/>
    <cellStyle name="Euro 4 2" xfId="12487"/>
    <cellStyle name="Euro 4 2 2" xfId="34724"/>
    <cellStyle name="Euro 4 2 2 2" xfId="34725"/>
    <cellStyle name="Euro 4 2 2 2 2" xfId="34726"/>
    <cellStyle name="Euro 4 2 3" xfId="34727"/>
    <cellStyle name="Euro 4 2 3 2" xfId="34728"/>
    <cellStyle name="Euro 4 2 4" xfId="34729"/>
    <cellStyle name="Euro 4 2 4 2" xfId="34730"/>
    <cellStyle name="Euro 4 3" xfId="34731"/>
    <cellStyle name="Euro 4 3 2" xfId="34732"/>
    <cellStyle name="Euro 4 3 2 2" xfId="34733"/>
    <cellStyle name="Euro 4 4" xfId="34734"/>
    <cellStyle name="Euro 4 4 2" xfId="34735"/>
    <cellStyle name="Euro 4 4 2 2" xfId="34736"/>
    <cellStyle name="Euro 4 4 3" xfId="34737"/>
    <cellStyle name="Euro 4 5" xfId="34738"/>
    <cellStyle name="Euro 4 5 2" xfId="34739"/>
    <cellStyle name="Euro 4 6" xfId="34740"/>
    <cellStyle name="Euro 4 6 2" xfId="34741"/>
    <cellStyle name="Euro 5" xfId="8648"/>
    <cellStyle name="Euro 5 2" xfId="12488"/>
    <cellStyle name="Euro 5 2 2" xfId="34742"/>
    <cellStyle name="Euro 5 2 2 2" xfId="34743"/>
    <cellStyle name="Euro 5 2 2 2 2" xfId="34744"/>
    <cellStyle name="Euro 5 2 3" xfId="34745"/>
    <cellStyle name="Euro 5 2 3 2" xfId="34746"/>
    <cellStyle name="Euro 5 2 4" xfId="34747"/>
    <cellStyle name="Euro 5 2 4 2" xfId="34748"/>
    <cellStyle name="Euro 5 3" xfId="34749"/>
    <cellStyle name="Euro 5 3 2" xfId="34750"/>
    <cellStyle name="Euro 5 3 2 2" xfId="34751"/>
    <cellStyle name="Euro 5 3 3" xfId="34752"/>
    <cellStyle name="Euro 5 4" xfId="34753"/>
    <cellStyle name="Euro 5 4 2" xfId="34754"/>
    <cellStyle name="Euro 5 4 2 2" xfId="34755"/>
    <cellStyle name="Euro 5 4 3" xfId="34756"/>
    <cellStyle name="Euro 5 5" xfId="34757"/>
    <cellStyle name="Euro 5 5 2" xfId="34758"/>
    <cellStyle name="Euro 5 6" xfId="34759"/>
    <cellStyle name="Euro 5 6 2" xfId="34760"/>
    <cellStyle name="Euro 5 7" xfId="34761"/>
    <cellStyle name="Euro 6" xfId="12489"/>
    <cellStyle name="Euro 6 2" xfId="34762"/>
    <cellStyle name="Euro 6 2 2" xfId="34763"/>
    <cellStyle name="Euro 6 2 2 2" xfId="34764"/>
    <cellStyle name="Euro 6 2 2 2 2" xfId="34765"/>
    <cellStyle name="Euro 6 2 3" xfId="34766"/>
    <cellStyle name="Euro 6 2 3 2" xfId="34767"/>
    <cellStyle name="Euro 6 2 4" xfId="34768"/>
    <cellStyle name="Euro 6 2 4 2" xfId="34769"/>
    <cellStyle name="Euro 6 2 5" xfId="34770"/>
    <cellStyle name="Euro 6 3" xfId="34771"/>
    <cellStyle name="Euro 6 3 2" xfId="34772"/>
    <cellStyle name="Euro 6 3 2 2" xfId="34773"/>
    <cellStyle name="Euro 6 4" xfId="34774"/>
    <cellStyle name="Euro 6 4 2" xfId="34775"/>
    <cellStyle name="Euro 6 5" xfId="34776"/>
    <cellStyle name="Euro 6 5 2" xfId="34777"/>
    <cellStyle name="Euro 7" xfId="12490"/>
    <cellStyle name="Euro 7 2" xfId="12491"/>
    <cellStyle name="Euro 7 2 2" xfId="34778"/>
    <cellStyle name="Euro 7 2 2 2" xfId="34779"/>
    <cellStyle name="Euro 7 2 3" xfId="34780"/>
    <cellStyle name="Euro 7 3" xfId="34781"/>
    <cellStyle name="Euro 7 3 2" xfId="34782"/>
    <cellStyle name="Euro 7 4" xfId="34783"/>
    <cellStyle name="Euro 7 4 2" xfId="34784"/>
    <cellStyle name="Euro 8" xfId="12492"/>
    <cellStyle name="Euro 8 2" xfId="12493"/>
    <cellStyle name="Euro 8 2 2" xfId="34785"/>
    <cellStyle name="Euro 8 2 3" xfId="34786"/>
    <cellStyle name="Euro 8 3" xfId="34787"/>
    <cellStyle name="Euro 8 4" xfId="34788"/>
    <cellStyle name="Euro 9" xfId="34789"/>
    <cellStyle name="Euro 9 2" xfId="34790"/>
    <cellStyle name="Euro 9 2 2" xfId="34791"/>
    <cellStyle name="Euro 9 3" xfId="34792"/>
    <cellStyle name="Explanatory Text" xfId="384" builtinId="53" customBuiltin="1"/>
    <cellStyle name="Explanatory Text 10" xfId="34793"/>
    <cellStyle name="Explanatory Text 11" xfId="34794"/>
    <cellStyle name="Explanatory Text 12" xfId="34795"/>
    <cellStyle name="Explanatory Text 13" xfId="34796"/>
    <cellStyle name="Explanatory Text 14" xfId="34797"/>
    <cellStyle name="Explanatory Text 15" xfId="34798"/>
    <cellStyle name="Explanatory Text 16" xfId="34799"/>
    <cellStyle name="Explanatory Text 17" xfId="34800"/>
    <cellStyle name="Explanatory Text 18" xfId="34801"/>
    <cellStyle name="Explanatory Text 19" xfId="34802"/>
    <cellStyle name="Explanatory Text 2" xfId="8649"/>
    <cellStyle name="Explanatory Text 2 2" xfId="8650"/>
    <cellStyle name="Explanatory Text 2 2 2" xfId="8651"/>
    <cellStyle name="Explanatory Text 2 2 2 2" xfId="34803"/>
    <cellStyle name="Explanatory Text 2 2 2 2 2" xfId="34804"/>
    <cellStyle name="Explanatory Text 2 2 2 3" xfId="34805"/>
    <cellStyle name="Explanatory Text 2 2 3" xfId="34806"/>
    <cellStyle name="Explanatory Text 2 2 3 2" xfId="34807"/>
    <cellStyle name="Explanatory Text 2 2 4" xfId="34808"/>
    <cellStyle name="Explanatory Text 2 2 4 2" xfId="34809"/>
    <cellStyle name="Explanatory Text 2 3" xfId="8652"/>
    <cellStyle name="Explanatory Text 2 3 2" xfId="34810"/>
    <cellStyle name="Explanatory Text 2 3 2 2" xfId="34811"/>
    <cellStyle name="Explanatory Text 2 3 2 2 2" xfId="34812"/>
    <cellStyle name="Explanatory Text 2 3 2 3" xfId="34813"/>
    <cellStyle name="Explanatory Text 2 3 2 4" xfId="34814"/>
    <cellStyle name="Explanatory Text 2 3 3" xfId="34815"/>
    <cellStyle name="Explanatory Text 2 3 3 2" xfId="34816"/>
    <cellStyle name="Explanatory Text 2 3 4" xfId="34817"/>
    <cellStyle name="Explanatory Text 2 3 4 2" xfId="34818"/>
    <cellStyle name="Explanatory Text 2 3 5" xfId="34819"/>
    <cellStyle name="Explanatory Text 2 4" xfId="12494"/>
    <cellStyle name="Explanatory Text 2 4 2" xfId="34820"/>
    <cellStyle name="Explanatory Text 2 4 2 2" xfId="34821"/>
    <cellStyle name="Explanatory Text 2 4 3" xfId="34822"/>
    <cellStyle name="Explanatory Text 2 4 4" xfId="34823"/>
    <cellStyle name="Explanatory Text 2 5" xfId="34824"/>
    <cellStyle name="Explanatory Text 2 5 2" xfId="34825"/>
    <cellStyle name="Explanatory Text 2 6" xfId="34826"/>
    <cellStyle name="Explanatory Text 2 6 2" xfId="34827"/>
    <cellStyle name="Explanatory Text 20" xfId="34828"/>
    <cellStyle name="Explanatory Text 21" xfId="34829"/>
    <cellStyle name="Explanatory Text 22" xfId="34830"/>
    <cellStyle name="Explanatory Text 23" xfId="34831"/>
    <cellStyle name="Explanatory Text 24" xfId="34832"/>
    <cellStyle name="Explanatory Text 25" xfId="34833"/>
    <cellStyle name="Explanatory Text 26" xfId="34834"/>
    <cellStyle name="Explanatory Text 27" xfId="34835"/>
    <cellStyle name="Explanatory Text 28" xfId="34836"/>
    <cellStyle name="Explanatory Text 29" xfId="34837"/>
    <cellStyle name="Explanatory Text 3" xfId="8653"/>
    <cellStyle name="Explanatory Text 3 2" xfId="12495"/>
    <cellStyle name="Explanatory Text 3 2 2" xfId="34838"/>
    <cellStyle name="Explanatory Text 3 2 2 2" xfId="34839"/>
    <cellStyle name="Explanatory Text 3 2 3" xfId="34840"/>
    <cellStyle name="Explanatory Text 3 3" xfId="34841"/>
    <cellStyle name="Explanatory Text 3 3 2" xfId="34842"/>
    <cellStyle name="Explanatory Text 3 4" xfId="34843"/>
    <cellStyle name="Explanatory Text 3 4 2" xfId="34844"/>
    <cellStyle name="Explanatory Text 30" xfId="34845"/>
    <cellStyle name="Explanatory Text 31" xfId="34846"/>
    <cellStyle name="Explanatory Text 32" xfId="34847"/>
    <cellStyle name="Explanatory Text 33" xfId="34848"/>
    <cellStyle name="Explanatory Text 34" xfId="34849"/>
    <cellStyle name="Explanatory Text 35" xfId="34850"/>
    <cellStyle name="Explanatory Text 36" xfId="34851"/>
    <cellStyle name="Explanatory Text 37" xfId="34852"/>
    <cellStyle name="Explanatory Text 38" xfId="34853"/>
    <cellStyle name="Explanatory Text 39" xfId="34854"/>
    <cellStyle name="Explanatory Text 4" xfId="8654"/>
    <cellStyle name="Explanatory Text 4 2" xfId="34855"/>
    <cellStyle name="Explanatory Text 4 2 2" xfId="34856"/>
    <cellStyle name="Explanatory Text 4 2 2 2" xfId="34857"/>
    <cellStyle name="Explanatory Text 4 2 3" xfId="34858"/>
    <cellStyle name="Explanatory Text 4 2 4" xfId="34859"/>
    <cellStyle name="Explanatory Text 4 3" xfId="34860"/>
    <cellStyle name="Explanatory Text 4 3 2" xfId="34861"/>
    <cellStyle name="Explanatory Text 4 4" xfId="34862"/>
    <cellStyle name="Explanatory Text 4 4 2" xfId="34863"/>
    <cellStyle name="Explanatory Text 4 5" xfId="34864"/>
    <cellStyle name="Explanatory Text 40" xfId="34865"/>
    <cellStyle name="Explanatory Text 41" xfId="34866"/>
    <cellStyle name="Explanatory Text 42" xfId="34867"/>
    <cellStyle name="Explanatory Text 43" xfId="34868"/>
    <cellStyle name="Explanatory Text 44" xfId="34869"/>
    <cellStyle name="Explanatory Text 45" xfId="34870"/>
    <cellStyle name="Explanatory Text 46" xfId="34871"/>
    <cellStyle name="Explanatory Text 47" xfId="34872"/>
    <cellStyle name="Explanatory Text 48" xfId="34873"/>
    <cellStyle name="Explanatory Text 49" xfId="34874"/>
    <cellStyle name="Explanatory Text 5" xfId="12496"/>
    <cellStyle name="Explanatory Text 5 2" xfId="34875"/>
    <cellStyle name="Explanatory Text 5 2 2" xfId="34876"/>
    <cellStyle name="Explanatory Text 5 3" xfId="34877"/>
    <cellStyle name="Explanatory Text 50" xfId="34878"/>
    <cellStyle name="Explanatory Text 51" xfId="34879"/>
    <cellStyle name="Explanatory Text 52" xfId="34880"/>
    <cellStyle name="Explanatory Text 53" xfId="34881"/>
    <cellStyle name="Explanatory Text 54" xfId="34882"/>
    <cellStyle name="Explanatory Text 55" xfId="34883"/>
    <cellStyle name="Explanatory Text 56" xfId="34884"/>
    <cellStyle name="Explanatory Text 57" xfId="34885"/>
    <cellStyle name="Explanatory Text 58" xfId="34886"/>
    <cellStyle name="Explanatory Text 59" xfId="34887"/>
    <cellStyle name="Explanatory Text 6" xfId="12497"/>
    <cellStyle name="Explanatory Text 6 2" xfId="34888"/>
    <cellStyle name="Explanatory Text 6 2 2" xfId="34889"/>
    <cellStyle name="Explanatory Text 6 3" xfId="34890"/>
    <cellStyle name="Explanatory Text 6 4" xfId="34891"/>
    <cellStyle name="Explanatory Text 6 5" xfId="34892"/>
    <cellStyle name="Explanatory Text 60" xfId="34893"/>
    <cellStyle name="Explanatory Text 61" xfId="34894"/>
    <cellStyle name="Explanatory Text 62" xfId="34895"/>
    <cellStyle name="Explanatory Text 63" xfId="34896"/>
    <cellStyle name="Explanatory Text 64" xfId="34897"/>
    <cellStyle name="Explanatory Text 65" xfId="34898"/>
    <cellStyle name="Explanatory Text 7" xfId="34899"/>
    <cellStyle name="Explanatory Text 7 2" xfId="34900"/>
    <cellStyle name="Explanatory Text 8" xfId="34901"/>
    <cellStyle name="Explanatory Text 9" xfId="34902"/>
    <cellStyle name="FieldName" xfId="34903"/>
    <cellStyle name="Fixed" xfId="385"/>
    <cellStyle name="Fixed 2" xfId="8655"/>
    <cellStyle name="Fixed 2 2" xfId="8656"/>
    <cellStyle name="Fixed 2 2 2" xfId="34904"/>
    <cellStyle name="Fixed 2 2 3" xfId="34905"/>
    <cellStyle name="Fixed 2 3" xfId="34906"/>
    <cellStyle name="Fixed 2 4" xfId="34907"/>
    <cellStyle name="Fixed 3" xfId="8657"/>
    <cellStyle name="Fixed 3 2" xfId="34908"/>
    <cellStyle name="Fixed 4" xfId="8658"/>
    <cellStyle name="Fixed 4 2" xfId="34909"/>
    <cellStyle name="Fixed 5" xfId="8659"/>
    <cellStyle name="Fixed 5 2" xfId="34910"/>
    <cellStyle name="Fixed 6" xfId="8660"/>
    <cellStyle name="Fixed 7" xfId="8661"/>
    <cellStyle name="Fixed_ACCOUNTS" xfId="8662"/>
    <cellStyle name="Fixed3 - Style3" xfId="386"/>
    <cellStyle name="Fixed3 - Style3 2" xfId="8663"/>
    <cellStyle name="Fixed3 - Style3 2 2" xfId="34911"/>
    <cellStyle name="Fixed3 - Style3 2 2 2" xfId="34912"/>
    <cellStyle name="Fixed3 - Style3 2 3" xfId="34913"/>
    <cellStyle name="Fixed3 - Style3 3" xfId="34914"/>
    <cellStyle name="Fixed3 - Style3 3 2" xfId="34915"/>
    <cellStyle name="Fixed3 - Style3 4" xfId="34916"/>
    <cellStyle name="Fixed3 - Style3 4 2" xfId="34917"/>
    <cellStyle name="Followed Hyperlink 2" xfId="34918"/>
    <cellStyle name="Footnote" xfId="34919"/>
    <cellStyle name="G01_2001 figures 1 decimal a" xfId="34920"/>
    <cellStyle name="G03_Text" xfId="34921"/>
    <cellStyle name="G05_Superiors" xfId="34922"/>
    <cellStyle name="G07_Bold_2002_figs_Green" xfId="34923"/>
    <cellStyle name="G08_2001_figs" xfId="34924"/>
    <cellStyle name="Good" xfId="387" builtinId="26" customBuiltin="1"/>
    <cellStyle name="Good 10" xfId="34925"/>
    <cellStyle name="Good 11" xfId="34926"/>
    <cellStyle name="Good 12" xfId="34927"/>
    <cellStyle name="Good 13" xfId="34928"/>
    <cellStyle name="Good 14" xfId="34929"/>
    <cellStyle name="Good 15" xfId="34930"/>
    <cellStyle name="Good 16" xfId="34931"/>
    <cellStyle name="Good 17" xfId="34932"/>
    <cellStyle name="Good 18" xfId="34933"/>
    <cellStyle name="Good 19" xfId="34934"/>
    <cellStyle name="Good 2" xfId="8664"/>
    <cellStyle name="Good 2 2" xfId="8665"/>
    <cellStyle name="Good 2 2 2" xfId="8666"/>
    <cellStyle name="Good 2 2 2 2" xfId="34935"/>
    <cellStyle name="Good 2 2 2 2 2" xfId="34936"/>
    <cellStyle name="Good 2 2 2 3" xfId="34937"/>
    <cellStyle name="Good 2 2 3" xfId="34938"/>
    <cellStyle name="Good 2 2 3 2" xfId="34939"/>
    <cellStyle name="Good 2 2 4" xfId="34940"/>
    <cellStyle name="Good 2 2 4 2" xfId="34941"/>
    <cellStyle name="Good 2 3" xfId="8667"/>
    <cellStyle name="Good 2 3 2" xfId="34942"/>
    <cellStyle name="Good 2 3 2 2" xfId="34943"/>
    <cellStyle name="Good 2 3 2 2 2" xfId="34944"/>
    <cellStyle name="Good 2 3 2 3" xfId="34945"/>
    <cellStyle name="Good 2 3 2 4" xfId="34946"/>
    <cellStyle name="Good 2 3 3" xfId="34947"/>
    <cellStyle name="Good 2 3 3 2" xfId="34948"/>
    <cellStyle name="Good 2 3 3 3" xfId="34949"/>
    <cellStyle name="Good 2 3 4" xfId="34950"/>
    <cellStyle name="Good 2 3 4 2" xfId="34951"/>
    <cellStyle name="Good 2 3 5" xfId="34952"/>
    <cellStyle name="Good 2 3 6" xfId="34953"/>
    <cellStyle name="Good 2 4" xfId="12498"/>
    <cellStyle name="Good 2 4 2" xfId="34954"/>
    <cellStyle name="Good 2 4 2 2" xfId="34955"/>
    <cellStyle name="Good 2 4 3" xfId="34956"/>
    <cellStyle name="Good 2 4 4" xfId="34957"/>
    <cellStyle name="Good 2 4 5" xfId="34958"/>
    <cellStyle name="Good 2 5" xfId="34959"/>
    <cellStyle name="Good 2 5 2" xfId="34960"/>
    <cellStyle name="Good 2 6" xfId="34961"/>
    <cellStyle name="Good 2 6 2" xfId="34962"/>
    <cellStyle name="Good 2 7" xfId="34963"/>
    <cellStyle name="Good 20" xfId="34964"/>
    <cellStyle name="Good 21" xfId="34965"/>
    <cellStyle name="Good 22" xfId="34966"/>
    <cellStyle name="Good 23" xfId="34967"/>
    <cellStyle name="Good 24" xfId="34968"/>
    <cellStyle name="Good 25" xfId="34969"/>
    <cellStyle name="Good 26" xfId="34970"/>
    <cellStyle name="Good 27" xfId="34971"/>
    <cellStyle name="Good 28" xfId="34972"/>
    <cellStyle name="Good 29" xfId="34973"/>
    <cellStyle name="Good 3" xfId="8668"/>
    <cellStyle name="Good 3 2" xfId="8669"/>
    <cellStyle name="Good 3 2 2" xfId="34974"/>
    <cellStyle name="Good 3 2 2 2" xfId="34975"/>
    <cellStyle name="Good 3 2 3" xfId="34976"/>
    <cellStyle name="Good 3 3" xfId="8670"/>
    <cellStyle name="Good 3 3 2" xfId="34977"/>
    <cellStyle name="Good 3 4" xfId="8671"/>
    <cellStyle name="Good 3 4 2" xfId="34978"/>
    <cellStyle name="Good 3 5" xfId="34979"/>
    <cellStyle name="Good 30" xfId="34980"/>
    <cellStyle name="Good 31" xfId="34981"/>
    <cellStyle name="Good 32" xfId="34982"/>
    <cellStyle name="Good 33" xfId="34983"/>
    <cellStyle name="Good 34" xfId="34984"/>
    <cellStyle name="Good 35" xfId="34985"/>
    <cellStyle name="Good 36" xfId="34986"/>
    <cellStyle name="Good 37" xfId="34987"/>
    <cellStyle name="Good 38" xfId="34988"/>
    <cellStyle name="Good 39" xfId="34989"/>
    <cellStyle name="Good 4" xfId="8672"/>
    <cellStyle name="Good 4 2" xfId="34990"/>
    <cellStyle name="Good 4 2 2" xfId="34991"/>
    <cellStyle name="Good 4 2 2 2" xfId="34992"/>
    <cellStyle name="Good 4 2 3" xfId="34993"/>
    <cellStyle name="Good 4 2 4" xfId="34994"/>
    <cellStyle name="Good 4 3" xfId="34995"/>
    <cellStyle name="Good 4 3 2" xfId="34996"/>
    <cellStyle name="Good 4 4" xfId="34997"/>
    <cellStyle name="Good 4 4 2" xfId="34998"/>
    <cellStyle name="Good 4 5" xfId="34999"/>
    <cellStyle name="Good 40" xfId="35000"/>
    <cellStyle name="Good 41" xfId="35001"/>
    <cellStyle name="Good 42" xfId="35002"/>
    <cellStyle name="Good 43" xfId="35003"/>
    <cellStyle name="Good 44" xfId="35004"/>
    <cellStyle name="Good 45" xfId="35005"/>
    <cellStyle name="Good 46" xfId="35006"/>
    <cellStyle name="Good 47" xfId="35007"/>
    <cellStyle name="Good 48" xfId="35008"/>
    <cellStyle name="Good 49" xfId="35009"/>
    <cellStyle name="Good 5" xfId="8673"/>
    <cellStyle name="Good 5 2" xfId="35010"/>
    <cellStyle name="Good 5 2 2" xfId="35011"/>
    <cellStyle name="Good 5 2 3" xfId="35012"/>
    <cellStyle name="Good 5 3" xfId="35013"/>
    <cellStyle name="Good 50" xfId="35014"/>
    <cellStyle name="Good 51" xfId="35015"/>
    <cellStyle name="Good 52" xfId="35016"/>
    <cellStyle name="Good 53" xfId="35017"/>
    <cellStyle name="Good 54" xfId="35018"/>
    <cellStyle name="Good 55" xfId="35019"/>
    <cellStyle name="Good 56" xfId="35020"/>
    <cellStyle name="Good 57" xfId="35021"/>
    <cellStyle name="Good 58" xfId="35022"/>
    <cellStyle name="Good 59" xfId="35023"/>
    <cellStyle name="Good 6" xfId="8674"/>
    <cellStyle name="Good 6 2" xfId="35024"/>
    <cellStyle name="Good 6 2 2" xfId="35025"/>
    <cellStyle name="Good 6 3" xfId="35026"/>
    <cellStyle name="Good 6 4" xfId="35027"/>
    <cellStyle name="Good 6 5" xfId="35028"/>
    <cellStyle name="Good 60" xfId="35029"/>
    <cellStyle name="Good 61" xfId="35030"/>
    <cellStyle name="Good 62" xfId="35031"/>
    <cellStyle name="Good 63" xfId="35032"/>
    <cellStyle name="Good 64" xfId="35033"/>
    <cellStyle name="Good 65" xfId="35034"/>
    <cellStyle name="Good 7" xfId="12499"/>
    <cellStyle name="Good 7 2" xfId="35035"/>
    <cellStyle name="Good 7 3" xfId="35036"/>
    <cellStyle name="Good 8" xfId="35037"/>
    <cellStyle name="Good 9" xfId="35038"/>
    <cellStyle name="Grey" xfId="388"/>
    <cellStyle name="Grey 2" xfId="389"/>
    <cellStyle name="Grey 2 2" xfId="8675"/>
    <cellStyle name="Grey 2 2 2" xfId="12500"/>
    <cellStyle name="Grey 2 2 2 2" xfId="35039"/>
    <cellStyle name="Grey 2 2 2 2 2" xfId="35040"/>
    <cellStyle name="Grey 2 2 2 3" xfId="35041"/>
    <cellStyle name="Grey 2 2 3" xfId="35042"/>
    <cellStyle name="Grey 2 2 3 2" xfId="35043"/>
    <cellStyle name="Grey 2 2 3 2 2" xfId="35044"/>
    <cellStyle name="Grey 2 2 3 3" xfId="35045"/>
    <cellStyle name="Grey 2 2 4" xfId="35046"/>
    <cellStyle name="Grey 2 2 4 2" xfId="35047"/>
    <cellStyle name="Grey 2 2 5" xfId="35048"/>
    <cellStyle name="Grey 2 2 5 2" xfId="35049"/>
    <cellStyle name="Grey 2 2 6" xfId="35050"/>
    <cellStyle name="Grey 2 3" xfId="8676"/>
    <cellStyle name="Grey 2 3 2" xfId="35051"/>
    <cellStyle name="Grey 2 3 2 2" xfId="35052"/>
    <cellStyle name="Grey 2 3 3" xfId="35053"/>
    <cellStyle name="Grey 2 3 4" xfId="35054"/>
    <cellStyle name="Grey 2 4" xfId="8677"/>
    <cellStyle name="Grey 2 4 2" xfId="35055"/>
    <cellStyle name="Grey 2 5" xfId="35056"/>
    <cellStyle name="Grey 2 5 2" xfId="35057"/>
    <cellStyle name="Grey 3" xfId="390"/>
    <cellStyle name="Grey 3 2" xfId="8678"/>
    <cellStyle name="Grey 3 2 2" xfId="12501"/>
    <cellStyle name="Grey 3 2 2 2" xfId="35058"/>
    <cellStyle name="Grey 3 2 2 2 2" xfId="35059"/>
    <cellStyle name="Grey 3 2 2 3" xfId="35060"/>
    <cellStyle name="Grey 3 2 3" xfId="35061"/>
    <cellStyle name="Grey 3 2 3 2" xfId="35062"/>
    <cellStyle name="Grey 3 2 3 2 2" xfId="35063"/>
    <cellStyle name="Grey 3 2 3 3" xfId="35064"/>
    <cellStyle name="Grey 3 2 4" xfId="35065"/>
    <cellStyle name="Grey 3 2 4 2" xfId="35066"/>
    <cellStyle name="Grey 3 2 5" xfId="35067"/>
    <cellStyle name="Grey 3 2 5 2" xfId="35068"/>
    <cellStyle name="Grey 3 2 6" xfId="35069"/>
    <cellStyle name="Grey 3 3" xfId="8679"/>
    <cellStyle name="Grey 3 3 2" xfId="35070"/>
    <cellStyle name="Grey 3 3 2 2" xfId="35071"/>
    <cellStyle name="Grey 3 3 3" xfId="35072"/>
    <cellStyle name="Grey 3 3 4" xfId="35073"/>
    <cellStyle name="Grey 3 4" xfId="8680"/>
    <cellStyle name="Grey 3 4 2" xfId="35074"/>
    <cellStyle name="Grey 3 5" xfId="35075"/>
    <cellStyle name="Grey 3 5 2" xfId="35076"/>
    <cellStyle name="Grey 4" xfId="391"/>
    <cellStyle name="Grey 4 2" xfId="8681"/>
    <cellStyle name="Grey 4 2 2" xfId="35077"/>
    <cellStyle name="Grey 4 2 2 2" xfId="35078"/>
    <cellStyle name="Grey 4 2 3" xfId="35079"/>
    <cellStyle name="Grey 4 2 4" xfId="35080"/>
    <cellStyle name="Grey 4 2 5" xfId="35081"/>
    <cellStyle name="Grey 4 3" xfId="8682"/>
    <cellStyle name="Grey 4 3 2" xfId="35082"/>
    <cellStyle name="Grey 4 4" xfId="8683"/>
    <cellStyle name="Grey 4 4 2" xfId="35083"/>
    <cellStyle name="Grey 5" xfId="8684"/>
    <cellStyle name="Grey 5 2" xfId="8685"/>
    <cellStyle name="Grey 5 2 2" xfId="35084"/>
    <cellStyle name="Grey 5 2 2 2" xfId="35085"/>
    <cellStyle name="Grey 5 2 2 2 2" xfId="35086"/>
    <cellStyle name="Grey 5 2 2 3" xfId="35087"/>
    <cellStyle name="Grey 5 2 3" xfId="35088"/>
    <cellStyle name="Grey 5 2 3 2" xfId="35089"/>
    <cellStyle name="Grey 5 2 4" xfId="35090"/>
    <cellStyle name="Grey 5 2 4 2" xfId="35091"/>
    <cellStyle name="Grey 5 3" xfId="35092"/>
    <cellStyle name="Grey 5 3 2" xfId="35093"/>
    <cellStyle name="Grey 5 3 2 2" xfId="35094"/>
    <cellStyle name="Grey 5 3 3" xfId="35095"/>
    <cellStyle name="Grey 5 4" xfId="35096"/>
    <cellStyle name="Grey 5 4 2" xfId="35097"/>
    <cellStyle name="Grey 5 4 2 2" xfId="35098"/>
    <cellStyle name="Grey 5 4 3" xfId="35099"/>
    <cellStyle name="Grey 5 5" xfId="35100"/>
    <cellStyle name="Grey 5 5 2" xfId="35101"/>
    <cellStyle name="Grey 5 6" xfId="35102"/>
    <cellStyle name="Grey 5 6 2" xfId="35103"/>
    <cellStyle name="Grey 6" xfId="8686"/>
    <cellStyle name="Grey 6 2" xfId="8687"/>
    <cellStyle name="Grey 6 2 2" xfId="35104"/>
    <cellStyle name="Grey 6 3" xfId="35105"/>
    <cellStyle name="Grey 6 4" xfId="35106"/>
    <cellStyle name="Grey 7" xfId="8688"/>
    <cellStyle name="Grey 7 2" xfId="35107"/>
    <cellStyle name="Grey 8" xfId="8689"/>
    <cellStyle name="Grey 8 2" xfId="35108"/>
    <cellStyle name="Grey 9" xfId="35109"/>
    <cellStyle name="Grey 9 2" xfId="35110"/>
    <cellStyle name="Grey_(C) WHE Proforma with ITC cash grant 10 Yr Amort_for deferral_102809" xfId="8690"/>
    <cellStyle name="g-tota - Style7" xfId="8691"/>
    <cellStyle name="Header" xfId="8692"/>
    <cellStyle name="Header1" xfId="392"/>
    <cellStyle name="Header1 2" xfId="8693"/>
    <cellStyle name="Header1 2 2" xfId="8694"/>
    <cellStyle name="Header1 2 2 2" xfId="35111"/>
    <cellStyle name="Header1 2 2 2 2" xfId="35112"/>
    <cellStyle name="Header1 2 2 3" xfId="35113"/>
    <cellStyle name="Header1 2 3" xfId="35114"/>
    <cellStyle name="Header1 2 3 2" xfId="35115"/>
    <cellStyle name="Header1 2 4" xfId="35116"/>
    <cellStyle name="Header1 2 4 2" xfId="35117"/>
    <cellStyle name="Header1 3" xfId="8695"/>
    <cellStyle name="Header1 3 2" xfId="8696"/>
    <cellStyle name="Header1 3 2 2" xfId="35118"/>
    <cellStyle name="Header1 3 2 3" xfId="35119"/>
    <cellStyle name="Header1 3 3" xfId="35120"/>
    <cellStyle name="Header1 3 4" xfId="35121"/>
    <cellStyle name="Header1 4" xfId="8697"/>
    <cellStyle name="Header1 4 2" xfId="35122"/>
    <cellStyle name="Header1 5" xfId="35123"/>
    <cellStyle name="Header1 5 2" xfId="35124"/>
    <cellStyle name="Header1_AURORA Total New" xfId="8698"/>
    <cellStyle name="Header2" xfId="393"/>
    <cellStyle name="Header2 2" xfId="8699"/>
    <cellStyle name="Header2 2 2" xfId="8700"/>
    <cellStyle name="Header2 2 2 2" xfId="35125"/>
    <cellStyle name="Header2 2 2 2 2" xfId="35126"/>
    <cellStyle name="Header2 2 2 3" xfId="35127"/>
    <cellStyle name="Header2 2 3" xfId="12502"/>
    <cellStyle name="Header2 2 3 2" xfId="35128"/>
    <cellStyle name="Header2 2 4" xfId="12503"/>
    <cellStyle name="Header2 2 4 2" xfId="35129"/>
    <cellStyle name="Header2 2 5" xfId="35130"/>
    <cellStyle name="Header2 2 6" xfId="35131"/>
    <cellStyle name="Header2 3" xfId="8701"/>
    <cellStyle name="Header2 3 2" xfId="8702"/>
    <cellStyle name="Header2 3 2 2" xfId="12504"/>
    <cellStyle name="Header2 3 2 3" xfId="12505"/>
    <cellStyle name="Header2 3 2 4" xfId="12506"/>
    <cellStyle name="Header2 3 2 5" xfId="12507"/>
    <cellStyle name="Header2 3 2 6" xfId="35132"/>
    <cellStyle name="Header2 3 2 7" xfId="35133"/>
    <cellStyle name="Header2 3 3" xfId="35134"/>
    <cellStyle name="Header2 3 4" xfId="35135"/>
    <cellStyle name="Header2 4" xfId="8703"/>
    <cellStyle name="Header2 4 2" xfId="12508"/>
    <cellStyle name="Header2 4 3" xfId="12509"/>
    <cellStyle name="Header2 4 4" xfId="12510"/>
    <cellStyle name="Header2 4 5" xfId="12511"/>
    <cellStyle name="Header2 4 6" xfId="35136"/>
    <cellStyle name="Header2 4 7" xfId="35137"/>
    <cellStyle name="Header2 5" xfId="8704"/>
    <cellStyle name="Header2 5 2" xfId="8705"/>
    <cellStyle name="Header2 6" xfId="8706"/>
    <cellStyle name="Header2 6 2" xfId="8707"/>
    <cellStyle name="Header2 7" xfId="8708"/>
    <cellStyle name="Header2_AURORA Total New" xfId="8709"/>
    <cellStyle name="Heading" xfId="8710"/>
    <cellStyle name="Heading 1" xfId="394" builtinId="16" customBuiltin="1"/>
    <cellStyle name="Heading 1 10" xfId="35138"/>
    <cellStyle name="Heading 1 11" xfId="35139"/>
    <cellStyle name="Heading 1 12" xfId="35140"/>
    <cellStyle name="Heading 1 13" xfId="35141"/>
    <cellStyle name="Heading 1 14" xfId="35142"/>
    <cellStyle name="Heading 1 15" xfId="35143"/>
    <cellStyle name="Heading 1 16" xfId="35144"/>
    <cellStyle name="Heading 1 17" xfId="35145"/>
    <cellStyle name="Heading 1 18" xfId="35146"/>
    <cellStyle name="Heading 1 19" xfId="35147"/>
    <cellStyle name="Heading 1 2" xfId="8711"/>
    <cellStyle name="Heading 1 2 2" xfId="8712"/>
    <cellStyle name="Heading 1 2 2 2" xfId="8713"/>
    <cellStyle name="Heading 1 2 2 2 2" xfId="35148"/>
    <cellStyle name="Heading 1 2 2 2 2 2" xfId="35149"/>
    <cellStyle name="Heading 1 2 2 2 3" xfId="35150"/>
    <cellStyle name="Heading 1 2 2 3" xfId="35151"/>
    <cellStyle name="Heading 1 2 2 3 2" xfId="35152"/>
    <cellStyle name="Heading 1 2 2 4" xfId="35153"/>
    <cellStyle name="Heading 1 2 2 4 2" xfId="35154"/>
    <cellStyle name="Heading 1 2 3" xfId="8714"/>
    <cellStyle name="Heading 1 2 3 2" xfId="8715"/>
    <cellStyle name="Heading 1 2 3 2 2" xfId="35155"/>
    <cellStyle name="Heading 1 2 3 2 2 2" xfId="35156"/>
    <cellStyle name="Heading 1 2 3 2 3" xfId="35157"/>
    <cellStyle name="Heading 1 2 3 2 4" xfId="35158"/>
    <cellStyle name="Heading 1 2 3 3" xfId="8716"/>
    <cellStyle name="Heading 1 2 3 3 2" xfId="35159"/>
    <cellStyle name="Heading 1 2 3 3 3" xfId="35160"/>
    <cellStyle name="Heading 1 2 3 4" xfId="8717"/>
    <cellStyle name="Heading 1 2 3 4 2" xfId="35161"/>
    <cellStyle name="Heading 1 2 3 5" xfId="35162"/>
    <cellStyle name="Heading 1 2 3 6" xfId="35163"/>
    <cellStyle name="Heading 1 2 4" xfId="8718"/>
    <cellStyle name="Heading 1 2 4 2" xfId="35164"/>
    <cellStyle name="Heading 1 2 4 2 2" xfId="35165"/>
    <cellStyle name="Heading 1 2 4 3" xfId="35166"/>
    <cellStyle name="Heading 1 2 4 4" xfId="35167"/>
    <cellStyle name="Heading 1 2 4 5" xfId="35168"/>
    <cellStyle name="Heading 1 2 5" xfId="35169"/>
    <cellStyle name="Heading 1 2 5 2" xfId="35170"/>
    <cellStyle name="Heading 1 2 5 2 2" xfId="35171"/>
    <cellStyle name="Heading 1 2 5 3" xfId="35172"/>
    <cellStyle name="Heading 1 2 5 4" xfId="35173"/>
    <cellStyle name="Heading 1 2 6" xfId="35174"/>
    <cellStyle name="Heading 1 2 6 2" xfId="35175"/>
    <cellStyle name="Heading 1 2 7" xfId="35176"/>
    <cellStyle name="Heading 1 20" xfId="35177"/>
    <cellStyle name="Heading 1 21" xfId="35178"/>
    <cellStyle name="Heading 1 22" xfId="35179"/>
    <cellStyle name="Heading 1 23" xfId="35180"/>
    <cellStyle name="Heading 1 24" xfId="35181"/>
    <cellStyle name="Heading 1 25" xfId="35182"/>
    <cellStyle name="Heading 1 26" xfId="35183"/>
    <cellStyle name="Heading 1 27" xfId="35184"/>
    <cellStyle name="Heading 1 28" xfId="35185"/>
    <cellStyle name="Heading 1 29" xfId="35186"/>
    <cellStyle name="Heading 1 3" xfId="8719"/>
    <cellStyle name="Heading 1 3 2" xfId="8720"/>
    <cellStyle name="Heading 1 3 2 2" xfId="35187"/>
    <cellStyle name="Heading 1 3 2 2 2" xfId="35188"/>
    <cellStyle name="Heading 1 3 2 3" xfId="35189"/>
    <cellStyle name="Heading 1 3 2 4" xfId="35190"/>
    <cellStyle name="Heading 1 3 3" xfId="8721"/>
    <cellStyle name="Heading 1 3 3 2" xfId="35191"/>
    <cellStyle name="Heading 1 3 3 2 2" xfId="35192"/>
    <cellStyle name="Heading 1 3 3 3" xfId="35193"/>
    <cellStyle name="Heading 1 3 4" xfId="8722"/>
    <cellStyle name="Heading 1 3 4 2" xfId="35194"/>
    <cellStyle name="Heading 1 3 5" xfId="35195"/>
    <cellStyle name="Heading 1 30" xfId="35196"/>
    <cellStyle name="Heading 1 31" xfId="35197"/>
    <cellStyle name="Heading 1 32" xfId="35198"/>
    <cellStyle name="Heading 1 33" xfId="35199"/>
    <cellStyle name="Heading 1 34" xfId="35200"/>
    <cellStyle name="Heading 1 35" xfId="35201"/>
    <cellStyle name="Heading 1 36" xfId="35202"/>
    <cellStyle name="Heading 1 37" xfId="35203"/>
    <cellStyle name="Heading 1 38" xfId="35204"/>
    <cellStyle name="Heading 1 39" xfId="35205"/>
    <cellStyle name="Heading 1 4" xfId="8723"/>
    <cellStyle name="Heading 1 4 2" xfId="8724"/>
    <cellStyle name="Heading 1 4 2 2" xfId="35206"/>
    <cellStyle name="Heading 1 4 3" xfId="35207"/>
    <cellStyle name="Heading 1 4 4" xfId="35208"/>
    <cellStyle name="Heading 1 40" xfId="35209"/>
    <cellStyle name="Heading 1 41" xfId="35210"/>
    <cellStyle name="Heading 1 42" xfId="35211"/>
    <cellStyle name="Heading 1 43" xfId="35212"/>
    <cellStyle name="Heading 1 44" xfId="35213"/>
    <cellStyle name="Heading 1 45" xfId="35214"/>
    <cellStyle name="Heading 1 46" xfId="35215"/>
    <cellStyle name="Heading 1 47" xfId="35216"/>
    <cellStyle name="Heading 1 48" xfId="35217"/>
    <cellStyle name="Heading 1 49" xfId="35218"/>
    <cellStyle name="Heading 1 5" xfId="8725"/>
    <cellStyle name="Heading 1 5 2" xfId="35219"/>
    <cellStyle name="Heading 1 5 2 2" xfId="35220"/>
    <cellStyle name="Heading 1 5 3" xfId="35221"/>
    <cellStyle name="Heading 1 5 4" xfId="35222"/>
    <cellStyle name="Heading 1 50" xfId="35223"/>
    <cellStyle name="Heading 1 51" xfId="35224"/>
    <cellStyle name="Heading 1 52" xfId="35225"/>
    <cellStyle name="Heading 1 53" xfId="35226"/>
    <cellStyle name="Heading 1 54" xfId="35227"/>
    <cellStyle name="Heading 1 55" xfId="35228"/>
    <cellStyle name="Heading 1 56" xfId="35229"/>
    <cellStyle name="Heading 1 57" xfId="35230"/>
    <cellStyle name="Heading 1 58" xfId="35231"/>
    <cellStyle name="Heading 1 59" xfId="35232"/>
    <cellStyle name="Heading 1 6" xfId="8726"/>
    <cellStyle name="Heading 1 6 2" xfId="35233"/>
    <cellStyle name="Heading 1 6 3" xfId="35234"/>
    <cellStyle name="Heading 1 60" xfId="35235"/>
    <cellStyle name="Heading 1 61" xfId="35236"/>
    <cellStyle name="Heading 1 62" xfId="35237"/>
    <cellStyle name="Heading 1 63" xfId="35238"/>
    <cellStyle name="Heading 1 64" xfId="35239"/>
    <cellStyle name="Heading 1 65" xfId="35240"/>
    <cellStyle name="Heading 1 66" xfId="35241"/>
    <cellStyle name="Heading 1 7" xfId="35242"/>
    <cellStyle name="Heading 1 8" xfId="35243"/>
    <cellStyle name="Heading 1 9" xfId="8727"/>
    <cellStyle name="Heading 1 9 2" xfId="8728"/>
    <cellStyle name="Heading 2" xfId="395" builtinId="17" customBuiltin="1"/>
    <cellStyle name="Heading 2 10" xfId="35244"/>
    <cellStyle name="Heading 2 11" xfId="35245"/>
    <cellStyle name="Heading 2 12" xfId="35246"/>
    <cellStyle name="Heading 2 13" xfId="35247"/>
    <cellStyle name="Heading 2 14" xfId="35248"/>
    <cellStyle name="Heading 2 15" xfId="35249"/>
    <cellStyle name="Heading 2 16" xfId="35250"/>
    <cellStyle name="Heading 2 17" xfId="35251"/>
    <cellStyle name="Heading 2 18" xfId="35252"/>
    <cellStyle name="Heading 2 19" xfId="35253"/>
    <cellStyle name="Heading 2 2" xfId="8729"/>
    <cellStyle name="Heading 2 2 2" xfId="8730"/>
    <cellStyle name="Heading 2 2 2 2" xfId="8731"/>
    <cellStyle name="Heading 2 2 2 2 2" xfId="35254"/>
    <cellStyle name="Heading 2 2 2 2 2 2" xfId="35255"/>
    <cellStyle name="Heading 2 2 2 2 3" xfId="35256"/>
    <cellStyle name="Heading 2 2 2 3" xfId="35257"/>
    <cellStyle name="Heading 2 2 2 3 2" xfId="35258"/>
    <cellStyle name="Heading 2 2 2 4" xfId="35259"/>
    <cellStyle name="Heading 2 2 2 4 2" xfId="35260"/>
    <cellStyle name="Heading 2 2 3" xfId="8732"/>
    <cellStyle name="Heading 2 2 3 2" xfId="8733"/>
    <cellStyle name="Heading 2 2 3 2 2" xfId="35261"/>
    <cellStyle name="Heading 2 2 3 2 2 2" xfId="35262"/>
    <cellStyle name="Heading 2 2 3 2 3" xfId="35263"/>
    <cellStyle name="Heading 2 2 3 2 4" xfId="35264"/>
    <cellStyle name="Heading 2 2 3 3" xfId="8734"/>
    <cellStyle name="Heading 2 2 3 3 2" xfId="35265"/>
    <cellStyle name="Heading 2 2 3 3 3" xfId="35266"/>
    <cellStyle name="Heading 2 2 3 4" xfId="8735"/>
    <cellStyle name="Heading 2 2 3 4 2" xfId="35267"/>
    <cellStyle name="Heading 2 2 3 5" xfId="35268"/>
    <cellStyle name="Heading 2 2 3 6" xfId="35269"/>
    <cellStyle name="Heading 2 2 4" xfId="8736"/>
    <cellStyle name="Heading 2 2 4 2" xfId="35270"/>
    <cellStyle name="Heading 2 2 4 2 2" xfId="35271"/>
    <cellStyle name="Heading 2 2 4 3" xfId="35272"/>
    <cellStyle name="Heading 2 2 4 4" xfId="35273"/>
    <cellStyle name="Heading 2 2 4 5" xfId="35274"/>
    <cellStyle name="Heading 2 2 5" xfId="35275"/>
    <cellStyle name="Heading 2 2 5 2" xfId="35276"/>
    <cellStyle name="Heading 2 2 5 2 2" xfId="35277"/>
    <cellStyle name="Heading 2 2 5 3" xfId="35278"/>
    <cellStyle name="Heading 2 2 5 4" xfId="35279"/>
    <cellStyle name="Heading 2 2 6" xfId="35280"/>
    <cellStyle name="Heading 2 2 6 2" xfId="35281"/>
    <cellStyle name="Heading 2 2 7" xfId="35282"/>
    <cellStyle name="Heading 2 20" xfId="35283"/>
    <cellStyle name="Heading 2 21" xfId="35284"/>
    <cellStyle name="Heading 2 22" xfId="35285"/>
    <cellStyle name="Heading 2 23" xfId="35286"/>
    <cellStyle name="Heading 2 24" xfId="35287"/>
    <cellStyle name="Heading 2 25" xfId="35288"/>
    <cellStyle name="Heading 2 26" xfId="35289"/>
    <cellStyle name="Heading 2 27" xfId="35290"/>
    <cellStyle name="Heading 2 28" xfId="35291"/>
    <cellStyle name="Heading 2 29" xfId="35292"/>
    <cellStyle name="Heading 2 3" xfId="8737"/>
    <cellStyle name="Heading 2 3 2" xfId="8738"/>
    <cellStyle name="Heading 2 3 2 2" xfId="35293"/>
    <cellStyle name="Heading 2 3 2 2 2" xfId="35294"/>
    <cellStyle name="Heading 2 3 2 3" xfId="35295"/>
    <cellStyle name="Heading 2 3 2 4" xfId="35296"/>
    <cellStyle name="Heading 2 3 3" xfId="8739"/>
    <cellStyle name="Heading 2 3 3 2" xfId="35297"/>
    <cellStyle name="Heading 2 3 3 2 2" xfId="35298"/>
    <cellStyle name="Heading 2 3 3 3" xfId="35299"/>
    <cellStyle name="Heading 2 3 4" xfId="8740"/>
    <cellStyle name="Heading 2 3 4 2" xfId="35300"/>
    <cellStyle name="Heading 2 3 5" xfId="35301"/>
    <cellStyle name="Heading 2 30" xfId="35302"/>
    <cellStyle name="Heading 2 31" xfId="35303"/>
    <cellStyle name="Heading 2 32" xfId="35304"/>
    <cellStyle name="Heading 2 33" xfId="35305"/>
    <cellStyle name="Heading 2 34" xfId="35306"/>
    <cellStyle name="Heading 2 35" xfId="35307"/>
    <cellStyle name="Heading 2 36" xfId="35308"/>
    <cellStyle name="Heading 2 37" xfId="35309"/>
    <cellStyle name="Heading 2 38" xfId="35310"/>
    <cellStyle name="Heading 2 39" xfId="35311"/>
    <cellStyle name="Heading 2 4" xfId="8741"/>
    <cellStyle name="Heading 2 4 2" xfId="8742"/>
    <cellStyle name="Heading 2 4 2 2" xfId="35312"/>
    <cellStyle name="Heading 2 4 3" xfId="35313"/>
    <cellStyle name="Heading 2 4 4" xfId="35314"/>
    <cellStyle name="Heading 2 40" xfId="35315"/>
    <cellStyle name="Heading 2 41" xfId="35316"/>
    <cellStyle name="Heading 2 42" xfId="35317"/>
    <cellStyle name="Heading 2 43" xfId="35318"/>
    <cellStyle name="Heading 2 44" xfId="35319"/>
    <cellStyle name="Heading 2 45" xfId="35320"/>
    <cellStyle name="Heading 2 46" xfId="35321"/>
    <cellStyle name="Heading 2 47" xfId="35322"/>
    <cellStyle name="Heading 2 48" xfId="35323"/>
    <cellStyle name="Heading 2 49" xfId="35324"/>
    <cellStyle name="Heading 2 5" xfId="8743"/>
    <cellStyle name="Heading 2 5 2" xfId="35325"/>
    <cellStyle name="Heading 2 5 2 2" xfId="35326"/>
    <cellStyle name="Heading 2 5 3" xfId="35327"/>
    <cellStyle name="Heading 2 5 4" xfId="35328"/>
    <cellStyle name="Heading 2 50" xfId="35329"/>
    <cellStyle name="Heading 2 51" xfId="35330"/>
    <cellStyle name="Heading 2 52" xfId="35331"/>
    <cellStyle name="Heading 2 53" xfId="35332"/>
    <cellStyle name="Heading 2 54" xfId="35333"/>
    <cellStyle name="Heading 2 55" xfId="35334"/>
    <cellStyle name="Heading 2 56" xfId="35335"/>
    <cellStyle name="Heading 2 57" xfId="35336"/>
    <cellStyle name="Heading 2 58" xfId="35337"/>
    <cellStyle name="Heading 2 59" xfId="35338"/>
    <cellStyle name="Heading 2 6" xfId="8744"/>
    <cellStyle name="Heading 2 6 2" xfId="35339"/>
    <cellStyle name="Heading 2 6 3" xfId="35340"/>
    <cellStyle name="Heading 2 60" xfId="35341"/>
    <cellStyle name="Heading 2 61" xfId="35342"/>
    <cellStyle name="Heading 2 62" xfId="35343"/>
    <cellStyle name="Heading 2 63" xfId="35344"/>
    <cellStyle name="Heading 2 64" xfId="35345"/>
    <cellStyle name="Heading 2 65" xfId="35346"/>
    <cellStyle name="Heading 2 66" xfId="35347"/>
    <cellStyle name="Heading 2 7" xfId="35348"/>
    <cellStyle name="Heading 2 8" xfId="35349"/>
    <cellStyle name="Heading 2 9" xfId="8745"/>
    <cellStyle name="Heading 2 9 2" xfId="8746"/>
    <cellStyle name="Heading 3" xfId="396" builtinId="18" customBuiltin="1"/>
    <cellStyle name="Heading 3 10" xfId="35350"/>
    <cellStyle name="Heading 3 11" xfId="35351"/>
    <cellStyle name="Heading 3 12" xfId="35352"/>
    <cellStyle name="Heading 3 13" xfId="35353"/>
    <cellStyle name="Heading 3 14" xfId="35354"/>
    <cellStyle name="Heading 3 15" xfId="35355"/>
    <cellStyle name="Heading 3 16" xfId="35356"/>
    <cellStyle name="Heading 3 17" xfId="35357"/>
    <cellStyle name="Heading 3 18" xfId="35358"/>
    <cellStyle name="Heading 3 19" xfId="35359"/>
    <cellStyle name="Heading 3 2" xfId="8747"/>
    <cellStyle name="Heading 3 2 2" xfId="8748"/>
    <cellStyle name="Heading 3 2 2 2" xfId="8749"/>
    <cellStyle name="Heading 3 2 2 2 2" xfId="35360"/>
    <cellStyle name="Heading 3 2 2 2 2 2" xfId="35361"/>
    <cellStyle name="Heading 3 2 2 2 3" xfId="35362"/>
    <cellStyle name="Heading 3 2 2 3" xfId="35363"/>
    <cellStyle name="Heading 3 2 2 3 2" xfId="35364"/>
    <cellStyle name="Heading 3 2 2 4" xfId="35365"/>
    <cellStyle name="Heading 3 2 2 4 2" xfId="35366"/>
    <cellStyle name="Heading 3 2 3" xfId="8750"/>
    <cellStyle name="Heading 3 2 3 2" xfId="35367"/>
    <cellStyle name="Heading 3 2 3 2 2" xfId="35368"/>
    <cellStyle name="Heading 3 2 3 2 2 2" xfId="35369"/>
    <cellStyle name="Heading 3 2 3 2 3" xfId="35370"/>
    <cellStyle name="Heading 3 2 3 2 4" xfId="35371"/>
    <cellStyle name="Heading 3 2 3 3" xfId="35372"/>
    <cellStyle name="Heading 3 2 3 3 2" xfId="35373"/>
    <cellStyle name="Heading 3 2 3 3 3" xfId="35374"/>
    <cellStyle name="Heading 3 2 3 4" xfId="35375"/>
    <cellStyle name="Heading 3 2 3 4 2" xfId="35376"/>
    <cellStyle name="Heading 3 2 3 4 3" xfId="35377"/>
    <cellStyle name="Heading 3 2 3 5" xfId="35378"/>
    <cellStyle name="Heading 3 2 3 6" xfId="35379"/>
    <cellStyle name="Heading 3 2 4" xfId="12512"/>
    <cellStyle name="Heading 3 2 4 2" xfId="35380"/>
    <cellStyle name="Heading 3 2 4 2 2" xfId="35381"/>
    <cellStyle name="Heading 3 2 4 3" xfId="35382"/>
    <cellStyle name="Heading 3 2 4 4" xfId="35383"/>
    <cellStyle name="Heading 3 2 4 5" xfId="35384"/>
    <cellStyle name="Heading 3 2 5" xfId="35385"/>
    <cellStyle name="Heading 3 2 5 2" xfId="35386"/>
    <cellStyle name="Heading 3 2 5 3" xfId="35387"/>
    <cellStyle name="Heading 3 2 6" xfId="35388"/>
    <cellStyle name="Heading 3 2 6 2" xfId="35389"/>
    <cellStyle name="Heading 3 2 7" xfId="35390"/>
    <cellStyle name="Heading 3 20" xfId="35391"/>
    <cellStyle name="Heading 3 21" xfId="35392"/>
    <cellStyle name="Heading 3 22" xfId="35393"/>
    <cellStyle name="Heading 3 23" xfId="35394"/>
    <cellStyle name="Heading 3 24" xfId="35395"/>
    <cellStyle name="Heading 3 25" xfId="35396"/>
    <cellStyle name="Heading 3 26" xfId="35397"/>
    <cellStyle name="Heading 3 27" xfId="35398"/>
    <cellStyle name="Heading 3 28" xfId="35399"/>
    <cellStyle name="Heading 3 29" xfId="35400"/>
    <cellStyle name="Heading 3 3" xfId="8751"/>
    <cellStyle name="Heading 3 3 2" xfId="8752"/>
    <cellStyle name="Heading 3 3 2 2" xfId="35401"/>
    <cellStyle name="Heading 3 3 2 2 2" xfId="35402"/>
    <cellStyle name="Heading 3 3 2 3" xfId="35403"/>
    <cellStyle name="Heading 3 3 3" xfId="8753"/>
    <cellStyle name="Heading 3 3 3 2" xfId="35404"/>
    <cellStyle name="Heading 3 3 4" xfId="8754"/>
    <cellStyle name="Heading 3 3 4 2" xfId="35405"/>
    <cellStyle name="Heading 3 3 5" xfId="35406"/>
    <cellStyle name="Heading 3 30" xfId="35407"/>
    <cellStyle name="Heading 3 31" xfId="35408"/>
    <cellStyle name="Heading 3 32" xfId="35409"/>
    <cellStyle name="Heading 3 33" xfId="35410"/>
    <cellStyle name="Heading 3 34" xfId="35411"/>
    <cellStyle name="Heading 3 35" xfId="35412"/>
    <cellStyle name="Heading 3 36" xfId="35413"/>
    <cellStyle name="Heading 3 37" xfId="35414"/>
    <cellStyle name="Heading 3 38" xfId="35415"/>
    <cellStyle name="Heading 3 39" xfId="35416"/>
    <cellStyle name="Heading 3 4" xfId="8755"/>
    <cellStyle name="Heading 3 4 2" xfId="35417"/>
    <cellStyle name="Heading 3 4 2 2" xfId="35418"/>
    <cellStyle name="Heading 3 4 2 2 2" xfId="35419"/>
    <cellStyle name="Heading 3 4 2 3" xfId="35420"/>
    <cellStyle name="Heading 3 4 2 4" xfId="35421"/>
    <cellStyle name="Heading 3 4 3" xfId="35422"/>
    <cellStyle name="Heading 3 4 3 2" xfId="35423"/>
    <cellStyle name="Heading 3 4 4" xfId="35424"/>
    <cellStyle name="Heading 3 4 4 2" xfId="35425"/>
    <cellStyle name="Heading 3 4 5" xfId="35426"/>
    <cellStyle name="Heading 3 40" xfId="35427"/>
    <cellStyle name="Heading 3 41" xfId="35428"/>
    <cellStyle name="Heading 3 42" xfId="35429"/>
    <cellStyle name="Heading 3 43" xfId="35430"/>
    <cellStyle name="Heading 3 44" xfId="35431"/>
    <cellStyle name="Heading 3 45" xfId="35432"/>
    <cellStyle name="Heading 3 46" xfId="35433"/>
    <cellStyle name="Heading 3 47" xfId="35434"/>
    <cellStyle name="Heading 3 48" xfId="35435"/>
    <cellStyle name="Heading 3 49" xfId="35436"/>
    <cellStyle name="Heading 3 5" xfId="8756"/>
    <cellStyle name="Heading 3 5 2" xfId="35437"/>
    <cellStyle name="Heading 3 5 2 2" xfId="35438"/>
    <cellStyle name="Heading 3 5 2 3" xfId="35439"/>
    <cellStyle name="Heading 3 5 3" xfId="35440"/>
    <cellStyle name="Heading 3 50" xfId="35441"/>
    <cellStyle name="Heading 3 51" xfId="35442"/>
    <cellStyle name="Heading 3 52" xfId="35443"/>
    <cellStyle name="Heading 3 53" xfId="35444"/>
    <cellStyle name="Heading 3 54" xfId="35445"/>
    <cellStyle name="Heading 3 55" xfId="35446"/>
    <cellStyle name="Heading 3 56" xfId="35447"/>
    <cellStyle name="Heading 3 57" xfId="35448"/>
    <cellStyle name="Heading 3 58" xfId="35449"/>
    <cellStyle name="Heading 3 59" xfId="35450"/>
    <cellStyle name="Heading 3 6" xfId="8757"/>
    <cellStyle name="Heading 3 6 2" xfId="35451"/>
    <cellStyle name="Heading 3 6 2 2" xfId="35452"/>
    <cellStyle name="Heading 3 6 3" xfId="35453"/>
    <cellStyle name="Heading 3 6 4" xfId="35454"/>
    <cellStyle name="Heading 3 6 5" xfId="35455"/>
    <cellStyle name="Heading 3 60" xfId="35456"/>
    <cellStyle name="Heading 3 61" xfId="35457"/>
    <cellStyle name="Heading 3 62" xfId="35458"/>
    <cellStyle name="Heading 3 63" xfId="35459"/>
    <cellStyle name="Heading 3 64" xfId="35460"/>
    <cellStyle name="Heading 3 65" xfId="35461"/>
    <cellStyle name="Heading 3 7" xfId="12513"/>
    <cellStyle name="Heading 3 7 2" xfId="35462"/>
    <cellStyle name="Heading 3 7 3" xfId="35463"/>
    <cellStyle name="Heading 3 8" xfId="35464"/>
    <cellStyle name="Heading 3 9" xfId="35465"/>
    <cellStyle name="Heading 4" xfId="397" builtinId="19" customBuiltin="1"/>
    <cellStyle name="Heading 4 10" xfId="35466"/>
    <cellStyle name="Heading 4 11" xfId="35467"/>
    <cellStyle name="Heading 4 12" xfId="35468"/>
    <cellStyle name="Heading 4 13" xfId="35469"/>
    <cellStyle name="Heading 4 14" xfId="35470"/>
    <cellStyle name="Heading 4 15" xfId="35471"/>
    <cellStyle name="Heading 4 16" xfId="35472"/>
    <cellStyle name="Heading 4 17" xfId="35473"/>
    <cellStyle name="Heading 4 18" xfId="35474"/>
    <cellStyle name="Heading 4 19" xfId="35475"/>
    <cellStyle name="Heading 4 2" xfId="8758"/>
    <cellStyle name="Heading 4 2 2" xfId="8759"/>
    <cellStyle name="Heading 4 2 2 2" xfId="8760"/>
    <cellStyle name="Heading 4 2 2 2 2" xfId="35476"/>
    <cellStyle name="Heading 4 2 2 2 2 2" xfId="35477"/>
    <cellStyle name="Heading 4 2 2 2 3" xfId="35478"/>
    <cellStyle name="Heading 4 2 2 3" xfId="35479"/>
    <cellStyle name="Heading 4 2 2 3 2" xfId="35480"/>
    <cellStyle name="Heading 4 2 2 4" xfId="35481"/>
    <cellStyle name="Heading 4 2 2 4 2" xfId="35482"/>
    <cellStyle name="Heading 4 2 3" xfId="8761"/>
    <cellStyle name="Heading 4 2 3 2" xfId="35483"/>
    <cellStyle name="Heading 4 2 3 2 2" xfId="35484"/>
    <cellStyle name="Heading 4 2 3 2 2 2" xfId="35485"/>
    <cellStyle name="Heading 4 2 3 2 3" xfId="35486"/>
    <cellStyle name="Heading 4 2 3 2 4" xfId="35487"/>
    <cellStyle name="Heading 4 2 3 3" xfId="35488"/>
    <cellStyle name="Heading 4 2 3 3 2" xfId="35489"/>
    <cellStyle name="Heading 4 2 3 3 3" xfId="35490"/>
    <cellStyle name="Heading 4 2 3 4" xfId="35491"/>
    <cellStyle name="Heading 4 2 3 4 2" xfId="35492"/>
    <cellStyle name="Heading 4 2 4" xfId="12514"/>
    <cellStyle name="Heading 4 2 4 2" xfId="35493"/>
    <cellStyle name="Heading 4 2 4 2 2" xfId="35494"/>
    <cellStyle name="Heading 4 2 4 3" xfId="35495"/>
    <cellStyle name="Heading 4 2 4 4" xfId="35496"/>
    <cellStyle name="Heading 4 2 4 5" xfId="35497"/>
    <cellStyle name="Heading 4 2 5" xfId="35498"/>
    <cellStyle name="Heading 4 2 5 2" xfId="35499"/>
    <cellStyle name="Heading 4 2 5 3" xfId="35500"/>
    <cellStyle name="Heading 4 2 6" xfId="35501"/>
    <cellStyle name="Heading 4 2 6 2" xfId="35502"/>
    <cellStyle name="Heading 4 2 7" xfId="35503"/>
    <cellStyle name="Heading 4 20" xfId="35504"/>
    <cellStyle name="Heading 4 21" xfId="35505"/>
    <cellStyle name="Heading 4 22" xfId="35506"/>
    <cellStyle name="Heading 4 23" xfId="35507"/>
    <cellStyle name="Heading 4 24" xfId="35508"/>
    <cellStyle name="Heading 4 25" xfId="35509"/>
    <cellStyle name="Heading 4 26" xfId="35510"/>
    <cellStyle name="Heading 4 27" xfId="35511"/>
    <cellStyle name="Heading 4 28" xfId="35512"/>
    <cellStyle name="Heading 4 29" xfId="35513"/>
    <cellStyle name="Heading 4 3" xfId="8762"/>
    <cellStyle name="Heading 4 3 2" xfId="8763"/>
    <cellStyle name="Heading 4 3 2 2" xfId="35514"/>
    <cellStyle name="Heading 4 3 2 2 2" xfId="35515"/>
    <cellStyle name="Heading 4 3 2 3" xfId="35516"/>
    <cellStyle name="Heading 4 3 3" xfId="8764"/>
    <cellStyle name="Heading 4 3 3 2" xfId="35517"/>
    <cellStyle name="Heading 4 3 4" xfId="8765"/>
    <cellStyle name="Heading 4 3 4 2" xfId="35518"/>
    <cellStyle name="Heading 4 3 5" xfId="35519"/>
    <cellStyle name="Heading 4 30" xfId="35520"/>
    <cellStyle name="Heading 4 31" xfId="35521"/>
    <cellStyle name="Heading 4 32" xfId="35522"/>
    <cellStyle name="Heading 4 33" xfId="35523"/>
    <cellStyle name="Heading 4 34" xfId="35524"/>
    <cellStyle name="Heading 4 35" xfId="35525"/>
    <cellStyle name="Heading 4 36" xfId="35526"/>
    <cellStyle name="Heading 4 37" xfId="35527"/>
    <cellStyle name="Heading 4 38" xfId="35528"/>
    <cellStyle name="Heading 4 39" xfId="35529"/>
    <cellStyle name="Heading 4 4" xfId="8766"/>
    <cellStyle name="Heading 4 4 2" xfId="35530"/>
    <cellStyle name="Heading 4 4 2 2" xfId="35531"/>
    <cellStyle name="Heading 4 4 2 2 2" xfId="35532"/>
    <cellStyle name="Heading 4 4 2 3" xfId="35533"/>
    <cellStyle name="Heading 4 4 2 4" xfId="35534"/>
    <cellStyle name="Heading 4 4 3" xfId="35535"/>
    <cellStyle name="Heading 4 4 3 2" xfId="35536"/>
    <cellStyle name="Heading 4 4 4" xfId="35537"/>
    <cellStyle name="Heading 4 4 4 2" xfId="35538"/>
    <cellStyle name="Heading 4 4 5" xfId="35539"/>
    <cellStyle name="Heading 4 40" xfId="35540"/>
    <cellStyle name="Heading 4 41" xfId="35541"/>
    <cellStyle name="Heading 4 42" xfId="35542"/>
    <cellStyle name="Heading 4 43" xfId="35543"/>
    <cellStyle name="Heading 4 44" xfId="35544"/>
    <cellStyle name="Heading 4 45" xfId="35545"/>
    <cellStyle name="Heading 4 46" xfId="35546"/>
    <cellStyle name="Heading 4 47" xfId="35547"/>
    <cellStyle name="Heading 4 48" xfId="35548"/>
    <cellStyle name="Heading 4 49" xfId="35549"/>
    <cellStyle name="Heading 4 5" xfId="8767"/>
    <cellStyle name="Heading 4 5 2" xfId="35550"/>
    <cellStyle name="Heading 4 5 2 2" xfId="35551"/>
    <cellStyle name="Heading 4 5 2 3" xfId="35552"/>
    <cellStyle name="Heading 4 5 3" xfId="35553"/>
    <cellStyle name="Heading 4 50" xfId="35554"/>
    <cellStyle name="Heading 4 51" xfId="35555"/>
    <cellStyle name="Heading 4 52" xfId="35556"/>
    <cellStyle name="Heading 4 53" xfId="35557"/>
    <cellStyle name="Heading 4 54" xfId="35558"/>
    <cellStyle name="Heading 4 55" xfId="35559"/>
    <cellStyle name="Heading 4 56" xfId="35560"/>
    <cellStyle name="Heading 4 57" xfId="35561"/>
    <cellStyle name="Heading 4 58" xfId="35562"/>
    <cellStyle name="Heading 4 59" xfId="35563"/>
    <cellStyle name="Heading 4 6" xfId="8768"/>
    <cellStyle name="Heading 4 6 2" xfId="35564"/>
    <cellStyle name="Heading 4 6 2 2" xfId="35565"/>
    <cellStyle name="Heading 4 6 3" xfId="35566"/>
    <cellStyle name="Heading 4 6 4" xfId="35567"/>
    <cellStyle name="Heading 4 6 5" xfId="35568"/>
    <cellStyle name="Heading 4 60" xfId="35569"/>
    <cellStyle name="Heading 4 61" xfId="35570"/>
    <cellStyle name="Heading 4 62" xfId="35571"/>
    <cellStyle name="Heading 4 63" xfId="35572"/>
    <cellStyle name="Heading 4 64" xfId="35573"/>
    <cellStyle name="Heading 4 65" xfId="35574"/>
    <cellStyle name="Heading 4 7" xfId="12515"/>
    <cellStyle name="Heading 4 7 2" xfId="35575"/>
    <cellStyle name="Heading 4 7 3" xfId="35576"/>
    <cellStyle name="Heading 4 8" xfId="35577"/>
    <cellStyle name="Heading 4 9" xfId="35578"/>
    <cellStyle name="Heading 5" xfId="35579"/>
    <cellStyle name="Heading1" xfId="398"/>
    <cellStyle name="Heading1 2" xfId="8769"/>
    <cellStyle name="Heading1 2 2" xfId="8770"/>
    <cellStyle name="Heading1 2 2 2" xfId="35580"/>
    <cellStyle name="Heading1 2 3" xfId="35581"/>
    <cellStyle name="Heading1 2 3 2" xfId="35582"/>
    <cellStyle name="Heading1 3" xfId="8771"/>
    <cellStyle name="Heading1 3 2" xfId="8772"/>
    <cellStyle name="Heading1 3 2 2" xfId="35583"/>
    <cellStyle name="Heading1 3 2 3" xfId="35584"/>
    <cellStyle name="Heading1 3 3" xfId="35585"/>
    <cellStyle name="Heading1 3 4" xfId="35586"/>
    <cellStyle name="Heading1 4" xfId="8773"/>
    <cellStyle name="Heading1 4 2" xfId="35587"/>
    <cellStyle name="Heading1 5" xfId="8774"/>
    <cellStyle name="Heading1 5 2" xfId="35588"/>
    <cellStyle name="Heading1 6" xfId="8775"/>
    <cellStyle name="Heading1 6 2" xfId="35589"/>
    <cellStyle name="Heading1 7" xfId="8776"/>
    <cellStyle name="Heading1 8" xfId="8777"/>
    <cellStyle name="Heading1_4.32E Depreciation Study Robs file" xfId="8778"/>
    <cellStyle name="Heading2" xfId="399"/>
    <cellStyle name="Heading2 2" xfId="8779"/>
    <cellStyle name="Heading2 2 2" xfId="8780"/>
    <cellStyle name="Heading2 2 2 2" xfId="35590"/>
    <cellStyle name="Heading2 2 3" xfId="35591"/>
    <cellStyle name="Heading2 2 3 2" xfId="35592"/>
    <cellStyle name="Heading2 3" xfId="8781"/>
    <cellStyle name="Heading2 3 2" xfId="8782"/>
    <cellStyle name="Heading2 3 2 2" xfId="35593"/>
    <cellStyle name="Heading2 3 2 3" xfId="35594"/>
    <cellStyle name="Heading2 3 3" xfId="35595"/>
    <cellStyle name="Heading2 3 4" xfId="35596"/>
    <cellStyle name="Heading2 4" xfId="8783"/>
    <cellStyle name="Heading2 4 2" xfId="35597"/>
    <cellStyle name="Heading2 5" xfId="8784"/>
    <cellStyle name="Heading2 5 2" xfId="35598"/>
    <cellStyle name="Heading2 6" xfId="8785"/>
    <cellStyle name="Heading2 6 2" xfId="35599"/>
    <cellStyle name="Heading2 7" xfId="8786"/>
    <cellStyle name="Heading2 8" xfId="8787"/>
    <cellStyle name="Heading2_4.32E Depreciation Study Robs file" xfId="8788"/>
    <cellStyle name="HeadlineStyle" xfId="12516"/>
    <cellStyle name="HeadlineStyle 2" xfId="12517"/>
    <cellStyle name="HeadlineStyle 2 2" xfId="35600"/>
    <cellStyle name="HeadlineStyle 2 2 2" xfId="35601"/>
    <cellStyle name="HeadlineStyle 2 2 2 2" xfId="35602"/>
    <cellStyle name="HeadlineStyle 2 3" xfId="35603"/>
    <cellStyle name="HeadlineStyle 2 3 2" xfId="35604"/>
    <cellStyle name="HeadlineStyle 2 4" xfId="35605"/>
    <cellStyle name="HeadlineStyle 2 4 2" xfId="35606"/>
    <cellStyle name="HeadlineStyle 3" xfId="35607"/>
    <cellStyle name="HeadlineStyle 3 2" xfId="35608"/>
    <cellStyle name="HeadlineStyle 3 2 2" xfId="35609"/>
    <cellStyle name="HeadlineStyle 4" xfId="35610"/>
    <cellStyle name="HeadlineStyle 4 2" xfId="35611"/>
    <cellStyle name="HeadlineStyle 4 2 2" xfId="35612"/>
    <cellStyle name="HeadlineStyle 4 3" xfId="35613"/>
    <cellStyle name="HeadlineStyle 5" xfId="35614"/>
    <cellStyle name="HeadlineStyle 5 2" xfId="35615"/>
    <cellStyle name="HeadlineStyle 6" xfId="35616"/>
    <cellStyle name="HeadlineStyle 6 2" xfId="35617"/>
    <cellStyle name="HeadlineStyleJustified" xfId="12518"/>
    <cellStyle name="HeadlineStyleJustified 2" xfId="12519"/>
    <cellStyle name="HeadlineStyleJustified 2 2" xfId="35618"/>
    <cellStyle name="HeadlineStyleJustified 2 2 2" xfId="35619"/>
    <cellStyle name="HeadlineStyleJustified 2 2 2 2" xfId="35620"/>
    <cellStyle name="HeadlineStyleJustified 2 3" xfId="35621"/>
    <cellStyle name="HeadlineStyleJustified 2 3 2" xfId="35622"/>
    <cellStyle name="HeadlineStyleJustified 2 4" xfId="35623"/>
    <cellStyle name="HeadlineStyleJustified 2 4 2" xfId="35624"/>
    <cellStyle name="HeadlineStyleJustified 3" xfId="35625"/>
    <cellStyle name="HeadlineStyleJustified 3 2" xfId="35626"/>
    <cellStyle name="HeadlineStyleJustified 3 2 2" xfId="35627"/>
    <cellStyle name="HeadlineStyleJustified 4" xfId="35628"/>
    <cellStyle name="HeadlineStyleJustified 4 2" xfId="35629"/>
    <cellStyle name="HeadlineStyleJustified 4 2 2" xfId="35630"/>
    <cellStyle name="HeadlineStyleJustified 4 3" xfId="35631"/>
    <cellStyle name="HeadlineStyleJustified 5" xfId="35632"/>
    <cellStyle name="HeadlineStyleJustified 5 2" xfId="35633"/>
    <cellStyle name="HeadlineStyleJustified 6" xfId="35634"/>
    <cellStyle name="HeadlineStyleJustified 6 2" xfId="35635"/>
    <cellStyle name="Hyperlink 2" xfId="8789"/>
    <cellStyle name="Hyperlink 2 2" xfId="35636"/>
    <cellStyle name="Hyperlink 2 2 2" xfId="35637"/>
    <cellStyle name="Hyperlink 2 2 2 2" xfId="35638"/>
    <cellStyle name="Hyperlink 2 2 3" xfId="35639"/>
    <cellStyle name="Hyperlink 2 3" xfId="35640"/>
    <cellStyle name="Hyperlink 2 3 2" xfId="35641"/>
    <cellStyle name="Hyperlink 2 4" xfId="35642"/>
    <cellStyle name="Hyperlink 2 4 2" xfId="35643"/>
    <cellStyle name="Hyperlink 3" xfId="8790"/>
    <cellStyle name="Hyperlink 3 2" xfId="35644"/>
    <cellStyle name="Hyperlink_F2009Tables_Final_with_link" xfId="8791"/>
    <cellStyle name="Input" xfId="400" builtinId="20" customBuiltin="1"/>
    <cellStyle name="Input [yellow]" xfId="401"/>
    <cellStyle name="Input [yellow] 10" xfId="8792"/>
    <cellStyle name="Input [yellow] 2" xfId="402"/>
    <cellStyle name="Input [yellow] 2 2" xfId="8793"/>
    <cellStyle name="Input [yellow] 2 2 2" xfId="8794"/>
    <cellStyle name="Input [yellow] 2 2 2 2" xfId="35645"/>
    <cellStyle name="Input [yellow] 2 2 2 2 2" xfId="35646"/>
    <cellStyle name="Input [yellow] 2 2 2 3" xfId="35647"/>
    <cellStyle name="Input [yellow] 2 2 3" xfId="12520"/>
    <cellStyle name="Input [yellow] 2 2 3 2" xfId="35648"/>
    <cellStyle name="Input [yellow] 2 2 3 2 2" xfId="35649"/>
    <cellStyle name="Input [yellow] 2 2 3 3" xfId="35650"/>
    <cellStyle name="Input [yellow] 2 2 4" xfId="12521"/>
    <cellStyle name="Input [yellow] 2 2 4 2" xfId="35651"/>
    <cellStyle name="Input [yellow] 2 2 5" xfId="12522"/>
    <cellStyle name="Input [yellow] 2 2 5 2" xfId="35652"/>
    <cellStyle name="Input [yellow] 2 2 6" xfId="35653"/>
    <cellStyle name="Input [yellow] 2 2 7" xfId="35654"/>
    <cellStyle name="Input [yellow] 2 3" xfId="8795"/>
    <cellStyle name="Input [yellow] 2 3 2" xfId="8796"/>
    <cellStyle name="Input [yellow] 2 3 2 2" xfId="35655"/>
    <cellStyle name="Input [yellow] 2 3 3" xfId="12523"/>
    <cellStyle name="Input [yellow] 2 3 4" xfId="12524"/>
    <cellStyle name="Input [yellow] 2 3 5" xfId="12525"/>
    <cellStyle name="Input [yellow] 2 3 6" xfId="35656"/>
    <cellStyle name="Input [yellow] 2 3 7" xfId="35657"/>
    <cellStyle name="Input [yellow] 2 4" xfId="8797"/>
    <cellStyle name="Input [yellow] 2 4 2" xfId="8798"/>
    <cellStyle name="Input [yellow] 2 5" xfId="8799"/>
    <cellStyle name="Input [yellow] 2 5 2" xfId="8800"/>
    <cellStyle name="Input [yellow] 2 6" xfId="8801"/>
    <cellStyle name="Input [yellow] 3" xfId="403"/>
    <cellStyle name="Input [yellow] 3 2" xfId="8802"/>
    <cellStyle name="Input [yellow] 3 2 2" xfId="8803"/>
    <cellStyle name="Input [yellow] 3 2 2 2" xfId="35658"/>
    <cellStyle name="Input [yellow] 3 2 2 2 2" xfId="35659"/>
    <cellStyle name="Input [yellow] 3 2 2 3" xfId="35660"/>
    <cellStyle name="Input [yellow] 3 2 3" xfId="12526"/>
    <cellStyle name="Input [yellow] 3 2 3 2" xfId="35661"/>
    <cellStyle name="Input [yellow] 3 2 3 2 2" xfId="35662"/>
    <cellStyle name="Input [yellow] 3 2 3 3" xfId="35663"/>
    <cellStyle name="Input [yellow] 3 2 4" xfId="12527"/>
    <cellStyle name="Input [yellow] 3 2 4 2" xfId="35664"/>
    <cellStyle name="Input [yellow] 3 2 5" xfId="12528"/>
    <cellStyle name="Input [yellow] 3 2 5 2" xfId="35665"/>
    <cellStyle name="Input [yellow] 3 2 6" xfId="35666"/>
    <cellStyle name="Input [yellow] 3 2 7" xfId="35667"/>
    <cellStyle name="Input [yellow] 3 3" xfId="8804"/>
    <cellStyle name="Input [yellow] 3 3 2" xfId="8805"/>
    <cellStyle name="Input [yellow] 3 3 2 2" xfId="35668"/>
    <cellStyle name="Input [yellow] 3 3 3" xfId="12529"/>
    <cellStyle name="Input [yellow] 3 3 4" xfId="12530"/>
    <cellStyle name="Input [yellow] 3 3 5" xfId="12531"/>
    <cellStyle name="Input [yellow] 3 3 6" xfId="35669"/>
    <cellStyle name="Input [yellow] 3 3 7" xfId="35670"/>
    <cellStyle name="Input [yellow] 3 4" xfId="8806"/>
    <cellStyle name="Input [yellow] 3 4 2" xfId="8807"/>
    <cellStyle name="Input [yellow] 3 5" xfId="8808"/>
    <cellStyle name="Input [yellow] 3 5 2" xfId="8809"/>
    <cellStyle name="Input [yellow] 3 6" xfId="8810"/>
    <cellStyle name="Input [yellow] 4" xfId="404"/>
    <cellStyle name="Input [yellow] 4 2" xfId="8811"/>
    <cellStyle name="Input [yellow] 4 2 2" xfId="8812"/>
    <cellStyle name="Input [yellow] 4 2 2 2" xfId="35671"/>
    <cellStyle name="Input [yellow] 4 2 3" xfId="12532"/>
    <cellStyle name="Input [yellow] 4 2 4" xfId="12533"/>
    <cellStyle name="Input [yellow] 4 2 5" xfId="12534"/>
    <cellStyle name="Input [yellow] 4 2 6" xfId="35672"/>
    <cellStyle name="Input [yellow] 4 2 7" xfId="35673"/>
    <cellStyle name="Input [yellow] 4 3" xfId="8813"/>
    <cellStyle name="Input [yellow] 4 3 2" xfId="8814"/>
    <cellStyle name="Input [yellow] 4 3 3" xfId="12535"/>
    <cellStyle name="Input [yellow] 4 3 4" xfId="12536"/>
    <cellStyle name="Input [yellow] 4 3 5" xfId="12537"/>
    <cellStyle name="Input [yellow] 4 3 6" xfId="35674"/>
    <cellStyle name="Input [yellow] 4 3 7" xfId="35675"/>
    <cellStyle name="Input [yellow] 4 4" xfId="8815"/>
    <cellStyle name="Input [yellow] 4 4 2" xfId="8816"/>
    <cellStyle name="Input [yellow] 4 5" xfId="8817"/>
    <cellStyle name="Input [yellow] 4 5 2" xfId="8818"/>
    <cellStyle name="Input [yellow] 4 6" xfId="8819"/>
    <cellStyle name="Input [yellow] 5" xfId="8820"/>
    <cellStyle name="Input [yellow] 5 2" xfId="8821"/>
    <cellStyle name="Input [yellow] 5 2 2" xfId="12538"/>
    <cellStyle name="Input [yellow] 5 2 2 2" xfId="35676"/>
    <cellStyle name="Input [yellow] 5 2 2 2 2" xfId="35677"/>
    <cellStyle name="Input [yellow] 5 2 2 3" xfId="35678"/>
    <cellStyle name="Input [yellow] 5 2 3" xfId="12539"/>
    <cellStyle name="Input [yellow] 5 2 3 2" xfId="35679"/>
    <cellStyle name="Input [yellow] 5 2 4" xfId="12540"/>
    <cellStyle name="Input [yellow] 5 2 4 2" xfId="35680"/>
    <cellStyle name="Input [yellow] 5 2 5" xfId="12541"/>
    <cellStyle name="Input [yellow] 5 2 6" xfId="35681"/>
    <cellStyle name="Input [yellow] 5 2 7" xfId="35682"/>
    <cellStyle name="Input [yellow] 5 3" xfId="8822"/>
    <cellStyle name="Input [yellow] 5 3 2" xfId="35683"/>
    <cellStyle name="Input [yellow] 5 3 2 2" xfId="35684"/>
    <cellStyle name="Input [yellow] 5 3 3" xfId="35685"/>
    <cellStyle name="Input [yellow] 5 4" xfId="35686"/>
    <cellStyle name="Input [yellow] 5 4 2" xfId="35687"/>
    <cellStyle name="Input [yellow] 5 4 2 2" xfId="35688"/>
    <cellStyle name="Input [yellow] 5 4 3" xfId="35689"/>
    <cellStyle name="Input [yellow] 5 5" xfId="35690"/>
    <cellStyle name="Input [yellow] 5 5 2" xfId="35691"/>
    <cellStyle name="Input [yellow] 5 6" xfId="35692"/>
    <cellStyle name="Input [yellow] 5 6 2" xfId="35693"/>
    <cellStyle name="Input [yellow] 6" xfId="8823"/>
    <cellStyle name="Input [yellow] 6 2" xfId="8824"/>
    <cellStyle name="Input [yellow] 6 2 2" xfId="35694"/>
    <cellStyle name="Input [yellow] 6 3" xfId="12542"/>
    <cellStyle name="Input [yellow] 6 4" xfId="12543"/>
    <cellStyle name="Input [yellow] 6 5" xfId="12544"/>
    <cellStyle name="Input [yellow] 6 6" xfId="35695"/>
    <cellStyle name="Input [yellow] 6 7" xfId="35696"/>
    <cellStyle name="Input [yellow] 7" xfId="8825"/>
    <cellStyle name="Input [yellow] 7 2" xfId="8826"/>
    <cellStyle name="Input [yellow] 8" xfId="8827"/>
    <cellStyle name="Input [yellow] 8 2" xfId="8828"/>
    <cellStyle name="Input [yellow] 9" xfId="8829"/>
    <cellStyle name="Input [yellow] 9 2" xfId="8830"/>
    <cellStyle name="Input [yellow]_(C) WHE Proforma with ITC cash grant 10 Yr Amort_for deferral_102809" xfId="8831"/>
    <cellStyle name="Input 10" xfId="8832"/>
    <cellStyle name="Input 10 2" xfId="12545"/>
    <cellStyle name="Input 10 2 2" xfId="35697"/>
    <cellStyle name="Input 10 2 2 2" xfId="35698"/>
    <cellStyle name="Input 10 2 3" xfId="35699"/>
    <cellStyle name="Input 10 3" xfId="12546"/>
    <cellStyle name="Input 10 3 2" xfId="35700"/>
    <cellStyle name="Input 10 4" xfId="12547"/>
    <cellStyle name="Input 10 4 2" xfId="35701"/>
    <cellStyle name="Input 10 5" xfId="12548"/>
    <cellStyle name="Input 10 6" xfId="35702"/>
    <cellStyle name="Input 10 7" xfId="35703"/>
    <cellStyle name="Input 10 8" xfId="35704"/>
    <cellStyle name="Input 11" xfId="8833"/>
    <cellStyle name="Input 11 2" xfId="35705"/>
    <cellStyle name="Input 11 2 2" xfId="35706"/>
    <cellStyle name="Input 11 2 2 2" xfId="35707"/>
    <cellStyle name="Input 11 2 3" xfId="35708"/>
    <cellStyle name="Input 11 3" xfId="35709"/>
    <cellStyle name="Input 11 3 2" xfId="35710"/>
    <cellStyle name="Input 11 4" xfId="35711"/>
    <cellStyle name="Input 11 4 2" xfId="35712"/>
    <cellStyle name="Input 11 5" xfId="35713"/>
    <cellStyle name="Input 12" xfId="8834"/>
    <cellStyle name="Input 12 2" xfId="35714"/>
    <cellStyle name="Input 12 2 2" xfId="35715"/>
    <cellStyle name="Input 12 2 2 2" xfId="35716"/>
    <cellStyle name="Input 12 2 3" xfId="35717"/>
    <cellStyle name="Input 12 3" xfId="35718"/>
    <cellStyle name="Input 12 3 2" xfId="35719"/>
    <cellStyle name="Input 12 4" xfId="35720"/>
    <cellStyle name="Input 12 4 2" xfId="35721"/>
    <cellStyle name="Input 12 5" xfId="35722"/>
    <cellStyle name="Input 13" xfId="8835"/>
    <cellStyle name="Input 13 2" xfId="12549"/>
    <cellStyle name="Input 13 2 2" xfId="35723"/>
    <cellStyle name="Input 13 2 2 2" xfId="35724"/>
    <cellStyle name="Input 13 2 3" xfId="35725"/>
    <cellStyle name="Input 13 3" xfId="12550"/>
    <cellStyle name="Input 13 3 2" xfId="35726"/>
    <cellStyle name="Input 13 4" xfId="12551"/>
    <cellStyle name="Input 13 4 2" xfId="35727"/>
    <cellStyle name="Input 13 5" xfId="12552"/>
    <cellStyle name="Input 13 6" xfId="35728"/>
    <cellStyle name="Input 13 7" xfId="35729"/>
    <cellStyle name="Input 13 8" xfId="35730"/>
    <cellStyle name="Input 14" xfId="8836"/>
    <cellStyle name="Input 14 2" xfId="12553"/>
    <cellStyle name="Input 14 2 2" xfId="35731"/>
    <cellStyle name="Input 14 2 2 2" xfId="35732"/>
    <cellStyle name="Input 14 2 3" xfId="35733"/>
    <cellStyle name="Input 14 3" xfId="12554"/>
    <cellStyle name="Input 14 3 2" xfId="35734"/>
    <cellStyle name="Input 14 4" xfId="12555"/>
    <cellStyle name="Input 14 4 2" xfId="35735"/>
    <cellStyle name="Input 14 5" xfId="12556"/>
    <cellStyle name="Input 14 6" xfId="35736"/>
    <cellStyle name="Input 14 7" xfId="35737"/>
    <cellStyle name="Input 14 8" xfId="35738"/>
    <cellStyle name="Input 15" xfId="8837"/>
    <cellStyle name="Input 15 2" xfId="35739"/>
    <cellStyle name="Input 15 2 2" xfId="35740"/>
    <cellStyle name="Input 15 2 2 2" xfId="35741"/>
    <cellStyle name="Input 15 2 3" xfId="35742"/>
    <cellStyle name="Input 15 3" xfId="35743"/>
    <cellStyle name="Input 15 3 2" xfId="35744"/>
    <cellStyle name="Input 15 4" xfId="35745"/>
    <cellStyle name="Input 15 4 2" xfId="35746"/>
    <cellStyle name="Input 15 5" xfId="35747"/>
    <cellStyle name="Input 15 6" xfId="35748"/>
    <cellStyle name="Input 16" xfId="8838"/>
    <cellStyle name="Input 16 2" xfId="35749"/>
    <cellStyle name="Input 16 2 2" xfId="35750"/>
    <cellStyle name="Input 16 2 2 2" xfId="35751"/>
    <cellStyle name="Input 16 2 3" xfId="35752"/>
    <cellStyle name="Input 16 3" xfId="35753"/>
    <cellStyle name="Input 16 3 2" xfId="35754"/>
    <cellStyle name="Input 16 4" xfId="35755"/>
    <cellStyle name="Input 16 4 2" xfId="35756"/>
    <cellStyle name="Input 16 5" xfId="35757"/>
    <cellStyle name="Input 16 6" xfId="35758"/>
    <cellStyle name="Input 17" xfId="8839"/>
    <cellStyle name="Input 17 2" xfId="35759"/>
    <cellStyle name="Input 17 2 2" xfId="35760"/>
    <cellStyle name="Input 17 2 2 2" xfId="35761"/>
    <cellStyle name="Input 17 2 3" xfId="35762"/>
    <cellStyle name="Input 17 3" xfId="35763"/>
    <cellStyle name="Input 17 3 2" xfId="35764"/>
    <cellStyle name="Input 17 4" xfId="35765"/>
    <cellStyle name="Input 17 4 2" xfId="35766"/>
    <cellStyle name="Input 17 5" xfId="35767"/>
    <cellStyle name="Input 17 6" xfId="35768"/>
    <cellStyle name="Input 18" xfId="8840"/>
    <cellStyle name="Input 18 2" xfId="35769"/>
    <cellStyle name="Input 18 2 2" xfId="35770"/>
    <cellStyle name="Input 18 2 2 2" xfId="35771"/>
    <cellStyle name="Input 18 2 3" xfId="35772"/>
    <cellStyle name="Input 18 2 4" xfId="35773"/>
    <cellStyle name="Input 18 3" xfId="35774"/>
    <cellStyle name="Input 18 3 2" xfId="35775"/>
    <cellStyle name="Input 18 4" xfId="35776"/>
    <cellStyle name="Input 18 4 2" xfId="35777"/>
    <cellStyle name="Input 18 5" xfId="35778"/>
    <cellStyle name="Input 19" xfId="8841"/>
    <cellStyle name="Input 19 2" xfId="35779"/>
    <cellStyle name="Input 19 2 2" xfId="35780"/>
    <cellStyle name="Input 19 2 2 2" xfId="35781"/>
    <cellStyle name="Input 19 2 3" xfId="35782"/>
    <cellStyle name="Input 19 2 4" xfId="35783"/>
    <cellStyle name="Input 19 3" xfId="35784"/>
    <cellStyle name="Input 19 3 2" xfId="35785"/>
    <cellStyle name="Input 19 4" xfId="35786"/>
    <cellStyle name="Input 19 4 2" xfId="35787"/>
    <cellStyle name="Input 19 5" xfId="35788"/>
    <cellStyle name="Input 19 6" xfId="35789"/>
    <cellStyle name="Input 2" xfId="8842"/>
    <cellStyle name="Input 2 10" xfId="35790"/>
    <cellStyle name="Input 2 2" xfId="8843"/>
    <cellStyle name="Input 2 2 2" xfId="8844"/>
    <cellStyle name="Input 2 2 2 2" xfId="12557"/>
    <cellStyle name="Input 2 2 2 2 2" xfId="35791"/>
    <cellStyle name="Input 2 2 2 3" xfId="12558"/>
    <cellStyle name="Input 2 2 2 4" xfId="12559"/>
    <cellStyle name="Input 2 2 2 5" xfId="12560"/>
    <cellStyle name="Input 2 2 2 6" xfId="35792"/>
    <cellStyle name="Input 2 2 2 7" xfId="35793"/>
    <cellStyle name="Input 2 2 3" xfId="8845"/>
    <cellStyle name="Input 2 2 3 2" xfId="35794"/>
    <cellStyle name="Input 2 2 4" xfId="35795"/>
    <cellStyle name="Input 2 2 4 2" xfId="35796"/>
    <cellStyle name="Input 2 3" xfId="8846"/>
    <cellStyle name="Input 2 3 2" xfId="35797"/>
    <cellStyle name="Input 2 3 2 2" xfId="35798"/>
    <cellStyle name="Input 2 3 2 2 2" xfId="35799"/>
    <cellStyle name="Input 2 3 2 3" xfId="35800"/>
    <cellStyle name="Input 2 3 2 4" xfId="35801"/>
    <cellStyle name="Input 2 3 3" xfId="35802"/>
    <cellStyle name="Input 2 3 3 2" xfId="35803"/>
    <cellStyle name="Input 2 3 3 3" xfId="35804"/>
    <cellStyle name="Input 2 3 4" xfId="35805"/>
    <cellStyle name="Input 2 3 4 2" xfId="35806"/>
    <cellStyle name="Input 2 3 5" xfId="35807"/>
    <cellStyle name="Input 2 3 6" xfId="35808"/>
    <cellStyle name="Input 2 4" xfId="12561"/>
    <cellStyle name="Input 2 4 2" xfId="35809"/>
    <cellStyle name="Input 2 4 2 2" xfId="35810"/>
    <cellStyle name="Input 2 4 3" xfId="35811"/>
    <cellStyle name="Input 2 4 4" xfId="35812"/>
    <cellStyle name="Input 2 4 5" xfId="35813"/>
    <cellStyle name="Input 2 5" xfId="12562"/>
    <cellStyle name="Input 2 5 2" xfId="35814"/>
    <cellStyle name="Input 2 6" xfId="12563"/>
    <cellStyle name="Input 2 6 2" xfId="35815"/>
    <cellStyle name="Input 2 7" xfId="12564"/>
    <cellStyle name="Input 2 8" xfId="35816"/>
    <cellStyle name="Input 2 9" xfId="35817"/>
    <cellStyle name="Input 20" xfId="12565"/>
    <cellStyle name="Input 20 2" xfId="35818"/>
    <cellStyle name="Input 20 2 2" xfId="35819"/>
    <cellStyle name="Input 20 2 2 2" xfId="35820"/>
    <cellStyle name="Input 20 2 3" xfId="35821"/>
    <cellStyle name="Input 20 2 4" xfId="35822"/>
    <cellStyle name="Input 20 3" xfId="35823"/>
    <cellStyle name="Input 20 3 2" xfId="35824"/>
    <cellStyle name="Input 20 4" xfId="35825"/>
    <cellStyle name="Input 20 4 2" xfId="35826"/>
    <cellStyle name="Input 20 5" xfId="35827"/>
    <cellStyle name="Input 21" xfId="12566"/>
    <cellStyle name="Input 21 2" xfId="35828"/>
    <cellStyle name="Input 21 2 2" xfId="35829"/>
    <cellStyle name="Input 21 2 3" xfId="35830"/>
    <cellStyle name="Input 21 3" xfId="35831"/>
    <cellStyle name="Input 21 4" xfId="35832"/>
    <cellStyle name="Input 22" xfId="12567"/>
    <cellStyle name="Input 22 2" xfId="35833"/>
    <cellStyle name="Input 22 2 2" xfId="35834"/>
    <cellStyle name="Input 22 3" xfId="35835"/>
    <cellStyle name="Input 22 4" xfId="35836"/>
    <cellStyle name="Input 23" xfId="12568"/>
    <cellStyle name="Input 23 2" xfId="35837"/>
    <cellStyle name="Input 23 2 2" xfId="35838"/>
    <cellStyle name="Input 23 3" xfId="35839"/>
    <cellStyle name="Input 23 4" xfId="35840"/>
    <cellStyle name="Input 24" xfId="12569"/>
    <cellStyle name="Input 24 2" xfId="35841"/>
    <cellStyle name="Input 24 2 2" xfId="35842"/>
    <cellStyle name="Input 24 2 3" xfId="35843"/>
    <cellStyle name="Input 24 3" xfId="35844"/>
    <cellStyle name="Input 25" xfId="12570"/>
    <cellStyle name="Input 25 2" xfId="35845"/>
    <cellStyle name="Input 25 2 2" xfId="35846"/>
    <cellStyle name="Input 25 3" xfId="35847"/>
    <cellStyle name="Input 26" xfId="12571"/>
    <cellStyle name="Input 26 2" xfId="35848"/>
    <cellStyle name="Input 26 2 2" xfId="35849"/>
    <cellStyle name="Input 26 3" xfId="35850"/>
    <cellStyle name="Input 27" xfId="12572"/>
    <cellStyle name="Input 27 2" xfId="35851"/>
    <cellStyle name="Input 27 2 2" xfId="35852"/>
    <cellStyle name="Input 27 3" xfId="35853"/>
    <cellStyle name="Input 28" xfId="12573"/>
    <cellStyle name="Input 28 2" xfId="35854"/>
    <cellStyle name="Input 28 2 2" xfId="35855"/>
    <cellStyle name="Input 28 3" xfId="35856"/>
    <cellStyle name="Input 29" xfId="35857"/>
    <cellStyle name="Input 29 2" xfId="35858"/>
    <cellStyle name="Input 29 2 2" xfId="35859"/>
    <cellStyle name="Input 29 3" xfId="35860"/>
    <cellStyle name="Input 3" xfId="8847"/>
    <cellStyle name="Input 3 10" xfId="35861"/>
    <cellStyle name="Input 3 2" xfId="8848"/>
    <cellStyle name="Input 3 2 2" xfId="35862"/>
    <cellStyle name="Input 3 2 2 2" xfId="35863"/>
    <cellStyle name="Input 3 2 2 2 2" xfId="35864"/>
    <cellStyle name="Input 3 2 2 3" xfId="35865"/>
    <cellStyle name="Input 3 2 2 4" xfId="35866"/>
    <cellStyle name="Input 3 2 3" xfId="35867"/>
    <cellStyle name="Input 3 2 3 2" xfId="35868"/>
    <cellStyle name="Input 3 2 3 3" xfId="35869"/>
    <cellStyle name="Input 3 2 4" xfId="35870"/>
    <cellStyle name="Input 3 2 4 2" xfId="35871"/>
    <cellStyle name="Input 3 2 5" xfId="35872"/>
    <cellStyle name="Input 3 2 6" xfId="35873"/>
    <cellStyle name="Input 3 3" xfId="8849"/>
    <cellStyle name="Input 3 3 2" xfId="35874"/>
    <cellStyle name="Input 3 3 2 2" xfId="35875"/>
    <cellStyle name="Input 3 3 3" xfId="35876"/>
    <cellStyle name="Input 3 3 4" xfId="35877"/>
    <cellStyle name="Input 3 3 5" xfId="35878"/>
    <cellStyle name="Input 3 4" xfId="8850"/>
    <cellStyle name="Input 3 4 2" xfId="35879"/>
    <cellStyle name="Input 3 5" xfId="8851"/>
    <cellStyle name="Input 3 5 2" xfId="35880"/>
    <cellStyle name="Input 3 6" xfId="12574"/>
    <cellStyle name="Input 3 7" xfId="12575"/>
    <cellStyle name="Input 3 8" xfId="12576"/>
    <cellStyle name="Input 3 9" xfId="35881"/>
    <cellStyle name="Input 30" xfId="35882"/>
    <cellStyle name="Input 30 2" xfId="35883"/>
    <cellStyle name="Input 30 2 2" xfId="35884"/>
    <cellStyle name="Input 30 3" xfId="35885"/>
    <cellStyle name="Input 31" xfId="35886"/>
    <cellStyle name="Input 31 2" xfId="35887"/>
    <cellStyle name="Input 31 2 2" xfId="35888"/>
    <cellStyle name="Input 31 3" xfId="35889"/>
    <cellStyle name="Input 32" xfId="35890"/>
    <cellStyle name="Input 32 2" xfId="35891"/>
    <cellStyle name="Input 32 2 2" xfId="35892"/>
    <cellStyle name="Input 32 3" xfId="35893"/>
    <cellStyle name="Input 33" xfId="35894"/>
    <cellStyle name="Input 33 2" xfId="35895"/>
    <cellStyle name="Input 33 2 2" xfId="35896"/>
    <cellStyle name="Input 33 3" xfId="35897"/>
    <cellStyle name="Input 34" xfId="35898"/>
    <cellStyle name="Input 34 2" xfId="35899"/>
    <cellStyle name="Input 34 2 2" xfId="35900"/>
    <cellStyle name="Input 34 3" xfId="35901"/>
    <cellStyle name="Input 35" xfId="35902"/>
    <cellStyle name="Input 35 2" xfId="35903"/>
    <cellStyle name="Input 35 2 2" xfId="35904"/>
    <cellStyle name="Input 35 3" xfId="35905"/>
    <cellStyle name="Input 36" xfId="35906"/>
    <cellStyle name="Input 36 2" xfId="35907"/>
    <cellStyle name="Input 36 2 2" xfId="35908"/>
    <cellStyle name="Input 37" xfId="35909"/>
    <cellStyle name="Input 37 2" xfId="35910"/>
    <cellStyle name="Input 37 2 2" xfId="35911"/>
    <cellStyle name="Input 38" xfId="35912"/>
    <cellStyle name="Input 38 2" xfId="35913"/>
    <cellStyle name="Input 38 2 2" xfId="35914"/>
    <cellStyle name="Input 39" xfId="35915"/>
    <cellStyle name="Input 39 2" xfId="35916"/>
    <cellStyle name="Input 39 2 2" xfId="35917"/>
    <cellStyle name="Input 4" xfId="8852"/>
    <cellStyle name="Input 4 2" xfId="8853"/>
    <cellStyle name="Input 4 2 2" xfId="35918"/>
    <cellStyle name="Input 4 2 2 2" xfId="35919"/>
    <cellStyle name="Input 4 2 3" xfId="35920"/>
    <cellStyle name="Input 4 2 4" xfId="35921"/>
    <cellStyle name="Input 4 2 5" xfId="35922"/>
    <cellStyle name="Input 4 2 6" xfId="35923"/>
    <cellStyle name="Input 4 3" xfId="8854"/>
    <cellStyle name="Input 4 3 2" xfId="35924"/>
    <cellStyle name="Input 4 4" xfId="8855"/>
    <cellStyle name="Input 4 4 2" xfId="35925"/>
    <cellStyle name="Input 4 5" xfId="35926"/>
    <cellStyle name="Input 40" xfId="35927"/>
    <cellStyle name="Input 40 2" xfId="35928"/>
    <cellStyle name="Input 40 2 2" xfId="35929"/>
    <cellStyle name="Input 41" xfId="35930"/>
    <cellStyle name="Input 41 2" xfId="35931"/>
    <cellStyle name="Input 41 2 2" xfId="35932"/>
    <cellStyle name="Input 42" xfId="35933"/>
    <cellStyle name="Input 42 2" xfId="35934"/>
    <cellStyle name="Input 42 2 2" xfId="35935"/>
    <cellStyle name="Input 43" xfId="35936"/>
    <cellStyle name="Input 43 2" xfId="35937"/>
    <cellStyle name="Input 43 2 2" xfId="35938"/>
    <cellStyle name="Input 44" xfId="35939"/>
    <cellStyle name="Input 44 2" xfId="35940"/>
    <cellStyle name="Input 44 2 2" xfId="35941"/>
    <cellStyle name="Input 45" xfId="35942"/>
    <cellStyle name="Input 45 2" xfId="35943"/>
    <cellStyle name="Input 45 2 2" xfId="35944"/>
    <cellStyle name="Input 46" xfId="35945"/>
    <cellStyle name="Input 46 2" xfId="35946"/>
    <cellStyle name="Input 46 2 2" xfId="35947"/>
    <cellStyle name="Input 47" xfId="35948"/>
    <cellStyle name="Input 47 2" xfId="35949"/>
    <cellStyle name="Input 47 2 2" xfId="35950"/>
    <cellStyle name="Input 48" xfId="35951"/>
    <cellStyle name="Input 48 2" xfId="35952"/>
    <cellStyle name="Input 48 2 2" xfId="35953"/>
    <cellStyle name="Input 49" xfId="35954"/>
    <cellStyle name="Input 49 2" xfId="35955"/>
    <cellStyle name="Input 49 2 2" xfId="35956"/>
    <cellStyle name="Input 5" xfId="8856"/>
    <cellStyle name="Input 5 2" xfId="12577"/>
    <cellStyle name="Input 5 2 2" xfId="35957"/>
    <cellStyle name="Input 5 2 2 2" xfId="35958"/>
    <cellStyle name="Input 5 2 3" xfId="35959"/>
    <cellStyle name="Input 5 2 4" xfId="35960"/>
    <cellStyle name="Input 5 2 5" xfId="35961"/>
    <cellStyle name="Input 5 3" xfId="35962"/>
    <cellStyle name="Input 5 3 2" xfId="35963"/>
    <cellStyle name="Input 5 4" xfId="35964"/>
    <cellStyle name="Input 5 4 2" xfId="35965"/>
    <cellStyle name="Input 5 5" xfId="35966"/>
    <cellStyle name="Input 50" xfId="35967"/>
    <cellStyle name="Input 50 2" xfId="35968"/>
    <cellStyle name="Input 50 2 2" xfId="35969"/>
    <cellStyle name="Input 51" xfId="35970"/>
    <cellStyle name="Input 51 2" xfId="35971"/>
    <cellStyle name="Input 51 2 2" xfId="35972"/>
    <cellStyle name="Input 52" xfId="35973"/>
    <cellStyle name="Input 52 2" xfId="35974"/>
    <cellStyle name="Input 52 2 2" xfId="35975"/>
    <cellStyle name="Input 53" xfId="35976"/>
    <cellStyle name="Input 53 2" xfId="35977"/>
    <cellStyle name="Input 53 2 2" xfId="35978"/>
    <cellStyle name="Input 54" xfId="35979"/>
    <cellStyle name="Input 54 2" xfId="35980"/>
    <cellStyle name="Input 54 2 2" xfId="35981"/>
    <cellStyle name="Input 55" xfId="35982"/>
    <cellStyle name="Input 55 2" xfId="35983"/>
    <cellStyle name="Input 55 2 2" xfId="35984"/>
    <cellStyle name="Input 56" xfId="35985"/>
    <cellStyle name="Input 56 2" xfId="35986"/>
    <cellStyle name="Input 56 2 2" xfId="35987"/>
    <cellStyle name="Input 57" xfId="35988"/>
    <cellStyle name="Input 57 2" xfId="35989"/>
    <cellStyle name="Input 57 2 2" xfId="35990"/>
    <cellStyle name="Input 58" xfId="35991"/>
    <cellStyle name="Input 58 2" xfId="35992"/>
    <cellStyle name="Input 58 2 2" xfId="35993"/>
    <cellStyle name="Input 59" xfId="35994"/>
    <cellStyle name="Input 59 2" xfId="35995"/>
    <cellStyle name="Input 59 2 2" xfId="35996"/>
    <cellStyle name="Input 6" xfId="8857"/>
    <cellStyle name="Input 6 2" xfId="12578"/>
    <cellStyle name="Input 6 2 2" xfId="35997"/>
    <cellStyle name="Input 6 2 2 2" xfId="35998"/>
    <cellStyle name="Input 6 2 3" xfId="35999"/>
    <cellStyle name="Input 6 2 4" xfId="36000"/>
    <cellStyle name="Input 6 2 5" xfId="36001"/>
    <cellStyle name="Input 6 3" xfId="36002"/>
    <cellStyle name="Input 6 3 2" xfId="36003"/>
    <cellStyle name="Input 6 4" xfId="36004"/>
    <cellStyle name="Input 6 4 2" xfId="36005"/>
    <cellStyle name="Input 6 5" xfId="36006"/>
    <cellStyle name="Input 60" xfId="36007"/>
    <cellStyle name="Input 60 2" xfId="36008"/>
    <cellStyle name="Input 60 2 2" xfId="36009"/>
    <cellStyle name="Input 61" xfId="36010"/>
    <cellStyle name="Input 61 2" xfId="36011"/>
    <cellStyle name="Input 61 2 2" xfId="36012"/>
    <cellStyle name="Input 62" xfId="36013"/>
    <cellStyle name="Input 62 2" xfId="36014"/>
    <cellStyle name="Input 62 2 2" xfId="36015"/>
    <cellStyle name="Input 63" xfId="36016"/>
    <cellStyle name="Input 63 2" xfId="36017"/>
    <cellStyle name="Input 63 2 2" xfId="36018"/>
    <cellStyle name="Input 64" xfId="36019"/>
    <cellStyle name="Input 64 2" xfId="36020"/>
    <cellStyle name="Input 64 2 2" xfId="36021"/>
    <cellStyle name="Input 65" xfId="36022"/>
    <cellStyle name="Input 65 2" xfId="36023"/>
    <cellStyle name="Input 65 2 2" xfId="36024"/>
    <cellStyle name="Input 66" xfId="36025"/>
    <cellStyle name="Input 66 2" xfId="36026"/>
    <cellStyle name="Input 66 2 2" xfId="36027"/>
    <cellStyle name="Input 67" xfId="36028"/>
    <cellStyle name="Input 67 2" xfId="36029"/>
    <cellStyle name="Input 67 2 2" xfId="36030"/>
    <cellStyle name="Input 68" xfId="36031"/>
    <cellStyle name="Input 68 2" xfId="36032"/>
    <cellStyle name="Input 68 2 2" xfId="36033"/>
    <cellStyle name="Input 68 3" xfId="36034"/>
    <cellStyle name="Input 69" xfId="36035"/>
    <cellStyle name="Input 69 2" xfId="36036"/>
    <cellStyle name="Input 69 2 2" xfId="36037"/>
    <cellStyle name="Input 69 3" xfId="36038"/>
    <cellStyle name="Input 7" xfId="8858"/>
    <cellStyle name="Input 7 2" xfId="12579"/>
    <cellStyle name="Input 7 2 2" xfId="36039"/>
    <cellStyle name="Input 7 2 2 2" xfId="36040"/>
    <cellStyle name="Input 7 2 3" xfId="36041"/>
    <cellStyle name="Input 7 2 4" xfId="36042"/>
    <cellStyle name="Input 7 3" xfId="36043"/>
    <cellStyle name="Input 7 3 2" xfId="36044"/>
    <cellStyle name="Input 7 4" xfId="36045"/>
    <cellStyle name="Input 7 4 2" xfId="36046"/>
    <cellStyle name="Input 7 5" xfId="36047"/>
    <cellStyle name="Input 70" xfId="36048"/>
    <cellStyle name="Input 70 2" xfId="36049"/>
    <cellStyle name="Input 70 2 2" xfId="36050"/>
    <cellStyle name="Input 70 3" xfId="36051"/>
    <cellStyle name="Input 71" xfId="36052"/>
    <cellStyle name="Input 71 2" xfId="36053"/>
    <cellStyle name="Input 71 2 2" xfId="36054"/>
    <cellStyle name="Input 71 3" xfId="36055"/>
    <cellStyle name="Input 72" xfId="36056"/>
    <cellStyle name="Input 72 2" xfId="36057"/>
    <cellStyle name="Input 72 2 2" xfId="36058"/>
    <cellStyle name="Input 72 3" xfId="36059"/>
    <cellStyle name="Input 73" xfId="36060"/>
    <cellStyle name="Input 73 2" xfId="36061"/>
    <cellStyle name="Input 73 2 2" xfId="36062"/>
    <cellStyle name="Input 73 3" xfId="36063"/>
    <cellStyle name="Input 74" xfId="36064"/>
    <cellStyle name="Input 74 2" xfId="36065"/>
    <cellStyle name="Input 74 2 2" xfId="36066"/>
    <cellStyle name="Input 74 3" xfId="36067"/>
    <cellStyle name="Input 75" xfId="36068"/>
    <cellStyle name="Input 75 2" xfId="36069"/>
    <cellStyle name="Input 75 2 2" xfId="36070"/>
    <cellStyle name="Input 75 3" xfId="36071"/>
    <cellStyle name="Input 76" xfId="36072"/>
    <cellStyle name="Input 76 2" xfId="36073"/>
    <cellStyle name="Input 76 2 2" xfId="36074"/>
    <cellStyle name="Input 76 3" xfId="36075"/>
    <cellStyle name="Input 77" xfId="36076"/>
    <cellStyle name="Input 77 2" xfId="36077"/>
    <cellStyle name="Input 77 2 2" xfId="36078"/>
    <cellStyle name="Input 77 3" xfId="36079"/>
    <cellStyle name="Input 78" xfId="36080"/>
    <cellStyle name="Input 78 2" xfId="36081"/>
    <cellStyle name="Input 78 2 2" xfId="36082"/>
    <cellStyle name="Input 78 3" xfId="36083"/>
    <cellStyle name="Input 79" xfId="36084"/>
    <cellStyle name="Input 79 2" xfId="36085"/>
    <cellStyle name="Input 79 2 2" xfId="36086"/>
    <cellStyle name="Input 79 3" xfId="36087"/>
    <cellStyle name="Input 8" xfId="8859"/>
    <cellStyle name="Input 8 2" xfId="12580"/>
    <cellStyle name="Input 8 2 2" xfId="36088"/>
    <cellStyle name="Input 8 2 2 2" xfId="36089"/>
    <cellStyle name="Input 8 2 3" xfId="36090"/>
    <cellStyle name="Input 8 2 4" xfId="36091"/>
    <cellStyle name="Input 8 3" xfId="36092"/>
    <cellStyle name="Input 8 3 2" xfId="36093"/>
    <cellStyle name="Input 8 4" xfId="36094"/>
    <cellStyle name="Input 8 4 2" xfId="36095"/>
    <cellStyle name="Input 8 5" xfId="36096"/>
    <cellStyle name="Input 80" xfId="36097"/>
    <cellStyle name="Input 80 2" xfId="36098"/>
    <cellStyle name="Input 81" xfId="36099"/>
    <cellStyle name="Input 81 2" xfId="36100"/>
    <cellStyle name="Input 82" xfId="36101"/>
    <cellStyle name="Input 82 2" xfId="36102"/>
    <cellStyle name="Input 83" xfId="36103"/>
    <cellStyle name="Input 83 2" xfId="36104"/>
    <cellStyle name="Input 84" xfId="36105"/>
    <cellStyle name="Input 84 2" xfId="36106"/>
    <cellStyle name="Input 85" xfId="36107"/>
    <cellStyle name="Input 85 2" xfId="36108"/>
    <cellStyle name="Input 86" xfId="36109"/>
    <cellStyle name="Input 86 2" xfId="36110"/>
    <cellStyle name="Input 87" xfId="36111"/>
    <cellStyle name="Input 87 2" xfId="36112"/>
    <cellStyle name="Input 88" xfId="36113"/>
    <cellStyle name="Input 88 2" xfId="36114"/>
    <cellStyle name="Input 89" xfId="36115"/>
    <cellStyle name="Input 89 2" xfId="36116"/>
    <cellStyle name="Input 9" xfId="8860"/>
    <cellStyle name="Input 9 2" xfId="36117"/>
    <cellStyle name="Input 9 2 2" xfId="36118"/>
    <cellStyle name="Input 9 2 2 2" xfId="36119"/>
    <cellStyle name="Input 9 2 3" xfId="36120"/>
    <cellStyle name="Input 9 3" xfId="36121"/>
    <cellStyle name="Input 9 3 2" xfId="36122"/>
    <cellStyle name="Input 9 4" xfId="36123"/>
    <cellStyle name="Input 9 4 2" xfId="36124"/>
    <cellStyle name="Input 9 5" xfId="36125"/>
    <cellStyle name="Input 90" xfId="36126"/>
    <cellStyle name="Input 90 2" xfId="36127"/>
    <cellStyle name="Input 91" xfId="36128"/>
    <cellStyle name="Input 91 2" xfId="36129"/>
    <cellStyle name="Input 92" xfId="36130"/>
    <cellStyle name="Input 93" xfId="36131"/>
    <cellStyle name="Input 94" xfId="36132"/>
    <cellStyle name="Input 95" xfId="36133"/>
    <cellStyle name="Input 96" xfId="36134"/>
    <cellStyle name="Input 97" xfId="36135"/>
    <cellStyle name="Input Cells" xfId="405"/>
    <cellStyle name="Input Cells 2" xfId="8861"/>
    <cellStyle name="Input Cells 2 2" xfId="36136"/>
    <cellStyle name="Input Cells 2 2 2" xfId="36137"/>
    <cellStyle name="Input Cells 2 2 2 2" xfId="36138"/>
    <cellStyle name="Input Cells 2 2 3" xfId="36139"/>
    <cellStyle name="Input Cells 2 3" xfId="36140"/>
    <cellStyle name="Input Cells 2 3 2" xfId="36141"/>
    <cellStyle name="Input Cells 2 4" xfId="36142"/>
    <cellStyle name="Input Cells 2 4 2" xfId="36143"/>
    <cellStyle name="Input Cells 3" xfId="8862"/>
    <cellStyle name="Input Cells 3 2" xfId="36144"/>
    <cellStyle name="Input Cells 3 2 2" xfId="36145"/>
    <cellStyle name="Input Cells 3 3" xfId="36146"/>
    <cellStyle name="Input Cells 4" xfId="36147"/>
    <cellStyle name="Input Cells 4 2" xfId="36148"/>
    <cellStyle name="Input Cells 5" xfId="36149"/>
    <cellStyle name="Input Cells 5 2" xfId="36150"/>
    <cellStyle name="Input Cells Percent" xfId="406"/>
    <cellStyle name="Input Cells Percent 2" xfId="8863"/>
    <cellStyle name="Input Cells Percent 2 2" xfId="36151"/>
    <cellStyle name="Input Cells Percent 2 2 2" xfId="36152"/>
    <cellStyle name="Input Cells Percent 2 2 2 2" xfId="36153"/>
    <cellStyle name="Input Cells Percent 2 2 3" xfId="36154"/>
    <cellStyle name="Input Cells Percent 2 3" xfId="36155"/>
    <cellStyle name="Input Cells Percent 2 3 2" xfId="36156"/>
    <cellStyle name="Input Cells Percent 2 4" xfId="36157"/>
    <cellStyle name="Input Cells Percent 2 4 2" xfId="36158"/>
    <cellStyle name="Input Cells Percent 3" xfId="8864"/>
    <cellStyle name="Input Cells Percent 3 2" xfId="36159"/>
    <cellStyle name="Input Cells Percent 3 2 2" xfId="36160"/>
    <cellStyle name="Input Cells Percent 3 3" xfId="36161"/>
    <cellStyle name="Input Cells Percent 4" xfId="36162"/>
    <cellStyle name="Input Cells Percent 4 2" xfId="36163"/>
    <cellStyle name="Input Cells Percent 5" xfId="36164"/>
    <cellStyle name="Input Cells Percent 5 2" xfId="36165"/>
    <cellStyle name="Input Cells Percent_AURORA Total New" xfId="8865"/>
    <cellStyle name="Input Cells_3.05 Allocation Method 2010 GRC" xfId="12581"/>
    <cellStyle name="line b - Style6" xfId="8866"/>
    <cellStyle name="Lines" xfId="407"/>
    <cellStyle name="Lines 2" xfId="8867"/>
    <cellStyle name="Lines 2 2" xfId="36166"/>
    <cellStyle name="Lines 2 2 2" xfId="36167"/>
    <cellStyle name="Lines 2 2 2 2" xfId="36168"/>
    <cellStyle name="Lines 2 2 3" xfId="36169"/>
    <cellStyle name="Lines 2 3" xfId="36170"/>
    <cellStyle name="Lines 2 3 2" xfId="36171"/>
    <cellStyle name="Lines 2 4" xfId="36172"/>
    <cellStyle name="Lines 2 4 2" xfId="36173"/>
    <cellStyle name="Lines 3" xfId="8868"/>
    <cellStyle name="Lines 3 2" xfId="36174"/>
    <cellStyle name="Lines 3 2 2" xfId="36175"/>
    <cellStyle name="Lines 3 2 2 2" xfId="36176"/>
    <cellStyle name="Lines 3 2 3" xfId="36177"/>
    <cellStyle name="Lines 3 3" xfId="36178"/>
    <cellStyle name="Lines 3 3 2" xfId="36179"/>
    <cellStyle name="Lines 3 4" xfId="36180"/>
    <cellStyle name="Lines 3 4 2" xfId="36181"/>
    <cellStyle name="Lines 4" xfId="8869"/>
    <cellStyle name="Lines 4 2" xfId="36182"/>
    <cellStyle name="Lines 4 2 2" xfId="36183"/>
    <cellStyle name="Lines 4 3" xfId="36184"/>
    <cellStyle name="Lines 4 3 2" xfId="36185"/>
    <cellStyle name="Lines 5" xfId="36186"/>
    <cellStyle name="Lines 5 2" xfId="36187"/>
    <cellStyle name="Lines 5 2 2" xfId="36188"/>
    <cellStyle name="Lines 5 3" xfId="36189"/>
    <cellStyle name="Lines 6" xfId="36190"/>
    <cellStyle name="Lines 6 2" xfId="36191"/>
    <cellStyle name="Lines 7" xfId="36192"/>
    <cellStyle name="Lines 7 2" xfId="36193"/>
    <cellStyle name="Lines_Electric Rev Req Model (2009 GRC) Rebuttal" xfId="8870"/>
    <cellStyle name="LINKED" xfId="408"/>
    <cellStyle name="LINKED 2" xfId="8871"/>
    <cellStyle name="LINKED 2 2" xfId="8872"/>
    <cellStyle name="LINKED 2 2 2" xfId="36194"/>
    <cellStyle name="LINKED 2 2 3" xfId="36195"/>
    <cellStyle name="LINKED 2 3" xfId="36196"/>
    <cellStyle name="LINKED 2 4" xfId="36197"/>
    <cellStyle name="LINKED 3" xfId="8873"/>
    <cellStyle name="LINKED 3 2" xfId="36198"/>
    <cellStyle name="LINKED 4" xfId="8874"/>
    <cellStyle name="LINKED 4 2" xfId="36199"/>
    <cellStyle name="Linked Cell" xfId="409" builtinId="24" customBuiltin="1"/>
    <cellStyle name="Linked Cell 10" xfId="36200"/>
    <cellStyle name="Linked Cell 11" xfId="36201"/>
    <cellStyle name="Linked Cell 12" xfId="36202"/>
    <cellStyle name="Linked Cell 13" xfId="36203"/>
    <cellStyle name="Linked Cell 14" xfId="36204"/>
    <cellStyle name="Linked Cell 15" xfId="36205"/>
    <cellStyle name="Linked Cell 16" xfId="36206"/>
    <cellStyle name="Linked Cell 17" xfId="36207"/>
    <cellStyle name="Linked Cell 18" xfId="36208"/>
    <cellStyle name="Linked Cell 19" xfId="36209"/>
    <cellStyle name="Linked Cell 2" xfId="8875"/>
    <cellStyle name="Linked Cell 2 2" xfId="8876"/>
    <cellStyle name="Linked Cell 2 2 2" xfId="8877"/>
    <cellStyle name="Linked Cell 2 2 2 2" xfId="36210"/>
    <cellStyle name="Linked Cell 2 2 2 2 2" xfId="36211"/>
    <cellStyle name="Linked Cell 2 2 2 3" xfId="36212"/>
    <cellStyle name="Linked Cell 2 2 3" xfId="36213"/>
    <cellStyle name="Linked Cell 2 2 3 2" xfId="36214"/>
    <cellStyle name="Linked Cell 2 2 4" xfId="36215"/>
    <cellStyle name="Linked Cell 2 2 4 2" xfId="36216"/>
    <cellStyle name="Linked Cell 2 3" xfId="8878"/>
    <cellStyle name="Linked Cell 2 3 2" xfId="36217"/>
    <cellStyle name="Linked Cell 2 3 2 2" xfId="36218"/>
    <cellStyle name="Linked Cell 2 3 2 2 2" xfId="36219"/>
    <cellStyle name="Linked Cell 2 3 2 3" xfId="36220"/>
    <cellStyle name="Linked Cell 2 3 2 4" xfId="36221"/>
    <cellStyle name="Linked Cell 2 3 3" xfId="36222"/>
    <cellStyle name="Linked Cell 2 3 3 2" xfId="36223"/>
    <cellStyle name="Linked Cell 2 3 3 3" xfId="36224"/>
    <cellStyle name="Linked Cell 2 3 4" xfId="36225"/>
    <cellStyle name="Linked Cell 2 3 4 2" xfId="36226"/>
    <cellStyle name="Linked Cell 2 3 4 3" xfId="36227"/>
    <cellStyle name="Linked Cell 2 3 5" xfId="36228"/>
    <cellStyle name="Linked Cell 2 3 6" xfId="36229"/>
    <cellStyle name="Linked Cell 2 4" xfId="12582"/>
    <cellStyle name="Linked Cell 2 4 2" xfId="36230"/>
    <cellStyle name="Linked Cell 2 4 2 2" xfId="36231"/>
    <cellStyle name="Linked Cell 2 4 3" xfId="36232"/>
    <cellStyle name="Linked Cell 2 4 4" xfId="36233"/>
    <cellStyle name="Linked Cell 2 4 5" xfId="36234"/>
    <cellStyle name="Linked Cell 2 5" xfId="36235"/>
    <cellStyle name="Linked Cell 2 5 2" xfId="36236"/>
    <cellStyle name="Linked Cell 2 5 3" xfId="36237"/>
    <cellStyle name="Linked Cell 2 6" xfId="36238"/>
    <cellStyle name="Linked Cell 2 6 2" xfId="36239"/>
    <cellStyle name="Linked Cell 20" xfId="36240"/>
    <cellStyle name="Linked Cell 21" xfId="36241"/>
    <cellStyle name="Linked Cell 22" xfId="36242"/>
    <cellStyle name="Linked Cell 23" xfId="36243"/>
    <cellStyle name="Linked Cell 24" xfId="36244"/>
    <cellStyle name="Linked Cell 25" xfId="36245"/>
    <cellStyle name="Linked Cell 26" xfId="36246"/>
    <cellStyle name="Linked Cell 27" xfId="36247"/>
    <cellStyle name="Linked Cell 28" xfId="36248"/>
    <cellStyle name="Linked Cell 29" xfId="36249"/>
    <cellStyle name="Linked Cell 3" xfId="8879"/>
    <cellStyle name="Linked Cell 3 2" xfId="8880"/>
    <cellStyle name="Linked Cell 3 2 2" xfId="36250"/>
    <cellStyle name="Linked Cell 3 2 2 2" xfId="36251"/>
    <cellStyle name="Linked Cell 3 2 3" xfId="36252"/>
    <cellStyle name="Linked Cell 3 3" xfId="8881"/>
    <cellStyle name="Linked Cell 3 3 2" xfId="36253"/>
    <cellStyle name="Linked Cell 3 4" xfId="8882"/>
    <cellStyle name="Linked Cell 3 4 2" xfId="36254"/>
    <cellStyle name="Linked Cell 3 5" xfId="36255"/>
    <cellStyle name="Linked Cell 30" xfId="36256"/>
    <cellStyle name="Linked Cell 31" xfId="36257"/>
    <cellStyle name="Linked Cell 32" xfId="36258"/>
    <cellStyle name="Linked Cell 33" xfId="36259"/>
    <cellStyle name="Linked Cell 34" xfId="36260"/>
    <cellStyle name="Linked Cell 35" xfId="36261"/>
    <cellStyle name="Linked Cell 36" xfId="36262"/>
    <cellStyle name="Linked Cell 37" xfId="36263"/>
    <cellStyle name="Linked Cell 38" xfId="36264"/>
    <cellStyle name="Linked Cell 39" xfId="36265"/>
    <cellStyle name="Linked Cell 4" xfId="8883"/>
    <cellStyle name="Linked Cell 4 2" xfId="36266"/>
    <cellStyle name="Linked Cell 4 2 2" xfId="36267"/>
    <cellStyle name="Linked Cell 4 2 2 2" xfId="36268"/>
    <cellStyle name="Linked Cell 4 2 3" xfId="36269"/>
    <cellStyle name="Linked Cell 4 2 4" xfId="36270"/>
    <cellStyle name="Linked Cell 4 3" xfId="36271"/>
    <cellStyle name="Linked Cell 4 3 2" xfId="36272"/>
    <cellStyle name="Linked Cell 4 4" xfId="36273"/>
    <cellStyle name="Linked Cell 4 4 2" xfId="36274"/>
    <cellStyle name="Linked Cell 4 5" xfId="36275"/>
    <cellStyle name="Linked Cell 40" xfId="36276"/>
    <cellStyle name="Linked Cell 41" xfId="36277"/>
    <cellStyle name="Linked Cell 42" xfId="36278"/>
    <cellStyle name="Linked Cell 43" xfId="36279"/>
    <cellStyle name="Linked Cell 44" xfId="36280"/>
    <cellStyle name="Linked Cell 45" xfId="36281"/>
    <cellStyle name="Linked Cell 46" xfId="36282"/>
    <cellStyle name="Linked Cell 47" xfId="36283"/>
    <cellStyle name="Linked Cell 48" xfId="36284"/>
    <cellStyle name="Linked Cell 49" xfId="36285"/>
    <cellStyle name="Linked Cell 5" xfId="8884"/>
    <cellStyle name="Linked Cell 5 2" xfId="36286"/>
    <cellStyle name="Linked Cell 5 2 2" xfId="36287"/>
    <cellStyle name="Linked Cell 5 2 3" xfId="36288"/>
    <cellStyle name="Linked Cell 5 3" xfId="36289"/>
    <cellStyle name="Linked Cell 50" xfId="36290"/>
    <cellStyle name="Linked Cell 51" xfId="36291"/>
    <cellStyle name="Linked Cell 52" xfId="36292"/>
    <cellStyle name="Linked Cell 53" xfId="36293"/>
    <cellStyle name="Linked Cell 54" xfId="36294"/>
    <cellStyle name="Linked Cell 55" xfId="36295"/>
    <cellStyle name="Linked Cell 56" xfId="36296"/>
    <cellStyle name="Linked Cell 57" xfId="36297"/>
    <cellStyle name="Linked Cell 58" xfId="36298"/>
    <cellStyle name="Linked Cell 59" xfId="36299"/>
    <cellStyle name="Linked Cell 6" xfId="8885"/>
    <cellStyle name="Linked Cell 6 2" xfId="36300"/>
    <cellStyle name="Linked Cell 6 2 2" xfId="36301"/>
    <cellStyle name="Linked Cell 6 3" xfId="36302"/>
    <cellStyle name="Linked Cell 6 4" xfId="36303"/>
    <cellStyle name="Linked Cell 6 5" xfId="36304"/>
    <cellStyle name="Linked Cell 60" xfId="36305"/>
    <cellStyle name="Linked Cell 61" xfId="36306"/>
    <cellStyle name="Linked Cell 62" xfId="36307"/>
    <cellStyle name="Linked Cell 63" xfId="36308"/>
    <cellStyle name="Linked Cell 64" xfId="36309"/>
    <cellStyle name="Linked Cell 65" xfId="36310"/>
    <cellStyle name="Linked Cell 7" xfId="12583"/>
    <cellStyle name="Linked Cell 7 2" xfId="36311"/>
    <cellStyle name="Linked Cell 7 3" xfId="36312"/>
    <cellStyle name="Linked Cell 8" xfId="36313"/>
    <cellStyle name="Linked Cell 9" xfId="36314"/>
    <cellStyle name="Millares [0]_2AV_M_M " xfId="8886"/>
    <cellStyle name="Millares_2AV_M_M " xfId="8887"/>
    <cellStyle name="modified border" xfId="410"/>
    <cellStyle name="modified border 2" xfId="411"/>
    <cellStyle name="modified border 2 2" xfId="8888"/>
    <cellStyle name="modified border 2 2 2" xfId="36315"/>
    <cellStyle name="modified border 2 2 2 2" xfId="36316"/>
    <cellStyle name="modified border 2 2 3" xfId="36317"/>
    <cellStyle name="modified border 2 2 4" xfId="36318"/>
    <cellStyle name="modified border 2 3" xfId="8889"/>
    <cellStyle name="modified border 2 3 2" xfId="36319"/>
    <cellStyle name="modified border 2 4" xfId="36320"/>
    <cellStyle name="modified border 2 4 2" xfId="36321"/>
    <cellStyle name="modified border 3" xfId="412"/>
    <cellStyle name="modified border 3 2" xfId="8890"/>
    <cellStyle name="modified border 3 2 2" xfId="36322"/>
    <cellStyle name="modified border 3 2 2 2" xfId="36323"/>
    <cellStyle name="modified border 3 2 3" xfId="36324"/>
    <cellStyle name="modified border 3 2 4" xfId="36325"/>
    <cellStyle name="modified border 3 3" xfId="8891"/>
    <cellStyle name="modified border 3 3 2" xfId="36326"/>
    <cellStyle name="modified border 3 4" xfId="36327"/>
    <cellStyle name="modified border 3 4 2" xfId="36328"/>
    <cellStyle name="modified border 4" xfId="413"/>
    <cellStyle name="modified border 4 2" xfId="8892"/>
    <cellStyle name="modified border 4 2 2" xfId="36329"/>
    <cellStyle name="modified border 4 2 2 2" xfId="36330"/>
    <cellStyle name="modified border 4 2 3" xfId="36331"/>
    <cellStyle name="modified border 4 2 4" xfId="36332"/>
    <cellStyle name="modified border 4 3" xfId="8893"/>
    <cellStyle name="modified border 4 3 2" xfId="36333"/>
    <cellStyle name="modified border 4 4" xfId="36334"/>
    <cellStyle name="modified border 4 4 2" xfId="36335"/>
    <cellStyle name="modified border 5" xfId="8894"/>
    <cellStyle name="modified border 5 2" xfId="8895"/>
    <cellStyle name="modified border 5 2 2" xfId="36336"/>
    <cellStyle name="modified border 5 2 3" xfId="36337"/>
    <cellStyle name="modified border 5 3" xfId="36338"/>
    <cellStyle name="modified border 5 4" xfId="36339"/>
    <cellStyle name="modified border 6" xfId="8896"/>
    <cellStyle name="modified border 6 2" xfId="36340"/>
    <cellStyle name="modified border 7" xfId="8897"/>
    <cellStyle name="modified border 7 2" xfId="36341"/>
    <cellStyle name="modified border 8" xfId="8898"/>
    <cellStyle name="modified border 8 2" xfId="36342"/>
    <cellStyle name="modified border_4.34E Mint Farm Deferral" xfId="8899"/>
    <cellStyle name="modified border1" xfId="414"/>
    <cellStyle name="modified border1 2" xfId="415"/>
    <cellStyle name="modified border1 2 2" xfId="8900"/>
    <cellStyle name="modified border1 2 2 2" xfId="36343"/>
    <cellStyle name="modified border1 2 2 2 2" xfId="36344"/>
    <cellStyle name="modified border1 2 2 3" xfId="36345"/>
    <cellStyle name="modified border1 2 2 4" xfId="36346"/>
    <cellStyle name="modified border1 2 3" xfId="8901"/>
    <cellStyle name="modified border1 2 3 2" xfId="36347"/>
    <cellStyle name="modified border1 2 4" xfId="36348"/>
    <cellStyle name="modified border1 2 4 2" xfId="36349"/>
    <cellStyle name="modified border1 3" xfId="416"/>
    <cellStyle name="modified border1 3 2" xfId="8902"/>
    <cellStyle name="modified border1 3 2 2" xfId="36350"/>
    <cellStyle name="modified border1 3 2 2 2" xfId="36351"/>
    <cellStyle name="modified border1 3 2 3" xfId="36352"/>
    <cellStyle name="modified border1 3 2 4" xfId="36353"/>
    <cellStyle name="modified border1 3 3" xfId="8903"/>
    <cellStyle name="modified border1 3 3 2" xfId="36354"/>
    <cellStyle name="modified border1 3 4" xfId="36355"/>
    <cellStyle name="modified border1 3 4 2" xfId="36356"/>
    <cellStyle name="modified border1 4" xfId="417"/>
    <cellStyle name="modified border1 4 2" xfId="8904"/>
    <cellStyle name="modified border1 4 2 2" xfId="36357"/>
    <cellStyle name="modified border1 4 2 2 2" xfId="36358"/>
    <cellStyle name="modified border1 4 2 3" xfId="36359"/>
    <cellStyle name="modified border1 4 2 4" xfId="36360"/>
    <cellStyle name="modified border1 4 3" xfId="8905"/>
    <cellStyle name="modified border1 4 3 2" xfId="36361"/>
    <cellStyle name="modified border1 4 4" xfId="36362"/>
    <cellStyle name="modified border1 4 4 2" xfId="36363"/>
    <cellStyle name="modified border1 5" xfId="8906"/>
    <cellStyle name="modified border1 5 2" xfId="8907"/>
    <cellStyle name="modified border1 5 2 2" xfId="36364"/>
    <cellStyle name="modified border1 5 2 3" xfId="36365"/>
    <cellStyle name="modified border1 5 3" xfId="36366"/>
    <cellStyle name="modified border1 5 4" xfId="36367"/>
    <cellStyle name="modified border1 6" xfId="8908"/>
    <cellStyle name="modified border1 6 2" xfId="36368"/>
    <cellStyle name="modified border1 7" xfId="8909"/>
    <cellStyle name="modified border1 7 2" xfId="36369"/>
    <cellStyle name="modified border1 8" xfId="8910"/>
    <cellStyle name="modified border1 8 2" xfId="36370"/>
    <cellStyle name="modified border1_4.34E Mint Farm Deferral" xfId="8911"/>
    <cellStyle name="Moneda [0]_2AV_M_M " xfId="8912"/>
    <cellStyle name="Moneda_2AV_M_M " xfId="8913"/>
    <cellStyle name="MonthYears" xfId="36371"/>
    <cellStyle name="Neutral" xfId="418" builtinId="28" customBuiltin="1"/>
    <cellStyle name="Neutral 10" xfId="36372"/>
    <cellStyle name="Neutral 11" xfId="36373"/>
    <cellStyle name="Neutral 12" xfId="36374"/>
    <cellStyle name="Neutral 13" xfId="36375"/>
    <cellStyle name="Neutral 14" xfId="36376"/>
    <cellStyle name="Neutral 15" xfId="36377"/>
    <cellStyle name="Neutral 16" xfId="36378"/>
    <cellStyle name="Neutral 17" xfId="36379"/>
    <cellStyle name="Neutral 18" xfId="36380"/>
    <cellStyle name="Neutral 19" xfId="36381"/>
    <cellStyle name="Neutral 2" xfId="8914"/>
    <cellStyle name="Neutral 2 2" xfId="8915"/>
    <cellStyle name="Neutral 2 2 2" xfId="8916"/>
    <cellStyle name="Neutral 2 2 2 2" xfId="36382"/>
    <cellStyle name="Neutral 2 2 2 2 2" xfId="36383"/>
    <cellStyle name="Neutral 2 2 2 3" xfId="36384"/>
    <cellStyle name="Neutral 2 2 3" xfId="36385"/>
    <cellStyle name="Neutral 2 2 3 2" xfId="36386"/>
    <cellStyle name="Neutral 2 2 4" xfId="36387"/>
    <cellStyle name="Neutral 2 2 4 2" xfId="36388"/>
    <cellStyle name="Neutral 2 3" xfId="8917"/>
    <cellStyle name="Neutral 2 3 2" xfId="36389"/>
    <cellStyle name="Neutral 2 3 2 2" xfId="36390"/>
    <cellStyle name="Neutral 2 3 2 2 2" xfId="36391"/>
    <cellStyle name="Neutral 2 3 2 3" xfId="36392"/>
    <cellStyle name="Neutral 2 3 2 4" xfId="36393"/>
    <cellStyle name="Neutral 2 3 3" xfId="36394"/>
    <cellStyle name="Neutral 2 3 3 2" xfId="36395"/>
    <cellStyle name="Neutral 2 3 3 3" xfId="36396"/>
    <cellStyle name="Neutral 2 3 4" xfId="36397"/>
    <cellStyle name="Neutral 2 3 4 2" xfId="36398"/>
    <cellStyle name="Neutral 2 3 5" xfId="36399"/>
    <cellStyle name="Neutral 2 3 6" xfId="36400"/>
    <cellStyle name="Neutral 2 4" xfId="12584"/>
    <cellStyle name="Neutral 2 4 2" xfId="36401"/>
    <cellStyle name="Neutral 2 4 2 2" xfId="36402"/>
    <cellStyle name="Neutral 2 4 3" xfId="36403"/>
    <cellStyle name="Neutral 2 4 4" xfId="36404"/>
    <cellStyle name="Neutral 2 4 5" xfId="36405"/>
    <cellStyle name="Neutral 2 5" xfId="36406"/>
    <cellStyle name="Neutral 2 5 2" xfId="36407"/>
    <cellStyle name="Neutral 2 6" xfId="36408"/>
    <cellStyle name="Neutral 2 6 2" xfId="36409"/>
    <cellStyle name="Neutral 2 7" xfId="36410"/>
    <cellStyle name="Neutral 20" xfId="36411"/>
    <cellStyle name="Neutral 21" xfId="36412"/>
    <cellStyle name="Neutral 22" xfId="36413"/>
    <cellStyle name="Neutral 23" xfId="36414"/>
    <cellStyle name="Neutral 24" xfId="36415"/>
    <cellStyle name="Neutral 25" xfId="36416"/>
    <cellStyle name="Neutral 26" xfId="36417"/>
    <cellStyle name="Neutral 27" xfId="36418"/>
    <cellStyle name="Neutral 28" xfId="36419"/>
    <cellStyle name="Neutral 29" xfId="36420"/>
    <cellStyle name="Neutral 3" xfId="8918"/>
    <cellStyle name="Neutral 3 2" xfId="8919"/>
    <cellStyle name="Neutral 3 2 2" xfId="36421"/>
    <cellStyle name="Neutral 3 2 2 2" xfId="36422"/>
    <cellStyle name="Neutral 3 2 3" xfId="36423"/>
    <cellStyle name="Neutral 3 3" xfId="8920"/>
    <cellStyle name="Neutral 3 3 2" xfId="36424"/>
    <cellStyle name="Neutral 3 4" xfId="8921"/>
    <cellStyle name="Neutral 3 4 2" xfId="36425"/>
    <cellStyle name="Neutral 3 5" xfId="36426"/>
    <cellStyle name="Neutral 30" xfId="36427"/>
    <cellStyle name="Neutral 31" xfId="36428"/>
    <cellStyle name="Neutral 32" xfId="36429"/>
    <cellStyle name="Neutral 33" xfId="36430"/>
    <cellStyle name="Neutral 34" xfId="36431"/>
    <cellStyle name="Neutral 35" xfId="36432"/>
    <cellStyle name="Neutral 36" xfId="36433"/>
    <cellStyle name="Neutral 37" xfId="36434"/>
    <cellStyle name="Neutral 38" xfId="36435"/>
    <cellStyle name="Neutral 39" xfId="36436"/>
    <cellStyle name="Neutral 4" xfId="8922"/>
    <cellStyle name="Neutral 4 2" xfId="36437"/>
    <cellStyle name="Neutral 4 2 2" xfId="36438"/>
    <cellStyle name="Neutral 4 2 2 2" xfId="36439"/>
    <cellStyle name="Neutral 4 2 3" xfId="36440"/>
    <cellStyle name="Neutral 4 2 4" xfId="36441"/>
    <cellStyle name="Neutral 4 3" xfId="36442"/>
    <cellStyle name="Neutral 4 3 2" xfId="36443"/>
    <cellStyle name="Neutral 4 4" xfId="36444"/>
    <cellStyle name="Neutral 4 4 2" xfId="36445"/>
    <cellStyle name="Neutral 4 5" xfId="36446"/>
    <cellStyle name="Neutral 40" xfId="36447"/>
    <cellStyle name="Neutral 41" xfId="36448"/>
    <cellStyle name="Neutral 42" xfId="36449"/>
    <cellStyle name="Neutral 43" xfId="36450"/>
    <cellStyle name="Neutral 44" xfId="36451"/>
    <cellStyle name="Neutral 45" xfId="36452"/>
    <cellStyle name="Neutral 46" xfId="36453"/>
    <cellStyle name="Neutral 47" xfId="36454"/>
    <cellStyle name="Neutral 48" xfId="36455"/>
    <cellStyle name="Neutral 49" xfId="36456"/>
    <cellStyle name="Neutral 5" xfId="8923"/>
    <cellStyle name="Neutral 5 2" xfId="36457"/>
    <cellStyle name="Neutral 5 2 2" xfId="36458"/>
    <cellStyle name="Neutral 5 2 3" xfId="36459"/>
    <cellStyle name="Neutral 5 3" xfId="36460"/>
    <cellStyle name="Neutral 50" xfId="36461"/>
    <cellStyle name="Neutral 51" xfId="36462"/>
    <cellStyle name="Neutral 52" xfId="36463"/>
    <cellStyle name="Neutral 53" xfId="36464"/>
    <cellStyle name="Neutral 54" xfId="36465"/>
    <cellStyle name="Neutral 55" xfId="36466"/>
    <cellStyle name="Neutral 56" xfId="36467"/>
    <cellStyle name="Neutral 57" xfId="36468"/>
    <cellStyle name="Neutral 58" xfId="36469"/>
    <cellStyle name="Neutral 59" xfId="36470"/>
    <cellStyle name="Neutral 6" xfId="8924"/>
    <cellStyle name="Neutral 6 2" xfId="36471"/>
    <cellStyle name="Neutral 6 2 2" xfId="36472"/>
    <cellStyle name="Neutral 6 3" xfId="36473"/>
    <cellStyle name="Neutral 6 4" xfId="36474"/>
    <cellStyle name="Neutral 6 5" xfId="36475"/>
    <cellStyle name="Neutral 60" xfId="36476"/>
    <cellStyle name="Neutral 61" xfId="36477"/>
    <cellStyle name="Neutral 62" xfId="36478"/>
    <cellStyle name="Neutral 63" xfId="36479"/>
    <cellStyle name="Neutral 64" xfId="36480"/>
    <cellStyle name="Neutral 65" xfId="36481"/>
    <cellStyle name="Neutral 7" xfId="12585"/>
    <cellStyle name="Neutral 7 2" xfId="36482"/>
    <cellStyle name="Neutral 7 3" xfId="36483"/>
    <cellStyle name="Neutral 8" xfId="36484"/>
    <cellStyle name="Neutral 9" xfId="36485"/>
    <cellStyle name="no dec" xfId="419"/>
    <cellStyle name="no dec 2" xfId="8925"/>
    <cellStyle name="no dec 2 2" xfId="8926"/>
    <cellStyle name="no dec 2 2 2" xfId="36486"/>
    <cellStyle name="no dec 2 2 3" xfId="36487"/>
    <cellStyle name="no dec 2 3" xfId="8927"/>
    <cellStyle name="no dec 2 4" xfId="36488"/>
    <cellStyle name="no dec 3" xfId="8928"/>
    <cellStyle name="no dec 3 2" xfId="36489"/>
    <cellStyle name="no dec 4" xfId="8929"/>
    <cellStyle name="no dec 4 2" xfId="36490"/>
    <cellStyle name="no dec 5" xfId="36491"/>
    <cellStyle name="Normal" xfId="0" builtinId="0"/>
    <cellStyle name="Normal - Style1" xfId="420"/>
    <cellStyle name="Normal - Style1 10" xfId="36492"/>
    <cellStyle name="Normal - Style1 10 2" xfId="36493"/>
    <cellStyle name="Normal - Style1 10 3" xfId="36494"/>
    <cellStyle name="Normal - Style1 11" xfId="36495"/>
    <cellStyle name="Normal - Style1 11 2" xfId="36496"/>
    <cellStyle name="Normal - Style1 11 3" xfId="36497"/>
    <cellStyle name="Normal - Style1 12" xfId="36498"/>
    <cellStyle name="Normal - Style1 12 2" xfId="36499"/>
    <cellStyle name="Normal - Style1 13" xfId="36500"/>
    <cellStyle name="Normal - Style1 2" xfId="421"/>
    <cellStyle name="Normal - Style1 2 2" xfId="8930"/>
    <cellStyle name="Normal - Style1 2 2 2" xfId="8931"/>
    <cellStyle name="Normal - Style1 2 2 2 2" xfId="36501"/>
    <cellStyle name="Normal - Style1 2 2 2 2 2" xfId="36502"/>
    <cellStyle name="Normal - Style1 2 2 3" xfId="8932"/>
    <cellStyle name="Normal - Style1 2 2 3 2" xfId="36503"/>
    <cellStyle name="Normal - Style1 2 2 3 2 2" xfId="36504"/>
    <cellStyle name="Normal - Style1 2 2 3 3" xfId="36505"/>
    <cellStyle name="Normal - Style1 2 2 3 4" xfId="36506"/>
    <cellStyle name="Normal - Style1 2 2 3 4 2" xfId="36507"/>
    <cellStyle name="Normal - Style1 2 2 4" xfId="36508"/>
    <cellStyle name="Normal - Style1 2 2 4 2" xfId="36509"/>
    <cellStyle name="Normal - Style1 2 2 4 3" xfId="36510"/>
    <cellStyle name="Normal - Style1 2 2 5" xfId="36511"/>
    <cellStyle name="Normal - Style1 2 2 5 2" xfId="36512"/>
    <cellStyle name="Normal - Style1 2 3" xfId="8933"/>
    <cellStyle name="Normal - Style1 2 3 2" xfId="36513"/>
    <cellStyle name="Normal - Style1 2 3 2 2" xfId="36514"/>
    <cellStyle name="Normal - Style1 2 3 3" xfId="36515"/>
    <cellStyle name="Normal - Style1 2 4" xfId="8934"/>
    <cellStyle name="Normal - Style1 2 4 2" xfId="36516"/>
    <cellStyle name="Normal - Style1 2 4 2 2" xfId="36517"/>
    <cellStyle name="Normal - Style1 2 4 3" xfId="36518"/>
    <cellStyle name="Normal - Style1 2 5" xfId="36519"/>
    <cellStyle name="Normal - Style1 2 5 2" xfId="36520"/>
    <cellStyle name="Normal - Style1 2 6" xfId="36521"/>
    <cellStyle name="Normal - Style1 2 6 2" xfId="36522"/>
    <cellStyle name="Normal - Style1 3" xfId="422"/>
    <cellStyle name="Normal - Style1 3 2" xfId="8935"/>
    <cellStyle name="Normal - Style1 3 2 2" xfId="8936"/>
    <cellStyle name="Normal - Style1 3 2 2 2" xfId="36523"/>
    <cellStyle name="Normal - Style1 3 2 2 2 2" xfId="36524"/>
    <cellStyle name="Normal - Style1 3 2 3" xfId="8937"/>
    <cellStyle name="Normal - Style1 3 2 3 2" xfId="36525"/>
    <cellStyle name="Normal - Style1 3 2 3 2 2" xfId="36526"/>
    <cellStyle name="Normal - Style1 3 2 3 3" xfId="36527"/>
    <cellStyle name="Normal - Style1 3 2 3 4" xfId="36528"/>
    <cellStyle name="Normal - Style1 3 2 4" xfId="36529"/>
    <cellStyle name="Normal - Style1 3 2 4 2" xfId="36530"/>
    <cellStyle name="Normal - Style1 3 2 5" xfId="36531"/>
    <cellStyle name="Normal - Style1 3 2 5 2" xfId="36532"/>
    <cellStyle name="Normal - Style1 3 3" xfId="8938"/>
    <cellStyle name="Normal - Style1 3 3 2" xfId="36533"/>
    <cellStyle name="Normal - Style1 3 3 2 2" xfId="36534"/>
    <cellStyle name="Normal - Style1 3 3 3" xfId="36535"/>
    <cellStyle name="Normal - Style1 3 4" xfId="8939"/>
    <cellStyle name="Normal - Style1 3 4 2" xfId="36536"/>
    <cellStyle name="Normal - Style1 3 4 2 2" xfId="36537"/>
    <cellStyle name="Normal - Style1 3 4 3" xfId="36538"/>
    <cellStyle name="Normal - Style1 3 4 4" xfId="36539"/>
    <cellStyle name="Normal - Style1 3 5" xfId="36540"/>
    <cellStyle name="Normal - Style1 3 5 2" xfId="36541"/>
    <cellStyle name="Normal - Style1 3 6" xfId="36542"/>
    <cellStyle name="Normal - Style1 3 6 2" xfId="36543"/>
    <cellStyle name="Normal - Style1 4" xfId="423"/>
    <cellStyle name="Normal - Style1 4 2" xfId="8940"/>
    <cellStyle name="Normal - Style1 4 2 2" xfId="8941"/>
    <cellStyle name="Normal - Style1 4 2 2 2" xfId="36544"/>
    <cellStyle name="Normal - Style1 4 2 2 2 2" xfId="36545"/>
    <cellStyle name="Normal - Style1 4 2 3" xfId="8942"/>
    <cellStyle name="Normal - Style1 4 2 3 2" xfId="36546"/>
    <cellStyle name="Normal - Style1 4 2 3 3" xfId="36547"/>
    <cellStyle name="Normal - Style1 4 2 4" xfId="36548"/>
    <cellStyle name="Normal - Style1 4 2 4 2" xfId="36549"/>
    <cellStyle name="Normal - Style1 4 3" xfId="8943"/>
    <cellStyle name="Normal - Style1 4 3 2" xfId="36550"/>
    <cellStyle name="Normal - Style1 4 3 2 2" xfId="36551"/>
    <cellStyle name="Normal - Style1 4 4" xfId="8944"/>
    <cellStyle name="Normal - Style1 4 4 2" xfId="36552"/>
    <cellStyle name="Normal - Style1 4 4 2 2" xfId="36553"/>
    <cellStyle name="Normal - Style1 4 4 3" xfId="36554"/>
    <cellStyle name="Normal - Style1 4 4 4" xfId="36555"/>
    <cellStyle name="Normal - Style1 4 5" xfId="36556"/>
    <cellStyle name="Normal - Style1 4 5 2" xfId="36557"/>
    <cellStyle name="Normal - Style1 4 5 3" xfId="36558"/>
    <cellStyle name="Normal - Style1 4 6" xfId="36559"/>
    <cellStyle name="Normal - Style1 4 6 2" xfId="36560"/>
    <cellStyle name="Normal - Style1 5" xfId="8945"/>
    <cellStyle name="Normal - Style1 5 2" xfId="8946"/>
    <cellStyle name="Normal - Style1 5 2 2" xfId="12586"/>
    <cellStyle name="Normal - Style1 5 2 2 2" xfId="36561"/>
    <cellStyle name="Normal - Style1 5 2 2 2 2" xfId="36562"/>
    <cellStyle name="Normal - Style1 5 2 3" xfId="12587"/>
    <cellStyle name="Normal - Style1 5 2 3 2" xfId="36563"/>
    <cellStyle name="Normal - Style1 5 2 3 3" xfId="36564"/>
    <cellStyle name="Normal - Style1 5 2 4" xfId="36565"/>
    <cellStyle name="Normal - Style1 5 2 4 2" xfId="36566"/>
    <cellStyle name="Normal - Style1 5 2 5" xfId="36567"/>
    <cellStyle name="Normal - Style1 5 3" xfId="8947"/>
    <cellStyle name="Normal - Style1 5 3 2" xfId="36568"/>
    <cellStyle name="Normal - Style1 5 3 2 2" xfId="36569"/>
    <cellStyle name="Normal - Style1 5 4" xfId="8948"/>
    <cellStyle name="Normal - Style1 5 4 2" xfId="36570"/>
    <cellStyle name="Normal - Style1 5 4 3" xfId="36571"/>
    <cellStyle name="Normal - Style1 5 5" xfId="12588"/>
    <cellStyle name="Normal - Style1 5 5 2" xfId="36572"/>
    <cellStyle name="Normal - Style1 5 6" xfId="36573"/>
    <cellStyle name="Normal - Style1 6" xfId="8949"/>
    <cellStyle name="Normal - Style1 6 2" xfId="8950"/>
    <cellStyle name="Normal - Style1 6 2 2" xfId="8951"/>
    <cellStyle name="Normal - Style1 6 2 2 2" xfId="36574"/>
    <cellStyle name="Normal - Style1 6 2 2 2 2" xfId="36575"/>
    <cellStyle name="Normal - Style1 6 2 3" xfId="8952"/>
    <cellStyle name="Normal - Style1 6 2 3 2" xfId="36576"/>
    <cellStyle name="Normal - Style1 6 2 4" xfId="36577"/>
    <cellStyle name="Normal - Style1 6 2 4 2" xfId="36578"/>
    <cellStyle name="Normal - Style1 6 2 5" xfId="36579"/>
    <cellStyle name="Normal - Style1 6 3" xfId="8953"/>
    <cellStyle name="Normal - Style1 6 3 2" xfId="36580"/>
    <cellStyle name="Normal - Style1 6 3 2 2" xfId="36581"/>
    <cellStyle name="Normal - Style1 6 4" xfId="8954"/>
    <cellStyle name="Normal - Style1 6 4 2" xfId="36582"/>
    <cellStyle name="Normal - Style1 6 4 2 2" xfId="36583"/>
    <cellStyle name="Normal - Style1 6 4 3" xfId="36584"/>
    <cellStyle name="Normal - Style1 6 4 4" xfId="36585"/>
    <cellStyle name="Normal - Style1 6 5" xfId="36586"/>
    <cellStyle name="Normal - Style1 6 5 2" xfId="36587"/>
    <cellStyle name="Normal - Style1 6 5 3" xfId="36588"/>
    <cellStyle name="Normal - Style1 6 6" xfId="36589"/>
    <cellStyle name="Normal - Style1 6 6 2" xfId="36590"/>
    <cellStyle name="Normal - Style1 6 7" xfId="36591"/>
    <cellStyle name="Normal - Style1 7" xfId="8955"/>
    <cellStyle name="Normal - Style1 7 2" xfId="12589"/>
    <cellStyle name="Normal - Style1 7 2 2" xfId="12590"/>
    <cellStyle name="Normal - Style1 7 2 2 2" xfId="36592"/>
    <cellStyle name="Normal - Style1 7 2 2 2 2" xfId="36593"/>
    <cellStyle name="Normal - Style1 7 2 3" xfId="36594"/>
    <cellStyle name="Normal - Style1 7 2 3 2" xfId="36595"/>
    <cellStyle name="Normal - Style1 7 2 4" xfId="36596"/>
    <cellStyle name="Normal - Style1 7 2 4 2" xfId="36597"/>
    <cellStyle name="Normal - Style1 7 2 5" xfId="36598"/>
    <cellStyle name="Normal - Style1 7 3" xfId="12591"/>
    <cellStyle name="Normal - Style1 7 3 2" xfId="36599"/>
    <cellStyle name="Normal - Style1 7 3 2 2" xfId="36600"/>
    <cellStyle name="Normal - Style1 7 4" xfId="36601"/>
    <cellStyle name="Normal - Style1 7 4 2" xfId="36602"/>
    <cellStyle name="Normal - Style1 7 5" xfId="36603"/>
    <cellStyle name="Normal - Style1 7 5 2" xfId="36604"/>
    <cellStyle name="Normal - Style1 7 6" xfId="36605"/>
    <cellStyle name="Normal - Style1 8" xfId="8956"/>
    <cellStyle name="Normal - Style1 8 2" xfId="36606"/>
    <cellStyle name="Normal - Style1 8 2 2" xfId="36607"/>
    <cellStyle name="Normal - Style1 8 3" xfId="36608"/>
    <cellStyle name="Normal - Style1 8 4" xfId="36609"/>
    <cellStyle name="Normal - Style1 9" xfId="12592"/>
    <cellStyle name="Normal - Style1 9 2" xfId="36610"/>
    <cellStyle name="Normal - Style1 9 2 2" xfId="36611"/>
    <cellStyle name="Normal - Style1 9 3" xfId="36612"/>
    <cellStyle name="Normal - Style1 9 4" xfId="36613"/>
    <cellStyle name="Normal - Style1_(C) WHE Proforma with ITC cash grant 10 Yr Amort_for deferral_102809" xfId="8957"/>
    <cellStyle name="Normal [0]" xfId="36614"/>
    <cellStyle name="Normal [2]" xfId="36615"/>
    <cellStyle name="Normal 1" xfId="8958"/>
    <cellStyle name="Normal 1 2" xfId="8959"/>
    <cellStyle name="Normal 1 2 2" xfId="12593"/>
    <cellStyle name="Normal 1 2 2 2" xfId="36616"/>
    <cellStyle name="Normal 1 2 2 2 2" xfId="36617"/>
    <cellStyle name="Normal 1 2 2 2 2 2" xfId="36618"/>
    <cellStyle name="Normal 1 2 2 3" xfId="36619"/>
    <cellStyle name="Normal 1 2 2 3 2" xfId="36620"/>
    <cellStyle name="Normal 1 2 2 4" xfId="36621"/>
    <cellStyle name="Normal 1 2 2 4 2" xfId="36622"/>
    <cellStyle name="Normal 1 2 3" xfId="36623"/>
    <cellStyle name="Normal 1 2 3 2" xfId="36624"/>
    <cellStyle name="Normal 1 2 3 2 2" xfId="36625"/>
    <cellStyle name="Normal 1 2 4" xfId="36626"/>
    <cellStyle name="Normal 1 2 4 2" xfId="36627"/>
    <cellStyle name="Normal 1 2 5" xfId="36628"/>
    <cellStyle name="Normal 1 2 5 2" xfId="36629"/>
    <cellStyle name="Normal 1 3" xfId="12594"/>
    <cellStyle name="Normal 1 3 2" xfId="12595"/>
    <cellStyle name="Normal 1 3 2 2" xfId="36630"/>
    <cellStyle name="Normal 1 3 2 2 2" xfId="36631"/>
    <cellStyle name="Normal 1 3 3" xfId="36632"/>
    <cellStyle name="Normal 1 3 3 2" xfId="36633"/>
    <cellStyle name="Normal 1 3 4" xfId="36634"/>
    <cellStyle name="Normal 1 3 4 2" xfId="36635"/>
    <cellStyle name="Normal 1 4" xfId="12596"/>
    <cellStyle name="Normal 1 4 2" xfId="36636"/>
    <cellStyle name="Normal 1 4 2 2" xfId="36637"/>
    <cellStyle name="Normal 1 5" xfId="36638"/>
    <cellStyle name="Normal 1 5 2" xfId="36639"/>
    <cellStyle name="Normal 1 5 2 2" xfId="36640"/>
    <cellStyle name="Normal 1 5 2 3" xfId="36641"/>
    <cellStyle name="Normal 1 5 3" xfId="36642"/>
    <cellStyle name="Normal 1 5 4" xfId="36643"/>
    <cellStyle name="Normal 1 5 5" xfId="36644"/>
    <cellStyle name="Normal 1 6" xfId="36645"/>
    <cellStyle name="Normal 1 6 2" xfId="36646"/>
    <cellStyle name="Normal 1 6 2 2" xfId="36647"/>
    <cellStyle name="Normal 1 6 2 2 2" xfId="36648"/>
    <cellStyle name="Normal 1 6 2 3" xfId="36649"/>
    <cellStyle name="Normal 1 6 2 4" xfId="36650"/>
    <cellStyle name="Normal 1 6 3" xfId="36651"/>
    <cellStyle name="Normal 1 6 3 2" xfId="36652"/>
    <cellStyle name="Normal 1 6 4" xfId="36653"/>
    <cellStyle name="Normal 1 6 5" xfId="36654"/>
    <cellStyle name="Normal 1 7" xfId="36655"/>
    <cellStyle name="Normal 1 7 2" xfId="36656"/>
    <cellStyle name="Normal 1 8" xfId="36657"/>
    <cellStyle name="Normal 1 8 2" xfId="36658"/>
    <cellStyle name="Normal 10" xfId="424"/>
    <cellStyle name="Normal 10 10" xfId="8960"/>
    <cellStyle name="Normal 10 2" xfId="8961"/>
    <cellStyle name="Normal 10 2 2" xfId="8962"/>
    <cellStyle name="Normal 10 2 2 2" xfId="8963"/>
    <cellStyle name="Normal 10 2 2 2 2" xfId="36659"/>
    <cellStyle name="Normal 10 2 2 2 2 2" xfId="36660"/>
    <cellStyle name="Normal 10 2 2 3" xfId="8964"/>
    <cellStyle name="Normal 10 2 2 3 2" xfId="36661"/>
    <cellStyle name="Normal 10 2 2 3 3" xfId="36662"/>
    <cellStyle name="Normal 10 2 2 4" xfId="36663"/>
    <cellStyle name="Normal 10 2 2 4 2" xfId="36664"/>
    <cellStyle name="Normal 10 2 3" xfId="8965"/>
    <cellStyle name="Normal 10 2 3 2" xfId="36665"/>
    <cellStyle name="Normal 10 2 3 2 2" xfId="36666"/>
    <cellStyle name="Normal 10 2 4" xfId="8966"/>
    <cellStyle name="Normal 10 2 4 2" xfId="36667"/>
    <cellStyle name="Normal 10 2 4 3" xfId="36668"/>
    <cellStyle name="Normal 10 2 5" xfId="36669"/>
    <cellStyle name="Normal 10 2 5 2" xfId="36670"/>
    <cellStyle name="Normal 10 3" xfId="8967"/>
    <cellStyle name="Normal 10 3 2" xfId="8968"/>
    <cellStyle name="Normal 10 3 2 2" xfId="8969"/>
    <cellStyle name="Normal 10 3 2 2 2" xfId="36671"/>
    <cellStyle name="Normal 10 3 2 2 2 2" xfId="36672"/>
    <cellStyle name="Normal 10 3 2 3" xfId="8970"/>
    <cellStyle name="Normal 10 3 2 3 2" xfId="36673"/>
    <cellStyle name="Normal 10 3 2 3 3" xfId="36674"/>
    <cellStyle name="Normal 10 3 2 4" xfId="36675"/>
    <cellStyle name="Normal 10 3 2 4 2" xfId="36676"/>
    <cellStyle name="Normal 10 3 3" xfId="8971"/>
    <cellStyle name="Normal 10 3 3 2" xfId="36677"/>
    <cellStyle name="Normal 10 3 3 2 2" xfId="36678"/>
    <cellStyle name="Normal 10 3 4" xfId="8972"/>
    <cellStyle name="Normal 10 3 4 2" xfId="36679"/>
    <cellStyle name="Normal 10 3 4 3" xfId="36680"/>
    <cellStyle name="Normal 10 3 5" xfId="36681"/>
    <cellStyle name="Normal 10 3 5 2" xfId="36682"/>
    <cellStyle name="Normal 10 4" xfId="8973"/>
    <cellStyle name="Normal 10 4 2" xfId="8974"/>
    <cellStyle name="Normal 10 4 2 2" xfId="8975"/>
    <cellStyle name="Normal 10 4 2 2 2" xfId="36683"/>
    <cellStyle name="Normal 10 4 2 3" xfId="8976"/>
    <cellStyle name="Normal 10 4 3" xfId="8977"/>
    <cellStyle name="Normal 10 4 3 2" xfId="36684"/>
    <cellStyle name="Normal 10 4 3 2 2" xfId="36685"/>
    <cellStyle name="Normal 10 4 3 3" xfId="36686"/>
    <cellStyle name="Normal 10 4 3 4" xfId="36687"/>
    <cellStyle name="Normal 10 4 4" xfId="8978"/>
    <cellStyle name="Normal 10 4 4 2" xfId="36688"/>
    <cellStyle name="Normal 10 4 4 3" xfId="36689"/>
    <cellStyle name="Normal 10 4 5" xfId="36690"/>
    <cellStyle name="Normal 10 4 5 2" xfId="36691"/>
    <cellStyle name="Normal 10 4 6" xfId="36692"/>
    <cellStyle name="Normal 10 5" xfId="8979"/>
    <cellStyle name="Normal 10 5 2" xfId="8980"/>
    <cellStyle name="Normal 10 5 2 2" xfId="8981"/>
    <cellStyle name="Normal 10 5 3" xfId="8982"/>
    <cellStyle name="Normal 10 5 3 2" xfId="8983"/>
    <cellStyle name="Normal 10 5 4" xfId="8984"/>
    <cellStyle name="Normal 10 5 5" xfId="36693"/>
    <cellStyle name="Normal 10 6" xfId="8985"/>
    <cellStyle name="Normal 10 6 2" xfId="8986"/>
    <cellStyle name="Normal 10 6 2 2" xfId="8987"/>
    <cellStyle name="Normal 10 6 3" xfId="8988"/>
    <cellStyle name="Normal 10 6 4" xfId="36694"/>
    <cellStyle name="Normal 10 7" xfId="8989"/>
    <cellStyle name="Normal 10 7 2" xfId="8990"/>
    <cellStyle name="Normal 10 7 2 2" xfId="36695"/>
    <cellStyle name="Normal 10 7 3" xfId="36696"/>
    <cellStyle name="Normal 10 8" xfId="8991"/>
    <cellStyle name="Normal 10 8 2" xfId="8992"/>
    <cellStyle name="Normal 10 9" xfId="8993"/>
    <cellStyle name="Normal 10 9 2" xfId="8994"/>
    <cellStyle name="Normal 10_ Price Inputs" xfId="8995"/>
    <cellStyle name="Normal 100" xfId="8996"/>
    <cellStyle name="Normal 100 2" xfId="36697"/>
    <cellStyle name="Normal 100 2 2" xfId="36698"/>
    <cellStyle name="Normal 100 3" xfId="36699"/>
    <cellStyle name="Normal 100 4" xfId="36700"/>
    <cellStyle name="Normal 100 5" xfId="36701"/>
    <cellStyle name="Normal 101" xfId="8997"/>
    <cellStyle name="Normal 101 2" xfId="36702"/>
    <cellStyle name="Normal 101 2 2" xfId="36703"/>
    <cellStyle name="Normal 101 3" xfId="36704"/>
    <cellStyle name="Normal 101 4" xfId="36705"/>
    <cellStyle name="Normal 102" xfId="8998"/>
    <cellStyle name="Normal 102 2" xfId="36706"/>
    <cellStyle name="Normal 102 2 2" xfId="36707"/>
    <cellStyle name="Normal 102 3" xfId="36708"/>
    <cellStyle name="Normal 102 4" xfId="36709"/>
    <cellStyle name="Normal 103" xfId="8999"/>
    <cellStyle name="Normal 103 2" xfId="36710"/>
    <cellStyle name="Normal 103 2 2" xfId="36711"/>
    <cellStyle name="Normal 103 3" xfId="36712"/>
    <cellStyle name="Normal 103 4" xfId="36713"/>
    <cellStyle name="Normal 104" xfId="9000"/>
    <cellStyle name="Normal 104 2" xfId="36714"/>
    <cellStyle name="Normal 104 2 2" xfId="36715"/>
    <cellStyle name="Normal 104 3" xfId="36716"/>
    <cellStyle name="Normal 104 4" xfId="36717"/>
    <cellStyle name="Normal 105" xfId="9001"/>
    <cellStyle name="Normal 105 2" xfId="36718"/>
    <cellStyle name="Normal 105 2 2" xfId="36719"/>
    <cellStyle name="Normal 105 3" xfId="36720"/>
    <cellStyle name="Normal 105 4" xfId="36721"/>
    <cellStyle name="Normal 106" xfId="9002"/>
    <cellStyle name="Normal 106 2" xfId="36722"/>
    <cellStyle name="Normal 106 2 2" xfId="36723"/>
    <cellStyle name="Normal 106 3" xfId="36724"/>
    <cellStyle name="Normal 106 4" xfId="36725"/>
    <cellStyle name="Normal 107" xfId="9003"/>
    <cellStyle name="Normal 107 2" xfId="36726"/>
    <cellStyle name="Normal 107 2 2" xfId="36727"/>
    <cellStyle name="Normal 107 3" xfId="36728"/>
    <cellStyle name="Normal 107 4" xfId="36729"/>
    <cellStyle name="Normal 108" xfId="9004"/>
    <cellStyle name="Normal 108 2" xfId="36730"/>
    <cellStyle name="Normal 108 2 2" xfId="36731"/>
    <cellStyle name="Normal 108 3" xfId="36732"/>
    <cellStyle name="Normal 109" xfId="9005"/>
    <cellStyle name="Normal 109 2" xfId="36733"/>
    <cellStyle name="Normal 109 2 2" xfId="36734"/>
    <cellStyle name="Normal 109 3" xfId="36735"/>
    <cellStyle name="Normal 11" xfId="522"/>
    <cellStyle name="Normal 11 2" xfId="9006"/>
    <cellStyle name="Normal 11 2 2" xfId="9007"/>
    <cellStyle name="Normal 11 2 2 2" xfId="9008"/>
    <cellStyle name="Normal 11 2 2 2 2" xfId="36736"/>
    <cellStyle name="Normal 11 2 2 2 3" xfId="36737"/>
    <cellStyle name="Normal 11 2 2 3" xfId="9009"/>
    <cellStyle name="Normal 11 2 3" xfId="9010"/>
    <cellStyle name="Normal 11 2 3 2" xfId="36738"/>
    <cellStyle name="Normal 11 2 3 2 2" xfId="36739"/>
    <cellStyle name="Normal 11 2 3 3" xfId="36740"/>
    <cellStyle name="Normal 11 2 3 4" xfId="36741"/>
    <cellStyle name="Normal 11 2 4" xfId="9011"/>
    <cellStyle name="Normal 11 2 4 2" xfId="36742"/>
    <cellStyle name="Normal 11 2 5" xfId="36743"/>
    <cellStyle name="Normal 11 2 6" xfId="36744"/>
    <cellStyle name="Normal 11 3" xfId="9012"/>
    <cellStyle name="Normal 11 3 2" xfId="9013"/>
    <cellStyle name="Normal 11 3 2 2" xfId="9014"/>
    <cellStyle name="Normal 11 3 2 3" xfId="36745"/>
    <cellStyle name="Normal 11 3 3" xfId="9015"/>
    <cellStyle name="Normal 11 3 3 2" xfId="9016"/>
    <cellStyle name="Normal 11 3 4" xfId="9017"/>
    <cellStyle name="Normal 11 4" xfId="9018"/>
    <cellStyle name="Normal 11 4 2" xfId="9019"/>
    <cellStyle name="Normal 11 4 2 2" xfId="9020"/>
    <cellStyle name="Normal 11 4 2 2 2" xfId="36746"/>
    <cellStyle name="Normal 11 4 2 3" xfId="36747"/>
    <cellStyle name="Normal 11 4 3" xfId="9021"/>
    <cellStyle name="Normal 11 4 3 2" xfId="36748"/>
    <cellStyle name="Normal 11 4 4" xfId="36749"/>
    <cellStyle name="Normal 11 5" xfId="9022"/>
    <cellStyle name="Normal 11 5 2" xfId="9023"/>
    <cellStyle name="Normal 11 5 2 2" xfId="36750"/>
    <cellStyle name="Normal 11 5 3" xfId="36751"/>
    <cellStyle name="Normal 11 6" xfId="9024"/>
    <cellStyle name="Normal 11 6 2" xfId="9025"/>
    <cellStyle name="Normal 11 7" xfId="9026"/>
    <cellStyle name="Normal 11 7 2" xfId="9027"/>
    <cellStyle name="Normal 11 8" xfId="9028"/>
    <cellStyle name="Normal 11_16.37E Wild Horse Expansion DeferralRevwrkingfile SF" xfId="9029"/>
    <cellStyle name="Normal 110" xfId="9030"/>
    <cellStyle name="Normal 110 2" xfId="36752"/>
    <cellStyle name="Normal 110 2 2" xfId="36753"/>
    <cellStyle name="Normal 110 3" xfId="36754"/>
    <cellStyle name="Normal 111" xfId="9031"/>
    <cellStyle name="Normal 111 2" xfId="36755"/>
    <cellStyle name="Normal 111 2 2" xfId="36756"/>
    <cellStyle name="Normal 111 3" xfId="36757"/>
    <cellStyle name="Normal 112" xfId="9032"/>
    <cellStyle name="Normal 112 2" xfId="9033"/>
    <cellStyle name="Normal 112 2 2" xfId="9034"/>
    <cellStyle name="Normal 112 3" xfId="9035"/>
    <cellStyle name="Normal 113" xfId="9036"/>
    <cellStyle name="Normal 113 2" xfId="36758"/>
    <cellStyle name="Normal 114" xfId="9037"/>
    <cellStyle name="Normal 114 2" xfId="9038"/>
    <cellStyle name="Normal 115" xfId="9039"/>
    <cellStyle name="Normal 115 2" xfId="9040"/>
    <cellStyle name="Normal 116" xfId="9041"/>
    <cellStyle name="Normal 116 2" xfId="9042"/>
    <cellStyle name="Normal 116 2 2" xfId="9043"/>
    <cellStyle name="Normal 117" xfId="9044"/>
    <cellStyle name="Normal 117 2" xfId="36759"/>
    <cellStyle name="Normal 118" xfId="9045"/>
    <cellStyle name="Normal 118 2" xfId="36760"/>
    <cellStyle name="Normal 119" xfId="9046"/>
    <cellStyle name="Normal 119 2" xfId="36761"/>
    <cellStyle name="Normal 12" xfId="523"/>
    <cellStyle name="Normal 12 2" xfId="9047"/>
    <cellStyle name="Normal 12 2 2" xfId="9048"/>
    <cellStyle name="Normal 12 2 2 2" xfId="9049"/>
    <cellStyle name="Normal 12 2 2 2 2" xfId="36762"/>
    <cellStyle name="Normal 12 2 2 3" xfId="9050"/>
    <cellStyle name="Normal 12 2 3" xfId="9051"/>
    <cellStyle name="Normal 12 2 3 2" xfId="36763"/>
    <cellStyle name="Normal 12 2 3 2 2" xfId="36764"/>
    <cellStyle name="Normal 12 2 3 3" xfId="36765"/>
    <cellStyle name="Normal 12 2 3 4" xfId="36766"/>
    <cellStyle name="Normal 12 2 4" xfId="9052"/>
    <cellStyle name="Normal 12 2 4 2" xfId="36767"/>
    <cellStyle name="Normal 12 2 5" xfId="36768"/>
    <cellStyle name="Normal 12 2 5 2" xfId="36769"/>
    <cellStyle name="Normal 12 3" xfId="9053"/>
    <cellStyle name="Normal 12 3 2" xfId="9054"/>
    <cellStyle name="Normal 12 3 2 2" xfId="9055"/>
    <cellStyle name="Normal 12 3 2 3" xfId="36770"/>
    <cellStyle name="Normal 12 3 3" xfId="9056"/>
    <cellStyle name="Normal 12 3 3 2" xfId="9057"/>
    <cellStyle name="Normal 12 3 4" xfId="9058"/>
    <cellStyle name="Normal 12 4" xfId="9059"/>
    <cellStyle name="Normal 12 4 2" xfId="9060"/>
    <cellStyle name="Normal 12 4 2 2" xfId="9061"/>
    <cellStyle name="Normal 12 4 3" xfId="9062"/>
    <cellStyle name="Normal 12 5" xfId="9063"/>
    <cellStyle name="Normal 12 5 2" xfId="9064"/>
    <cellStyle name="Normal 12 6" xfId="9065"/>
    <cellStyle name="Normal 12 6 2" xfId="9066"/>
    <cellStyle name="Normal 12 7" xfId="9067"/>
    <cellStyle name="Normal 12 7 2" xfId="9068"/>
    <cellStyle name="Normal 12 8" xfId="9069"/>
    <cellStyle name="Normal 12_2011 CBR Rev Calc by schedule" xfId="9070"/>
    <cellStyle name="Normal 120" xfId="9071"/>
    <cellStyle name="Normal 120 2" xfId="36771"/>
    <cellStyle name="Normal 121" xfId="9072"/>
    <cellStyle name="Normal 121 2" xfId="36772"/>
    <cellStyle name="Normal 122" xfId="9073"/>
    <cellStyle name="Normal 123" xfId="9074"/>
    <cellStyle name="Normal 124" xfId="9075"/>
    <cellStyle name="Normal 125" xfId="9076"/>
    <cellStyle name="Normal 125 2" xfId="36773"/>
    <cellStyle name="Normal 126" xfId="9077"/>
    <cellStyle name="Normal 127" xfId="9078"/>
    <cellStyle name="Normal 128" xfId="9079"/>
    <cellStyle name="Normal 129" xfId="9080"/>
    <cellStyle name="Normal 13" xfId="9081"/>
    <cellStyle name="Normal 13 2" xfId="9082"/>
    <cellStyle name="Normal 13 2 2" xfId="9083"/>
    <cellStyle name="Normal 13 2 2 2" xfId="9084"/>
    <cellStyle name="Normal 13 2 2 2 2" xfId="36774"/>
    <cellStyle name="Normal 13 2 2 3" xfId="9085"/>
    <cellStyle name="Normal 13 2 3" xfId="9086"/>
    <cellStyle name="Normal 13 2 3 2" xfId="36775"/>
    <cellStyle name="Normal 13 2 3 2 2" xfId="36776"/>
    <cellStyle name="Normal 13 2 3 3" xfId="36777"/>
    <cellStyle name="Normal 13 2 3 4" xfId="36778"/>
    <cellStyle name="Normal 13 2 4" xfId="9087"/>
    <cellStyle name="Normal 13 2 4 2" xfId="36779"/>
    <cellStyle name="Normal 13 2 5" xfId="36780"/>
    <cellStyle name="Normal 13 2 5 2" xfId="36781"/>
    <cellStyle name="Normal 13 3" xfId="9088"/>
    <cellStyle name="Normal 13 3 2" xfId="9089"/>
    <cellStyle name="Normal 13 3 2 2" xfId="9090"/>
    <cellStyle name="Normal 13 3 3" xfId="9091"/>
    <cellStyle name="Normal 13 3 3 2" xfId="9092"/>
    <cellStyle name="Normal 13 3 4" xfId="9093"/>
    <cellStyle name="Normal 13 4" xfId="9094"/>
    <cellStyle name="Normal 13 4 2" xfId="9095"/>
    <cellStyle name="Normal 13 4 2 2" xfId="9096"/>
    <cellStyle name="Normal 13 4 3" xfId="9097"/>
    <cellStyle name="Normal 13 5" xfId="9098"/>
    <cellStyle name="Normal 13 5 2" xfId="9099"/>
    <cellStyle name="Normal 13 5 2 2" xfId="36782"/>
    <cellStyle name="Normal 13 5 3" xfId="36783"/>
    <cellStyle name="Normal 13 6" xfId="9100"/>
    <cellStyle name="Normal 13 6 2" xfId="9101"/>
    <cellStyle name="Normal 13 7" xfId="9102"/>
    <cellStyle name="Normal 13 7 2" xfId="9103"/>
    <cellStyle name="Normal 13 8" xfId="9104"/>
    <cellStyle name="Normal 13_2011 CBR Rev Calc by schedule" xfId="9105"/>
    <cellStyle name="Normal 130" xfId="9106"/>
    <cellStyle name="Normal 131" xfId="9107"/>
    <cellStyle name="Normal 132" xfId="9108"/>
    <cellStyle name="Normal 133" xfId="9109"/>
    <cellStyle name="Normal 134" xfId="9110"/>
    <cellStyle name="Normal 135" xfId="9111"/>
    <cellStyle name="Normal 136" xfId="9112"/>
    <cellStyle name="Normal 137" xfId="9113"/>
    <cellStyle name="Normal 138" xfId="9114"/>
    <cellStyle name="Normal 139" xfId="9115"/>
    <cellStyle name="Normal 14" xfId="9116"/>
    <cellStyle name="Normal 14 2" xfId="9117"/>
    <cellStyle name="Normal 14 2 2" xfId="9118"/>
    <cellStyle name="Normal 14 2 2 2" xfId="36784"/>
    <cellStyle name="Normal 14 2 3" xfId="9119"/>
    <cellStyle name="Normal 14 2 3 2" xfId="36785"/>
    <cellStyle name="Normal 14 2 4" xfId="36786"/>
    <cellStyle name="Normal 14 3" xfId="9120"/>
    <cellStyle name="Normal 14 3 2" xfId="36787"/>
    <cellStyle name="Normal 14 3 2 2" xfId="36788"/>
    <cellStyle name="Normal 14 3 3" xfId="36789"/>
    <cellStyle name="Normal 14 4" xfId="9121"/>
    <cellStyle name="Normal 14 4 2" xfId="36790"/>
    <cellStyle name="Normal 14 4 2 2" xfId="36791"/>
    <cellStyle name="Normal 14 4 3" xfId="36792"/>
    <cellStyle name="Normal 14 4 4" xfId="36793"/>
    <cellStyle name="Normal 14 5" xfId="36794"/>
    <cellStyle name="Normal 14_2011 CBR Rev Calc by schedule" xfId="9122"/>
    <cellStyle name="Normal 140" xfId="9123"/>
    <cellStyle name="Normal 141" xfId="9124"/>
    <cellStyle name="Normal 142" xfId="9125"/>
    <cellStyle name="Normal 143" xfId="9126"/>
    <cellStyle name="Normal 144" xfId="9127"/>
    <cellStyle name="Normal 145" xfId="9128"/>
    <cellStyle name="Normal 146" xfId="9129"/>
    <cellStyle name="Normal 147" xfId="9130"/>
    <cellStyle name="Normal 148" xfId="9131"/>
    <cellStyle name="Normal 149" xfId="9132"/>
    <cellStyle name="Normal 15" xfId="9133"/>
    <cellStyle name="Normal 15 2" xfId="9134"/>
    <cellStyle name="Normal 15 2 2" xfId="12597"/>
    <cellStyle name="Normal 15 2 2 2" xfId="36795"/>
    <cellStyle name="Normal 15 2 3" xfId="36796"/>
    <cellStyle name="Normal 15 2 3 2" xfId="36797"/>
    <cellStyle name="Normal 15 2 4" xfId="36798"/>
    <cellStyle name="Normal 15 3" xfId="9135"/>
    <cellStyle name="Normal 15 3 2" xfId="9136"/>
    <cellStyle name="Normal 15 3 2 2" xfId="9137"/>
    <cellStyle name="Normal 15 3 3" xfId="9138"/>
    <cellStyle name="Normal 15 3 3 2" xfId="9139"/>
    <cellStyle name="Normal 15 3 4" xfId="9140"/>
    <cellStyle name="Normal 15 4" xfId="9141"/>
    <cellStyle name="Normal 15 4 2" xfId="9142"/>
    <cellStyle name="Normal 15 4 2 2" xfId="9143"/>
    <cellStyle name="Normal 15 4 3" xfId="9144"/>
    <cellStyle name="Normal 15 4 4" xfId="36799"/>
    <cellStyle name="Normal 15 5" xfId="9145"/>
    <cellStyle name="Normal 15 5 2" xfId="9146"/>
    <cellStyle name="Normal 15 6" xfId="9147"/>
    <cellStyle name="Normal 15 6 2" xfId="9148"/>
    <cellStyle name="Normal 15 7" xfId="9149"/>
    <cellStyle name="Normal 15 7 2" xfId="9150"/>
    <cellStyle name="Normal 15 8" xfId="9151"/>
    <cellStyle name="Normal 15_2011 CBR Rev Calc by schedule" xfId="9152"/>
    <cellStyle name="Normal 150" xfId="9153"/>
    <cellStyle name="Normal 150 2" xfId="9154"/>
    <cellStyle name="Normal 151" xfId="11045"/>
    <cellStyle name="Normal 151 2" xfId="36800"/>
    <cellStyle name="Normal 152" xfId="12598"/>
    <cellStyle name="Normal 153" xfId="12599"/>
    <cellStyle name="Normal 154" xfId="36801"/>
    <cellStyle name="Normal 155" xfId="36802"/>
    <cellStyle name="Normal 156" xfId="36803"/>
    <cellStyle name="Normal 157" xfId="36804"/>
    <cellStyle name="Normal 158" xfId="36805"/>
    <cellStyle name="Normal 159" xfId="36806"/>
    <cellStyle name="Normal 16" xfId="9155"/>
    <cellStyle name="Normal 16 2" xfId="9156"/>
    <cellStyle name="Normal 16 2 2" xfId="12600"/>
    <cellStyle name="Normal 16 2 2 2" xfId="36807"/>
    <cellStyle name="Normal 16 2 2 2 2" xfId="36808"/>
    <cellStyle name="Normal 16 2 3" xfId="36809"/>
    <cellStyle name="Normal 16 2 3 2" xfId="36810"/>
    <cellStyle name="Normal 16 2 3 2 2" xfId="36811"/>
    <cellStyle name="Normal 16 2 3 3" xfId="36812"/>
    <cellStyle name="Normal 16 2 3 4" xfId="36813"/>
    <cellStyle name="Normal 16 2 4" xfId="36814"/>
    <cellStyle name="Normal 16 2 4 2" xfId="36815"/>
    <cellStyle name="Normal 16 2 5" xfId="36816"/>
    <cellStyle name="Normal 16 2 5 2" xfId="36817"/>
    <cellStyle name="Normal 16 3" xfId="9157"/>
    <cellStyle name="Normal 16 3 2" xfId="9158"/>
    <cellStyle name="Normal 16 3 2 2" xfId="9159"/>
    <cellStyle name="Normal 16 3 3" xfId="9160"/>
    <cellStyle name="Normal 16 3 3 2" xfId="9161"/>
    <cellStyle name="Normal 16 3 4" xfId="9162"/>
    <cellStyle name="Normal 16 4" xfId="9163"/>
    <cellStyle name="Normal 16 4 2" xfId="9164"/>
    <cellStyle name="Normal 16 4 2 2" xfId="9165"/>
    <cellStyle name="Normal 16 4 3" xfId="9166"/>
    <cellStyle name="Normal 16 5" xfId="9167"/>
    <cellStyle name="Normal 16 5 2" xfId="9168"/>
    <cellStyle name="Normal 16 6" xfId="9169"/>
    <cellStyle name="Normal 16 6 2" xfId="9170"/>
    <cellStyle name="Normal 16 7" xfId="9171"/>
    <cellStyle name="Normal 16 7 2" xfId="9172"/>
    <cellStyle name="Normal 16 8" xfId="9173"/>
    <cellStyle name="Normal 16_2011 CBR Rev Calc by schedule" xfId="9174"/>
    <cellStyle name="Normal 160" xfId="36818"/>
    <cellStyle name="Normal 17" xfId="9175"/>
    <cellStyle name="Normal 17 2" xfId="9176"/>
    <cellStyle name="Normal 17 2 2" xfId="12601"/>
    <cellStyle name="Normal 17 2 2 2" xfId="36819"/>
    <cellStyle name="Normal 17 2 2 2 2" xfId="36820"/>
    <cellStyle name="Normal 17 2 3" xfId="36821"/>
    <cellStyle name="Normal 17 2 3 2" xfId="36822"/>
    <cellStyle name="Normal 17 2 3 2 2" xfId="36823"/>
    <cellStyle name="Normal 17 2 3 3" xfId="36824"/>
    <cellStyle name="Normal 17 2 3 4" xfId="36825"/>
    <cellStyle name="Normal 17 2 4" xfId="36826"/>
    <cellStyle name="Normal 17 2 4 2" xfId="36827"/>
    <cellStyle name="Normal 17 2 5" xfId="36828"/>
    <cellStyle name="Normal 17 2 5 2" xfId="36829"/>
    <cellStyle name="Normal 17 3" xfId="9177"/>
    <cellStyle name="Normal 17 3 2" xfId="9178"/>
    <cellStyle name="Normal 17 3 2 2" xfId="36830"/>
    <cellStyle name="Normal 17 3 3" xfId="9179"/>
    <cellStyle name="Normal 17 4" xfId="9180"/>
    <cellStyle name="Normal 17 4 2" xfId="36831"/>
    <cellStyle name="Normal 17 4 3" xfId="36832"/>
    <cellStyle name="Normal 17 5" xfId="9181"/>
    <cellStyle name="Normal 17 5 2" xfId="36833"/>
    <cellStyle name="Normal 18" xfId="9182"/>
    <cellStyle name="Normal 18 2" xfId="9183"/>
    <cellStyle name="Normal 18 2 2" xfId="12602"/>
    <cellStyle name="Normal 18 2 2 2" xfId="36834"/>
    <cellStyle name="Normal 18 2 2 2 2" xfId="36835"/>
    <cellStyle name="Normal 18 2 3" xfId="36836"/>
    <cellStyle name="Normal 18 2 3 2" xfId="36837"/>
    <cellStyle name="Normal 18 2 3 2 2" xfId="36838"/>
    <cellStyle name="Normal 18 2 3 3" xfId="36839"/>
    <cellStyle name="Normal 18 2 3 4" xfId="36840"/>
    <cellStyle name="Normal 18 2 4" xfId="36841"/>
    <cellStyle name="Normal 18 2 4 2" xfId="36842"/>
    <cellStyle name="Normal 18 2 5" xfId="36843"/>
    <cellStyle name="Normal 18 2 5 2" xfId="36844"/>
    <cellStyle name="Normal 18 3" xfId="9184"/>
    <cellStyle name="Normal 18 3 2" xfId="9185"/>
    <cellStyle name="Normal 18 3 2 2" xfId="36845"/>
    <cellStyle name="Normal 18 3 3" xfId="9186"/>
    <cellStyle name="Normal 18 4" xfId="9187"/>
    <cellStyle name="Normal 18 4 2" xfId="36846"/>
    <cellStyle name="Normal 18 4 3" xfId="36847"/>
    <cellStyle name="Normal 18 5" xfId="9188"/>
    <cellStyle name="Normal 18 5 2" xfId="36848"/>
    <cellStyle name="Normal 18 6" xfId="9189"/>
    <cellStyle name="Normal 19" xfId="9190"/>
    <cellStyle name="Normal 19 2" xfId="9191"/>
    <cellStyle name="Normal 19 2 2" xfId="12603"/>
    <cellStyle name="Normal 19 2 2 2" xfId="36849"/>
    <cellStyle name="Normal 19 2 2 2 2" xfId="36850"/>
    <cellStyle name="Normal 19 2 3" xfId="36851"/>
    <cellStyle name="Normal 19 2 3 2" xfId="36852"/>
    <cellStyle name="Normal 19 2 3 2 2" xfId="36853"/>
    <cellStyle name="Normal 19 2 3 3" xfId="36854"/>
    <cellStyle name="Normal 19 2 3 4" xfId="36855"/>
    <cellStyle name="Normal 19 2 4" xfId="36856"/>
    <cellStyle name="Normal 19 2 4 2" xfId="36857"/>
    <cellStyle name="Normal 19 2 5" xfId="36858"/>
    <cellStyle name="Normal 19 2 5 2" xfId="36859"/>
    <cellStyle name="Normal 19 3" xfId="9192"/>
    <cellStyle name="Normal 19 3 2" xfId="9193"/>
    <cellStyle name="Normal 19 3 2 2" xfId="36860"/>
    <cellStyle name="Normal 19 3 3" xfId="9194"/>
    <cellStyle name="Normal 19 4" xfId="9195"/>
    <cellStyle name="Normal 19 4 2" xfId="36861"/>
    <cellStyle name="Normal 19 4 3" xfId="36862"/>
    <cellStyle name="Normal 19 5" xfId="36863"/>
    <cellStyle name="Normal 19 5 2" xfId="36864"/>
    <cellStyle name="Normal 2" xfId="425"/>
    <cellStyle name="Normal 2 10" xfId="9196"/>
    <cellStyle name="Normal 2 10 2" xfId="9197"/>
    <cellStyle name="Normal 2 10 2 2" xfId="9198"/>
    <cellStyle name="Normal 2 10 2 2 2" xfId="9199"/>
    <cellStyle name="Normal 2 10 3" xfId="9200"/>
    <cellStyle name="Normal 2 10 3 2" xfId="9201"/>
    <cellStyle name="Normal 2 10 4" xfId="36865"/>
    <cellStyle name="Normal 2 10 4 2" xfId="36866"/>
    <cellStyle name="Normal 2 11" xfId="9202"/>
    <cellStyle name="Normal 2 11 2" xfId="9203"/>
    <cellStyle name="Normal 2 11 2 2" xfId="36867"/>
    <cellStyle name="Normal 2 11 2 2 2" xfId="36868"/>
    <cellStyle name="Normal 2 11 3" xfId="36869"/>
    <cellStyle name="Normal 2 11 3 2" xfId="36870"/>
    <cellStyle name="Normal 2 11 4" xfId="36871"/>
    <cellStyle name="Normal 2 11 4 2" xfId="36872"/>
    <cellStyle name="Normal 2 12" xfId="9204"/>
    <cellStyle name="Normal 2 12 2" xfId="12604"/>
    <cellStyle name="Normal 2 12 2 2" xfId="36873"/>
    <cellStyle name="Normal 2 12 2 2 2" xfId="36874"/>
    <cellStyle name="Normal 2 12 2 3" xfId="36875"/>
    <cellStyle name="Normal 2 12 3" xfId="36876"/>
    <cellStyle name="Normal 2 12 3 2" xfId="36877"/>
    <cellStyle name="Normal 2 12 3 2 2" xfId="36878"/>
    <cellStyle name="Normal 2 12 3 3" xfId="36879"/>
    <cellStyle name="Normal 2 12 4" xfId="36880"/>
    <cellStyle name="Normal 2 12 4 2" xfId="36881"/>
    <cellStyle name="Normal 2 12 5" xfId="36882"/>
    <cellStyle name="Normal 2 12 5 2" xfId="36883"/>
    <cellStyle name="Normal 2 13" xfId="12605"/>
    <cellStyle name="Normal 2 13 2" xfId="12606"/>
    <cellStyle name="Normal 2 13 2 2" xfId="36884"/>
    <cellStyle name="Normal 2 13 2 3" xfId="36885"/>
    <cellStyle name="Normal 2 13 3" xfId="36886"/>
    <cellStyle name="Normal 2 13 3 2" xfId="36887"/>
    <cellStyle name="Normal 2 13 4" xfId="36888"/>
    <cellStyle name="Normal 2 14" xfId="12607"/>
    <cellStyle name="Normal 2 14 2" xfId="36889"/>
    <cellStyle name="Normal 2 15" xfId="12608"/>
    <cellStyle name="Normal 2 15 2" xfId="36890"/>
    <cellStyle name="Normal 2 15 3" xfId="36891"/>
    <cellStyle name="Normal 2 16" xfId="13370"/>
    <cellStyle name="Normal 2 16 2" xfId="36892"/>
    <cellStyle name="Normal 2 17" xfId="36893"/>
    <cellStyle name="Normal 2 2" xfId="426"/>
    <cellStyle name="Normal 2 2 10" xfId="9205"/>
    <cellStyle name="Normal 2 2 10 2" xfId="36894"/>
    <cellStyle name="Normal 2 2 10 3" xfId="36895"/>
    <cellStyle name="Normal 2 2 11" xfId="9206"/>
    <cellStyle name="Normal 2 2 11 2" xfId="36896"/>
    <cellStyle name="Normal 2 2 12" xfId="36897"/>
    <cellStyle name="Normal 2 2 2" xfId="427"/>
    <cellStyle name="Normal 2 2 2 2" xfId="9207"/>
    <cellStyle name="Normal 2 2 2 2 2" xfId="9208"/>
    <cellStyle name="Normal 2 2 2 2 2 2" xfId="9209"/>
    <cellStyle name="Normal 2 2 2 2 2 2 2" xfId="36898"/>
    <cellStyle name="Normal 2 2 2 2 2 3" xfId="36899"/>
    <cellStyle name="Normal 2 2 2 2 3" xfId="12609"/>
    <cellStyle name="Normal 2 2 2 2 3 2" xfId="12610"/>
    <cellStyle name="Normal 2 2 2 2 3 2 2" xfId="36900"/>
    <cellStyle name="Normal 2 2 2 2 3 3" xfId="36901"/>
    <cellStyle name="Normal 2 2 2 2 4" xfId="12611"/>
    <cellStyle name="Normal 2 2 2 2 4 2" xfId="36902"/>
    <cellStyle name="Normal 2 2 2 2 5" xfId="36903"/>
    <cellStyle name="Normal 2 2 2 2 5 2" xfId="36904"/>
    <cellStyle name="Normal 2 2 2 2 6" xfId="36905"/>
    <cellStyle name="Normal 2 2 2 3" xfId="9210"/>
    <cellStyle name="Normal 2 2 2 3 2" xfId="9211"/>
    <cellStyle name="Normal 2 2 2 3 2 2" xfId="9212"/>
    <cellStyle name="Normal 2 2 2 3 2 2 2" xfId="36906"/>
    <cellStyle name="Normal 2 2 2 3 2 3" xfId="36907"/>
    <cellStyle name="Normal 2 2 2 3 3" xfId="12612"/>
    <cellStyle name="Normal 2 2 2 3 3 2" xfId="12613"/>
    <cellStyle name="Normal 2 2 2 3 3 2 2" xfId="36908"/>
    <cellStyle name="Normal 2 2 2 3 3 3" xfId="36909"/>
    <cellStyle name="Normal 2 2 2 3 4" xfId="12614"/>
    <cellStyle name="Normal 2 2 2 3 4 2" xfId="36910"/>
    <cellStyle name="Normal 2 2 2 3 5" xfId="36911"/>
    <cellStyle name="Normal 2 2 2 4" xfId="9213"/>
    <cellStyle name="Normal 2 2 2 4 2" xfId="9214"/>
    <cellStyle name="Normal 2 2 2 4 2 2" xfId="36912"/>
    <cellStyle name="Normal 2 2 2 4 3" xfId="36913"/>
    <cellStyle name="Normal 2 2 2 5" xfId="9215"/>
    <cellStyle name="Normal 2 2 2 5 2" xfId="9216"/>
    <cellStyle name="Normal 2 2 2 5 2 2" xfId="36914"/>
    <cellStyle name="Normal 2 2 2 5 3" xfId="36915"/>
    <cellStyle name="Normal 2 2 2 6" xfId="9217"/>
    <cellStyle name="Normal 2 2 2 6 2" xfId="9218"/>
    <cellStyle name="Normal 2 2 2 7" xfId="9219"/>
    <cellStyle name="Normal 2 2 2 7 2" xfId="36916"/>
    <cellStyle name="Normal 2 2 2 8" xfId="36917"/>
    <cellStyle name="Normal 2 2 2_12PCORC Wind Vestas and Royalties" xfId="36918"/>
    <cellStyle name="Normal 2 2 3" xfId="428"/>
    <cellStyle name="Normal 2 2 3 2" xfId="9220"/>
    <cellStyle name="Normal 2 2 3 2 2" xfId="12615"/>
    <cellStyle name="Normal 2 2 3 2 2 2" xfId="36919"/>
    <cellStyle name="Normal 2 2 3 2 3" xfId="36920"/>
    <cellStyle name="Normal 2 2 3 2 3 2" xfId="36921"/>
    <cellStyle name="Normal 2 2 3 2 3 3" xfId="36922"/>
    <cellStyle name="Normal 2 2 3 2 4" xfId="36923"/>
    <cellStyle name="Normal 2 2 3 3" xfId="9221"/>
    <cellStyle name="Normal 2 2 3 3 2" xfId="12616"/>
    <cellStyle name="Normal 2 2 3 3 2 2" xfId="36924"/>
    <cellStyle name="Normal 2 2 3 3 3" xfId="36925"/>
    <cellStyle name="Normal 2 2 3 4" xfId="12617"/>
    <cellStyle name="Normal 2 2 3 4 2" xfId="36926"/>
    <cellStyle name="Normal 2 2 3 5" xfId="36927"/>
    <cellStyle name="Normal 2 2 3 5 2" xfId="36928"/>
    <cellStyle name="Normal 2 2 3 5 3" xfId="36929"/>
    <cellStyle name="Normal 2 2 3 6" xfId="36930"/>
    <cellStyle name="Normal 2 2 4" xfId="9222"/>
    <cellStyle name="Normal 2 2 4 2" xfId="9223"/>
    <cellStyle name="Normal 2 2 4 2 2" xfId="36931"/>
    <cellStyle name="Normal 2 2 4 2 2 2" xfId="36932"/>
    <cellStyle name="Normal 2 2 4 3" xfId="9224"/>
    <cellStyle name="Normal 2 2 4 3 2" xfId="36933"/>
    <cellStyle name="Normal 2 2 4 3 3" xfId="36934"/>
    <cellStyle name="Normal 2 2 4 4" xfId="36935"/>
    <cellStyle name="Normal 2 2 4 4 2" xfId="36936"/>
    <cellStyle name="Normal 2 2 5" xfId="9225"/>
    <cellStyle name="Normal 2 2 5 2" xfId="36937"/>
    <cellStyle name="Normal 2 2 5 2 2" xfId="36938"/>
    <cellStyle name="Normal 2 2 5 3" xfId="36939"/>
    <cellStyle name="Normal 2 2 6" xfId="9226"/>
    <cellStyle name="Normal 2 2 6 2" xfId="36940"/>
    <cellStyle name="Normal 2 2 6 2 2" xfId="36941"/>
    <cellStyle name="Normal 2 2 6 3" xfId="36942"/>
    <cellStyle name="Normal 2 2 7" xfId="9227"/>
    <cellStyle name="Normal 2 2 7 2" xfId="36943"/>
    <cellStyle name="Normal 2 2 7 2 2" xfId="36944"/>
    <cellStyle name="Normal 2 2 7 3" xfId="36945"/>
    <cellStyle name="Normal 2 2 7 4" xfId="36946"/>
    <cellStyle name="Normal 2 2 8" xfId="9228"/>
    <cellStyle name="Normal 2 2 8 2" xfId="36947"/>
    <cellStyle name="Normal 2 2 8 2 2" xfId="36948"/>
    <cellStyle name="Normal 2 2 8 3" xfId="36949"/>
    <cellStyle name="Normal 2 2 9" xfId="9229"/>
    <cellStyle name="Normal 2 2 9 2" xfId="36950"/>
    <cellStyle name="Normal 2 2 9 3" xfId="36951"/>
    <cellStyle name="Normal 2 2_ Price Inputs" xfId="9230"/>
    <cellStyle name="Normal 2 3" xfId="429"/>
    <cellStyle name="Normal 2 3 2" xfId="9231"/>
    <cellStyle name="Normal 2 3 2 2" xfId="9232"/>
    <cellStyle name="Normal 2 3 2 2 2" xfId="36952"/>
    <cellStyle name="Normal 2 3 2 2 2 2" xfId="36953"/>
    <cellStyle name="Normal 2 3 2 2 3" xfId="36954"/>
    <cellStyle name="Normal 2 3 2 3" xfId="36955"/>
    <cellStyle name="Normal 2 3 2 3 2" xfId="36956"/>
    <cellStyle name="Normal 2 3 2 3 3" xfId="36957"/>
    <cellStyle name="Normal 2 3 2 4" xfId="36958"/>
    <cellStyle name="Normal 2 3 2 4 2" xfId="36959"/>
    <cellStyle name="Normal 2 3 3" xfId="9233"/>
    <cellStyle name="Normal 2 3 3 2" xfId="12618"/>
    <cellStyle name="Normal 2 3 3 2 2" xfId="36960"/>
    <cellStyle name="Normal 2 3 3 3" xfId="36961"/>
    <cellStyle name="Normal 2 3 3 3 2" xfId="36962"/>
    <cellStyle name="Normal 2 3 3 4" xfId="36963"/>
    <cellStyle name="Normal 2 3 4" xfId="9234"/>
    <cellStyle name="Normal 2 3 4 2" xfId="36964"/>
    <cellStyle name="Normal 2 3 5" xfId="36965"/>
    <cellStyle name="Normal 2 3 5 2" xfId="36966"/>
    <cellStyle name="Normal 2 3 5 3" xfId="36967"/>
    <cellStyle name="Normal 2 3 6" xfId="36968"/>
    <cellStyle name="Normal 2 4" xfId="430"/>
    <cellStyle name="Normal 2 4 2" xfId="9235"/>
    <cellStyle name="Normal 2 4 2 2" xfId="9236"/>
    <cellStyle name="Normal 2 4 2 2 2" xfId="36969"/>
    <cellStyle name="Normal 2 4 2 2 2 2" xfId="36970"/>
    <cellStyle name="Normal 2 4 2 2 3" xfId="36971"/>
    <cellStyle name="Normal 2 4 2 3" xfId="36972"/>
    <cellStyle name="Normal 2 4 2 3 2" xfId="36973"/>
    <cellStyle name="Normal 2 4 2 3 3" xfId="36974"/>
    <cellStyle name="Normal 2 4 2 4" xfId="36975"/>
    <cellStyle name="Normal 2 4 2 4 2" xfId="36976"/>
    <cellStyle name="Normal 2 4 3" xfId="9237"/>
    <cellStyle name="Normal 2 4 3 2" xfId="12619"/>
    <cellStyle name="Normal 2 4 3 2 2" xfId="36977"/>
    <cellStyle name="Normal 2 4 3 3" xfId="36978"/>
    <cellStyle name="Normal 2 4 4" xfId="12620"/>
    <cellStyle name="Normal 2 4 4 2" xfId="36979"/>
    <cellStyle name="Normal 2 4 5" xfId="36980"/>
    <cellStyle name="Normal 2 4 5 2" xfId="36981"/>
    <cellStyle name="Normal 2 4 5 3" xfId="36982"/>
    <cellStyle name="Normal 2 4 6" xfId="36983"/>
    <cellStyle name="Normal 2 5" xfId="431"/>
    <cellStyle name="Normal 2 5 2" xfId="9238"/>
    <cellStyle name="Normal 2 5 2 2" xfId="9239"/>
    <cellStyle name="Normal 2 5 2 2 2" xfId="36984"/>
    <cellStyle name="Normal 2 5 2 2 2 2" xfId="36985"/>
    <cellStyle name="Normal 2 5 2 2 3" xfId="36986"/>
    <cellStyle name="Normal 2 5 2 3" xfId="36987"/>
    <cellStyle name="Normal 2 5 2 3 2" xfId="36988"/>
    <cellStyle name="Normal 2 5 2 3 3" xfId="36989"/>
    <cellStyle name="Normal 2 5 2 4" xfId="36990"/>
    <cellStyle name="Normal 2 5 2 4 2" xfId="36991"/>
    <cellStyle name="Normal 2 5 3" xfId="9240"/>
    <cellStyle name="Normal 2 5 3 2" xfId="12621"/>
    <cellStyle name="Normal 2 5 3 2 2" xfId="36992"/>
    <cellStyle name="Normal 2 5 3 3" xfId="36993"/>
    <cellStyle name="Normal 2 5 4" xfId="12622"/>
    <cellStyle name="Normal 2 5 4 2" xfId="36994"/>
    <cellStyle name="Normal 2 5 5" xfId="36995"/>
    <cellStyle name="Normal 2 5 5 2" xfId="36996"/>
    <cellStyle name="Normal 2 5 5 3" xfId="36997"/>
    <cellStyle name="Normal 2 5 6" xfId="36998"/>
    <cellStyle name="Normal 2 6" xfId="432"/>
    <cellStyle name="Normal 2 6 2" xfId="9241"/>
    <cellStyle name="Normal 2 6 2 2" xfId="9242"/>
    <cellStyle name="Normal 2 6 2 2 2" xfId="36999"/>
    <cellStyle name="Normal 2 6 2 2 2 2" xfId="37000"/>
    <cellStyle name="Normal 2 6 2 3" xfId="9243"/>
    <cellStyle name="Normal 2 6 2 3 2" xfId="37001"/>
    <cellStyle name="Normal 2 6 2 3 3" xfId="37002"/>
    <cellStyle name="Normal 2 6 2 4" xfId="37003"/>
    <cellStyle name="Normal 2 6 2 4 2" xfId="37004"/>
    <cellStyle name="Normal 2 6 3" xfId="9244"/>
    <cellStyle name="Normal 2 6 3 2" xfId="37005"/>
    <cellStyle name="Normal 2 6 3 2 2" xfId="37006"/>
    <cellStyle name="Normal 2 6 4" xfId="9245"/>
    <cellStyle name="Normal 2 6 4 2" xfId="37007"/>
    <cellStyle name="Normal 2 6 4 3" xfId="37008"/>
    <cellStyle name="Normal 2 6 5" xfId="9246"/>
    <cellStyle name="Normal 2 6 5 2" xfId="37009"/>
    <cellStyle name="Normal 2 6 6" xfId="9247"/>
    <cellStyle name="Normal 2 7" xfId="9248"/>
    <cellStyle name="Normal 2 7 2" xfId="9249"/>
    <cellStyle name="Normal 2 7 2 2" xfId="9250"/>
    <cellStyle name="Normal 2 7 2 2 2" xfId="37010"/>
    <cellStyle name="Normal 2 7 2 2 3" xfId="37011"/>
    <cellStyle name="Normal 2 7 2 3" xfId="9251"/>
    <cellStyle name="Normal 2 7 2 4" xfId="37012"/>
    <cellStyle name="Normal 2 7 3" xfId="9252"/>
    <cellStyle name="Normal 2 7 3 2" xfId="37013"/>
    <cellStyle name="Normal 2 7 3 3" xfId="37014"/>
    <cellStyle name="Normal 2 7 4" xfId="9253"/>
    <cellStyle name="Normal 2 7 4 2" xfId="37015"/>
    <cellStyle name="Normal 2 7 5" xfId="37016"/>
    <cellStyle name="Normal 2 8" xfId="9254"/>
    <cellStyle name="Normal 2 8 2" xfId="9255"/>
    <cellStyle name="Normal 2 8 2 2" xfId="9256"/>
    <cellStyle name="Normal 2 8 2 2 2" xfId="9257"/>
    <cellStyle name="Normal 2 8 2 2 2 2" xfId="37017"/>
    <cellStyle name="Normal 2 8 2 2 3" xfId="9258"/>
    <cellStyle name="Normal 2 8 2 3" xfId="9259"/>
    <cellStyle name="Normal 2 8 2 3 2" xfId="37018"/>
    <cellStyle name="Normal 2 8 2 4" xfId="9260"/>
    <cellStyle name="Normal 2 8 3" xfId="9261"/>
    <cellStyle name="Normal 2 8 3 2" xfId="9262"/>
    <cellStyle name="Normal 2 8 3 2 2" xfId="37019"/>
    <cellStyle name="Normal 2 8 3 3" xfId="9263"/>
    <cellStyle name="Normal 2 8 3 4" xfId="37020"/>
    <cellStyle name="Normal 2 8 4" xfId="9264"/>
    <cellStyle name="Normal 2 8 4 2" xfId="37021"/>
    <cellStyle name="Normal 2 8 5" xfId="9265"/>
    <cellStyle name="Normal 2 9" xfId="9266"/>
    <cellStyle name="Normal 2 9 2" xfId="9267"/>
    <cellStyle name="Normal 2 9 2 2" xfId="9268"/>
    <cellStyle name="Normal 2 9 2 2 2" xfId="37022"/>
    <cellStyle name="Normal 2 9 2 3" xfId="9269"/>
    <cellStyle name="Normal 2 9 3" xfId="9270"/>
    <cellStyle name="Normal 2 9 3 2" xfId="37023"/>
    <cellStyle name="Normal 2 9 4" xfId="9271"/>
    <cellStyle name="Normal 2 9 4 2" xfId="37024"/>
    <cellStyle name="Normal 2_16.37E Wild Horse Expansion DeferralRevwrkingfile SF" xfId="9272"/>
    <cellStyle name="Normal 20" xfId="9273"/>
    <cellStyle name="Normal 20 2" xfId="9274"/>
    <cellStyle name="Normal 20 2 2" xfId="9275"/>
    <cellStyle name="Normal 20 2 2 2" xfId="37025"/>
    <cellStyle name="Normal 20 2 2 2 2" xfId="37026"/>
    <cellStyle name="Normal 20 2 3" xfId="9276"/>
    <cellStyle name="Normal 20 2 3 2" xfId="37027"/>
    <cellStyle name="Normal 20 2 3 3" xfId="37028"/>
    <cellStyle name="Normal 20 2 4" xfId="37029"/>
    <cellStyle name="Normal 20 2 4 2" xfId="37030"/>
    <cellStyle name="Normal 20 3" xfId="9277"/>
    <cellStyle name="Normal 20 3 2" xfId="9278"/>
    <cellStyle name="Normal 20 3 2 2" xfId="37031"/>
    <cellStyle name="Normal 20 3 2 2 2" xfId="37032"/>
    <cellStyle name="Normal 20 3 2 2 2 2" xfId="37033"/>
    <cellStyle name="Normal 20 3 2 2 3" xfId="37034"/>
    <cellStyle name="Normal 20 3 2 3" xfId="37035"/>
    <cellStyle name="Normal 20 3 2 3 2" xfId="37036"/>
    <cellStyle name="Normal 20 3 2 4" xfId="37037"/>
    <cellStyle name="Normal 20 3 3" xfId="9279"/>
    <cellStyle name="Normal 20 3 3 2" xfId="37038"/>
    <cellStyle name="Normal 20 3 3 2 2" xfId="37039"/>
    <cellStyle name="Normal 20 3 3 2 2 2" xfId="37040"/>
    <cellStyle name="Normal 20 3 3 2 2 2 2" xfId="37041"/>
    <cellStyle name="Normal 20 3 3 2 2 3" xfId="37042"/>
    <cellStyle name="Normal 20 3 3 2 3" xfId="37043"/>
    <cellStyle name="Normal 20 3 3 2 3 2" xfId="37044"/>
    <cellStyle name="Normal 20 3 3 2 4" xfId="37045"/>
    <cellStyle name="Normal 20 3 3 3" xfId="37046"/>
    <cellStyle name="Normal 20 3 3 3 2" xfId="37047"/>
    <cellStyle name="Normal 20 3 3 3 2 2" xfId="37048"/>
    <cellStyle name="Normal 20 3 3 3 3" xfId="37049"/>
    <cellStyle name="Normal 20 3 3 4" xfId="37050"/>
    <cellStyle name="Normal 20 3 3 4 2" xfId="37051"/>
    <cellStyle name="Normal 20 3 3 5" xfId="37052"/>
    <cellStyle name="Normal 20 3 4" xfId="37053"/>
    <cellStyle name="Normal 20 3 4 2" xfId="37054"/>
    <cellStyle name="Normal 20 3 4 2 2" xfId="37055"/>
    <cellStyle name="Normal 20 3 4 2 2 2" xfId="37056"/>
    <cellStyle name="Normal 20 3 4 2 3" xfId="37057"/>
    <cellStyle name="Normal 20 3 4 3" xfId="37058"/>
    <cellStyle name="Normal 20 3 4 3 2" xfId="37059"/>
    <cellStyle name="Normal 20 3 4 4" xfId="37060"/>
    <cellStyle name="Normal 20 3 5" xfId="37061"/>
    <cellStyle name="Normal 20 3 5 2" xfId="37062"/>
    <cellStyle name="Normal 20 3 5 2 2" xfId="37063"/>
    <cellStyle name="Normal 20 3 5 3" xfId="37064"/>
    <cellStyle name="Normal 20 3 6" xfId="37065"/>
    <cellStyle name="Normal 20 3 6 2" xfId="37066"/>
    <cellStyle name="Normal 20 3 7" xfId="37067"/>
    <cellStyle name="Normal 20 4" xfId="9280"/>
    <cellStyle name="Normal 20 4 2" xfId="9281"/>
    <cellStyle name="Normal 20 4 2 2" xfId="37068"/>
    <cellStyle name="Normal 20 4 3" xfId="9282"/>
    <cellStyle name="Normal 20 4 4" xfId="37069"/>
    <cellStyle name="Normal 20 5" xfId="9283"/>
    <cellStyle name="Normal 20 5 2" xfId="37070"/>
    <cellStyle name="Normal 20 6" xfId="9284"/>
    <cellStyle name="Normal 20 6 2" xfId="37071"/>
    <cellStyle name="Normal 21" xfId="9285"/>
    <cellStyle name="Normal 21 2" xfId="9286"/>
    <cellStyle name="Normal 21 2 2" xfId="9287"/>
    <cellStyle name="Normal 21 2 2 2" xfId="9288"/>
    <cellStyle name="Normal 21 2 2 2 2" xfId="37072"/>
    <cellStyle name="Normal 21 2 2 2 3" xfId="37073"/>
    <cellStyle name="Normal 21 2 2 3" xfId="37074"/>
    <cellStyle name="Normal 21 2 3" xfId="9289"/>
    <cellStyle name="Normal 21 2 3 2" xfId="9290"/>
    <cellStyle name="Normal 21 2 3 2 2" xfId="37075"/>
    <cellStyle name="Normal 21 2 3 3" xfId="37076"/>
    <cellStyle name="Normal 21 2 4" xfId="9291"/>
    <cellStyle name="Normal 21 2 4 2" xfId="37077"/>
    <cellStyle name="Normal 21 2 5" xfId="37078"/>
    <cellStyle name="Normal 21 2 5 2" xfId="37079"/>
    <cellStyle name="Normal 21 2 6" xfId="37080"/>
    <cellStyle name="Normal 21 3" xfId="9292"/>
    <cellStyle name="Normal 21 3 2" xfId="9293"/>
    <cellStyle name="Normal 21 3 2 2" xfId="9294"/>
    <cellStyle name="Normal 21 3 3" xfId="9295"/>
    <cellStyle name="Normal 21 3 4" xfId="37081"/>
    <cellStyle name="Normal 21 4" xfId="9296"/>
    <cellStyle name="Normal 21 4 2" xfId="9297"/>
    <cellStyle name="Normal 21 4 2 2" xfId="37082"/>
    <cellStyle name="Normal 21 4 3" xfId="37083"/>
    <cellStyle name="Normal 21 4 4" xfId="37084"/>
    <cellStyle name="Normal 21 5" xfId="9298"/>
    <cellStyle name="Normal 21 5 2" xfId="9299"/>
    <cellStyle name="Normal 21 5 2 2" xfId="37085"/>
    <cellStyle name="Normal 21 5 3" xfId="37086"/>
    <cellStyle name="Normal 21 5 4" xfId="37087"/>
    <cellStyle name="Normal 21 6" xfId="9300"/>
    <cellStyle name="Normal 21 6 2" xfId="37088"/>
    <cellStyle name="Normal 21 7" xfId="9301"/>
    <cellStyle name="Normal 21 8" xfId="37089"/>
    <cellStyle name="Normal 21_4 31E Reg Asset  Liab and EXH D" xfId="12623"/>
    <cellStyle name="Normal 22" xfId="9302"/>
    <cellStyle name="Normal 22 2" xfId="9303"/>
    <cellStyle name="Normal 22 2 2" xfId="9304"/>
    <cellStyle name="Normal 22 2 2 2" xfId="9305"/>
    <cellStyle name="Normal 22 2 2 2 2" xfId="37090"/>
    <cellStyle name="Normal 22 2 2 3" xfId="37091"/>
    <cellStyle name="Normal 22 2 3" xfId="9306"/>
    <cellStyle name="Normal 22 2 3 2" xfId="9307"/>
    <cellStyle name="Normal 22 2 4" xfId="9308"/>
    <cellStyle name="Normal 22 3" xfId="9309"/>
    <cellStyle name="Normal 22 3 2" xfId="9310"/>
    <cellStyle name="Normal 22 3 2 2" xfId="9311"/>
    <cellStyle name="Normal 22 3 3" xfId="9312"/>
    <cellStyle name="Normal 22 3 4" xfId="37092"/>
    <cellStyle name="Normal 22 4" xfId="9313"/>
    <cellStyle name="Normal 22 4 2" xfId="9314"/>
    <cellStyle name="Normal 22 5" xfId="9315"/>
    <cellStyle name="Normal 22 5 2" xfId="9316"/>
    <cellStyle name="Normal 22 6" xfId="527"/>
    <cellStyle name="Normal 22 6 2" xfId="37093"/>
    <cellStyle name="Normal 22 7" xfId="9317"/>
    <cellStyle name="Normal 23" xfId="9318"/>
    <cellStyle name="Normal 23 2" xfId="9319"/>
    <cellStyle name="Normal 23 2 2" xfId="9320"/>
    <cellStyle name="Normal 23 2 2 2" xfId="9321"/>
    <cellStyle name="Normal 23 2 2 2 2" xfId="37094"/>
    <cellStyle name="Normal 23 2 2 3" xfId="37095"/>
    <cellStyle name="Normal 23 2 3" xfId="9322"/>
    <cellStyle name="Normal 23 2 3 2" xfId="9323"/>
    <cellStyle name="Normal 23 2 4" xfId="9324"/>
    <cellStyle name="Normal 23 3" xfId="9325"/>
    <cellStyle name="Normal 23 3 2" xfId="9326"/>
    <cellStyle name="Normal 23 3 2 2" xfId="9327"/>
    <cellStyle name="Normal 23 3 3" xfId="9328"/>
    <cellStyle name="Normal 23 3 4" xfId="37096"/>
    <cellStyle name="Normal 23 4" xfId="9329"/>
    <cellStyle name="Normal 23 4 2" xfId="9330"/>
    <cellStyle name="Normal 23 4 3" xfId="37097"/>
    <cellStyle name="Normal 23 5" xfId="9331"/>
    <cellStyle name="Normal 23 5 2" xfId="9332"/>
    <cellStyle name="Normal 23 6" xfId="9333"/>
    <cellStyle name="Normal 23 7" xfId="9334"/>
    <cellStyle name="Normal 24" xfId="9335"/>
    <cellStyle name="Normal 24 2" xfId="9336"/>
    <cellStyle name="Normal 24 2 2" xfId="9337"/>
    <cellStyle name="Normal 24 2 2 2" xfId="9338"/>
    <cellStyle name="Normal 24 2 2 2 2" xfId="37098"/>
    <cellStyle name="Normal 24 2 2 2 3" xfId="37099"/>
    <cellStyle name="Normal 24 2 2 3" xfId="37100"/>
    <cellStyle name="Normal 24 2 3" xfId="9339"/>
    <cellStyle name="Normal 24 2 3 2" xfId="9340"/>
    <cellStyle name="Normal 24 2 4" xfId="9341"/>
    <cellStyle name="Normal 24 2 4 2" xfId="37101"/>
    <cellStyle name="Normal 24 2 5" xfId="37102"/>
    <cellStyle name="Normal 24 2 5 2" xfId="37103"/>
    <cellStyle name="Normal 24 2 6" xfId="37104"/>
    <cellStyle name="Normal 24 3" xfId="9342"/>
    <cellStyle name="Normal 24 3 2" xfId="9343"/>
    <cellStyle name="Normal 24 3 2 2" xfId="9344"/>
    <cellStyle name="Normal 24 3 2 3" xfId="37105"/>
    <cellStyle name="Normal 24 3 3" xfId="9345"/>
    <cellStyle name="Normal 24 3 3 2" xfId="37106"/>
    <cellStyle name="Normal 24 3 4" xfId="37107"/>
    <cellStyle name="Normal 24 4" xfId="9346"/>
    <cellStyle name="Normal 24 4 2" xfId="9347"/>
    <cellStyle name="Normal 24 4 2 2" xfId="37108"/>
    <cellStyle name="Normal 24 4 3" xfId="37109"/>
    <cellStyle name="Normal 24 5" xfId="9348"/>
    <cellStyle name="Normal 24 5 2" xfId="9349"/>
    <cellStyle name="Normal 24 6" xfId="9350"/>
    <cellStyle name="Normal 24_PCA 11 -  Exhibit D Jan 2012 fr A Kellogg" xfId="37110"/>
    <cellStyle name="Normal 25" xfId="9351"/>
    <cellStyle name="Normal 25 2" xfId="9352"/>
    <cellStyle name="Normal 25 2 2" xfId="9353"/>
    <cellStyle name="Normal 25 2 2 2" xfId="9354"/>
    <cellStyle name="Normal 25 2 2 2 2" xfId="37111"/>
    <cellStyle name="Normal 25 2 2 3" xfId="37112"/>
    <cellStyle name="Normal 25 2 3" xfId="9355"/>
    <cellStyle name="Normal 25 2 3 2" xfId="9356"/>
    <cellStyle name="Normal 25 2 4" xfId="9357"/>
    <cellStyle name="Normal 25 2 4 2" xfId="37113"/>
    <cellStyle name="Normal 25 2 5" xfId="37114"/>
    <cellStyle name="Normal 25 3" xfId="9358"/>
    <cellStyle name="Normal 25 3 2" xfId="9359"/>
    <cellStyle name="Normal 25 3 2 2" xfId="9360"/>
    <cellStyle name="Normal 25 3 3" xfId="9361"/>
    <cellStyle name="Normal 25 3 4" xfId="37115"/>
    <cellStyle name="Normal 25 3 5" xfId="37116"/>
    <cellStyle name="Normal 25 4" xfId="9362"/>
    <cellStyle name="Normal 25 4 2" xfId="9363"/>
    <cellStyle name="Normal 25 4 3" xfId="37117"/>
    <cellStyle name="Normal 25 5" xfId="9364"/>
    <cellStyle name="Normal 25 5 2" xfId="9365"/>
    <cellStyle name="Normal 25 6" xfId="9366"/>
    <cellStyle name="Normal 26" xfId="9367"/>
    <cellStyle name="Normal 26 2" xfId="9368"/>
    <cellStyle name="Normal 26 2 2" xfId="9369"/>
    <cellStyle name="Normal 26 2 2 2" xfId="9370"/>
    <cellStyle name="Normal 26 2 2 2 2" xfId="37118"/>
    <cellStyle name="Normal 26 2 2 3" xfId="37119"/>
    <cellStyle name="Normal 26 2 3" xfId="9371"/>
    <cellStyle name="Normal 26 2 3 2" xfId="9372"/>
    <cellStyle name="Normal 26 2 4" xfId="9373"/>
    <cellStyle name="Normal 26 3" xfId="9374"/>
    <cellStyle name="Normal 26 3 2" xfId="9375"/>
    <cellStyle name="Normal 26 3 2 2" xfId="9376"/>
    <cellStyle name="Normal 26 3 3" xfId="9377"/>
    <cellStyle name="Normal 26 3 4" xfId="37120"/>
    <cellStyle name="Normal 26 4" xfId="9378"/>
    <cellStyle name="Normal 26 4 2" xfId="9379"/>
    <cellStyle name="Normal 26 4 2 2" xfId="37121"/>
    <cellStyle name="Normal 26 4 3" xfId="37122"/>
    <cellStyle name="Normal 26 4 4" xfId="37123"/>
    <cellStyle name="Normal 26 4 5" xfId="37124"/>
    <cellStyle name="Normal 26 5" xfId="9380"/>
    <cellStyle name="Normal 26 5 2" xfId="9381"/>
    <cellStyle name="Normal 26 5 3" xfId="37125"/>
    <cellStyle name="Normal 26 6" xfId="9382"/>
    <cellStyle name="Normal 26 7" xfId="37126"/>
    <cellStyle name="Normal 27" xfId="9383"/>
    <cellStyle name="Normal 27 2" xfId="9384"/>
    <cellStyle name="Normal 27 2 2" xfId="9385"/>
    <cellStyle name="Normal 27 2 2 2" xfId="9386"/>
    <cellStyle name="Normal 27 2 2 2 2" xfId="37127"/>
    <cellStyle name="Normal 27 2 2 3" xfId="37128"/>
    <cellStyle name="Normal 27 2 3" xfId="9387"/>
    <cellStyle name="Normal 27 2 3 2" xfId="9388"/>
    <cellStyle name="Normal 27 2 4" xfId="9389"/>
    <cellStyle name="Normal 27 3" xfId="9390"/>
    <cellStyle name="Normal 27 3 2" xfId="9391"/>
    <cellStyle name="Normal 27 3 2 2" xfId="9392"/>
    <cellStyle name="Normal 27 3 3" xfId="9393"/>
    <cellStyle name="Normal 27 4" xfId="9394"/>
    <cellStyle name="Normal 27 4 2" xfId="9395"/>
    <cellStyle name="Normal 27 5" xfId="9396"/>
    <cellStyle name="Normal 27 5 2" xfId="9397"/>
    <cellStyle name="Normal 27 6" xfId="9398"/>
    <cellStyle name="Normal 28" xfId="9399"/>
    <cellStyle name="Normal 28 2" xfId="9400"/>
    <cellStyle name="Normal 28 2 2" xfId="9401"/>
    <cellStyle name="Normal 28 2 2 2" xfId="9402"/>
    <cellStyle name="Normal 28 2 2 2 2" xfId="37129"/>
    <cellStyle name="Normal 28 2 2 3" xfId="37130"/>
    <cellStyle name="Normal 28 2 3" xfId="9403"/>
    <cellStyle name="Normal 28 2 3 2" xfId="9404"/>
    <cellStyle name="Normal 28 2 4" xfId="9405"/>
    <cellStyle name="Normal 28 3" xfId="9406"/>
    <cellStyle name="Normal 28 3 2" xfId="9407"/>
    <cellStyle name="Normal 28 3 2 2" xfId="9408"/>
    <cellStyle name="Normal 28 3 3" xfId="9409"/>
    <cellStyle name="Normal 28 3 4" xfId="37131"/>
    <cellStyle name="Normal 28 4" xfId="9410"/>
    <cellStyle name="Normal 28 4 2" xfId="9411"/>
    <cellStyle name="Normal 28 5" xfId="9412"/>
    <cellStyle name="Normal 28 5 2" xfId="9413"/>
    <cellStyle name="Normal 28 6" xfId="9414"/>
    <cellStyle name="Normal 29" xfId="9415"/>
    <cellStyle name="Normal 29 2" xfId="9416"/>
    <cellStyle name="Normal 29 2 2" xfId="9417"/>
    <cellStyle name="Normal 29 2 2 2" xfId="9418"/>
    <cellStyle name="Normal 29 2 2 2 2" xfId="37132"/>
    <cellStyle name="Normal 29 2 2 3" xfId="37133"/>
    <cellStyle name="Normal 29 2 3" xfId="9419"/>
    <cellStyle name="Normal 29 2 3 2" xfId="9420"/>
    <cellStyle name="Normal 29 2 4" xfId="9421"/>
    <cellStyle name="Normal 29 3" xfId="9422"/>
    <cellStyle name="Normal 29 3 2" xfId="9423"/>
    <cellStyle name="Normal 29 3 2 2" xfId="9424"/>
    <cellStyle name="Normal 29 3 3" xfId="9425"/>
    <cellStyle name="Normal 29 3 4" xfId="37134"/>
    <cellStyle name="Normal 29 4" xfId="9426"/>
    <cellStyle name="Normal 29 4 2" xfId="9427"/>
    <cellStyle name="Normal 29 5" xfId="9428"/>
    <cellStyle name="Normal 29 5 2" xfId="9429"/>
    <cellStyle name="Normal 29 6" xfId="9430"/>
    <cellStyle name="Normal 29 7" xfId="37135"/>
    <cellStyle name="Normal 3" xfId="433"/>
    <cellStyle name="Normal 3 10" xfId="9431"/>
    <cellStyle name="Normal 3 10 2" xfId="12624"/>
    <cellStyle name="Normal 3 10 2 2" xfId="37136"/>
    <cellStyle name="Normal 3 10 3" xfId="37137"/>
    <cellStyle name="Normal 3 10 4" xfId="37138"/>
    <cellStyle name="Normal 3 11" xfId="12625"/>
    <cellStyle name="Normal 3 11 2" xfId="12626"/>
    <cellStyle name="Normal 3 11 2 2" xfId="37139"/>
    <cellStyle name="Normal 3 11 3" xfId="37140"/>
    <cellStyle name="Normal 3 12" xfId="12627"/>
    <cellStyle name="Normal 3 12 2" xfId="37141"/>
    <cellStyle name="Normal 3 13" xfId="12628"/>
    <cellStyle name="Normal 3 13 2" xfId="37142"/>
    <cellStyle name="Normal 3 14" xfId="37143"/>
    <cellStyle name="Normal 3 14 2" xfId="37144"/>
    <cellStyle name="Normal 3 15" xfId="37145"/>
    <cellStyle name="Normal 3 2" xfId="434"/>
    <cellStyle name="Normal 3 2 2" xfId="9432"/>
    <cellStyle name="Normal 3 2 2 2" xfId="9433"/>
    <cellStyle name="Normal 3 2 2 2 2" xfId="37146"/>
    <cellStyle name="Normal 3 2 2 2 2 2" xfId="37147"/>
    <cellStyle name="Normal 3 2 2 3" xfId="9434"/>
    <cellStyle name="Normal 3 2 2 3 2" xfId="37148"/>
    <cellStyle name="Normal 3 2 2 3 3" xfId="37149"/>
    <cellStyle name="Normal 3 2 2 4" xfId="37150"/>
    <cellStyle name="Normal 3 2 2 4 2" xfId="37151"/>
    <cellStyle name="Normal 3 2 3" xfId="9435"/>
    <cellStyle name="Normal 3 2 3 2" xfId="12629"/>
    <cellStyle name="Normal 3 2 3 2 2" xfId="37152"/>
    <cellStyle name="Normal 3 2 3 2 2 2" xfId="37153"/>
    <cellStyle name="Normal 3 2 3 3" xfId="37154"/>
    <cellStyle name="Normal 3 2 3 3 2" xfId="37155"/>
    <cellStyle name="Normal 3 2 3 4" xfId="37156"/>
    <cellStyle name="Normal 3 2 3 4 2" xfId="37157"/>
    <cellStyle name="Normal 3 2 4" xfId="9436"/>
    <cellStyle name="Normal 3 2 4 2" xfId="37158"/>
    <cellStyle name="Normal 3 2 4 2 2" xfId="37159"/>
    <cellStyle name="Normal 3 2 5" xfId="9437"/>
    <cellStyle name="Normal 3 2 5 2" xfId="37160"/>
    <cellStyle name="Normal 3 2 5 3" xfId="37161"/>
    <cellStyle name="Normal 3 2 6" xfId="9438"/>
    <cellStyle name="Normal 3 2 6 2" xfId="37162"/>
    <cellStyle name="Normal 3 2_Chelan PUD Power Costs (8-10)" xfId="9439"/>
    <cellStyle name="Normal 3 3" xfId="435"/>
    <cellStyle name="Normal 3 3 2" xfId="9440"/>
    <cellStyle name="Normal 3 3 2 2" xfId="9441"/>
    <cellStyle name="Normal 3 3 2 2 2" xfId="37163"/>
    <cellStyle name="Normal 3 3 2 2 2 2" xfId="37164"/>
    <cellStyle name="Normal 3 3 2 3" xfId="9442"/>
    <cellStyle name="Normal 3 3 2 3 2" xfId="37165"/>
    <cellStyle name="Normal 3 3 2 3 3" xfId="37166"/>
    <cellStyle name="Normal 3 3 2 4" xfId="9443"/>
    <cellStyle name="Normal 3 3 2 4 2" xfId="37167"/>
    <cellStyle name="Normal 3 3 3" xfId="9444"/>
    <cellStyle name="Normal 3 3 3 2" xfId="37168"/>
    <cellStyle name="Normal 3 3 3 2 2" xfId="37169"/>
    <cellStyle name="Normal 3 3 4" xfId="9445"/>
    <cellStyle name="Normal 3 3 4 2" xfId="37170"/>
    <cellStyle name="Normal 3 3 4 3" xfId="37171"/>
    <cellStyle name="Normal 3 3 5" xfId="9446"/>
    <cellStyle name="Normal 3 3 5 2" xfId="37172"/>
    <cellStyle name="Normal 3 3 6" xfId="9447"/>
    <cellStyle name="Normal 3 4" xfId="9448"/>
    <cellStyle name="Normal 3 4 2" xfId="9449"/>
    <cellStyle name="Normal 3 4 2 2" xfId="9450"/>
    <cellStyle name="Normal 3 4 2 2 2" xfId="37173"/>
    <cellStyle name="Normal 3 4 2 2 3" xfId="37174"/>
    <cellStyle name="Normal 3 4 2 3" xfId="9451"/>
    <cellStyle name="Normal 3 4 2 4" xfId="37175"/>
    <cellStyle name="Normal 3 4 3" xfId="9452"/>
    <cellStyle name="Normal 3 4 3 2" xfId="9453"/>
    <cellStyle name="Normal 3 4 3 2 2" xfId="37176"/>
    <cellStyle name="Normal 3 4 3 3" xfId="9454"/>
    <cellStyle name="Normal 3 4 3 4" xfId="37177"/>
    <cellStyle name="Normal 3 4 4" xfId="9455"/>
    <cellStyle name="Normal 3 4 4 2" xfId="9456"/>
    <cellStyle name="Normal 3 4 4 2 2" xfId="37178"/>
    <cellStyle name="Normal 3 4 4 3" xfId="9457"/>
    <cellStyle name="Normal 3 4 5" xfId="9458"/>
    <cellStyle name="Normal 3 4 5 2" xfId="37179"/>
    <cellStyle name="Normal 3 4 6" xfId="37180"/>
    <cellStyle name="Normal 3 5" xfId="9459"/>
    <cellStyle name="Normal 3 5 2" xfId="9460"/>
    <cellStyle name="Normal 3 5 2 2" xfId="9461"/>
    <cellStyle name="Normal 3 5 2 2 2" xfId="37181"/>
    <cellStyle name="Normal 3 5 2 3" xfId="37182"/>
    <cellStyle name="Normal 3 5 3" xfId="9462"/>
    <cellStyle name="Normal 3 5 3 2" xfId="37183"/>
    <cellStyle name="Normal 3 5 3 2 2" xfId="37184"/>
    <cellStyle name="Normal 3 5 3 3" xfId="37185"/>
    <cellStyle name="Normal 3 5 3 4" xfId="37186"/>
    <cellStyle name="Normal 3 5 4" xfId="37187"/>
    <cellStyle name="Normal 3 5 4 2" xfId="37188"/>
    <cellStyle name="Normal 3 5 5" xfId="37189"/>
    <cellStyle name="Normal 3 5 5 2" xfId="37190"/>
    <cellStyle name="Normal 3 6" xfId="9463"/>
    <cellStyle name="Normal 3 6 2" xfId="9464"/>
    <cellStyle name="Normal 3 6 2 2" xfId="37191"/>
    <cellStyle name="Normal 3 6 2 2 2" xfId="37192"/>
    <cellStyle name="Normal 3 6 3" xfId="9465"/>
    <cellStyle name="Normal 3 6 3 2" xfId="37193"/>
    <cellStyle name="Normal 3 6 3 2 2" xfId="37194"/>
    <cellStyle name="Normal 3 6 3 3" xfId="37195"/>
    <cellStyle name="Normal 3 6 3 4" xfId="37196"/>
    <cellStyle name="Normal 3 6 4" xfId="37197"/>
    <cellStyle name="Normal 3 6 4 2" xfId="37198"/>
    <cellStyle name="Normal 3 6 5" xfId="37199"/>
    <cellStyle name="Normal 3 6 5 2" xfId="37200"/>
    <cellStyle name="Normal 3 7" xfId="9466"/>
    <cellStyle name="Normal 3 7 2" xfId="12630"/>
    <cellStyle name="Normal 3 7 2 2" xfId="37201"/>
    <cellStyle name="Normal 3 7 2 2 2" xfId="37202"/>
    <cellStyle name="Normal 3 7 3" xfId="37203"/>
    <cellStyle name="Normal 3 7 3 2" xfId="37204"/>
    <cellStyle name="Normal 3 7 3 2 2" xfId="37205"/>
    <cellStyle name="Normal 3 7 3 3" xfId="37206"/>
    <cellStyle name="Normal 3 7 4" xfId="37207"/>
    <cellStyle name="Normal 3 7 4 2" xfId="37208"/>
    <cellStyle name="Normal 3 7 5" xfId="37209"/>
    <cellStyle name="Normal 3 7 5 2" xfId="37210"/>
    <cellStyle name="Normal 3 8" xfId="9467"/>
    <cellStyle name="Normal 3 8 2" xfId="12631"/>
    <cellStyle name="Normal 3 8 2 2" xfId="37211"/>
    <cellStyle name="Normal 3 8 2 2 2" xfId="37212"/>
    <cellStyle name="Normal 3 8 3" xfId="37213"/>
    <cellStyle name="Normal 3 8 3 2" xfId="37214"/>
    <cellStyle name="Normal 3 8 3 2 2" xfId="37215"/>
    <cellStyle name="Normal 3 8 3 3" xfId="37216"/>
    <cellStyle name="Normal 3 8 4" xfId="37217"/>
    <cellStyle name="Normal 3 8 4 2" xfId="37218"/>
    <cellStyle name="Normal 3 8 5" xfId="37219"/>
    <cellStyle name="Normal 3 8 5 2" xfId="37220"/>
    <cellStyle name="Normal 3 9" xfId="9468"/>
    <cellStyle name="Normal 3 9 2" xfId="12632"/>
    <cellStyle name="Normal 3 9 2 2" xfId="37221"/>
    <cellStyle name="Normal 3 9 2 2 2" xfId="37222"/>
    <cellStyle name="Normal 3 9 3" xfId="37223"/>
    <cellStyle name="Normal 3 9 3 2" xfId="37224"/>
    <cellStyle name="Normal 3 9 3 2 2" xfId="37225"/>
    <cellStyle name="Normal 3 9 3 3" xfId="37226"/>
    <cellStyle name="Normal 3 9 4" xfId="37227"/>
    <cellStyle name="Normal 3 9 4 2" xfId="37228"/>
    <cellStyle name="Normal 3 9 5" xfId="37229"/>
    <cellStyle name="Normal 3 9 5 2" xfId="37230"/>
    <cellStyle name="Normal 3_ Price Inputs" xfId="9469"/>
    <cellStyle name="Normal 30" xfId="9470"/>
    <cellStyle name="Normal 30 2" xfId="9471"/>
    <cellStyle name="Normal 30 2 2" xfId="9472"/>
    <cellStyle name="Normal 30 2 2 2" xfId="9473"/>
    <cellStyle name="Normal 30 2 2 2 2" xfId="37231"/>
    <cellStyle name="Normal 30 2 2 3" xfId="37232"/>
    <cellStyle name="Normal 30 2 3" xfId="9474"/>
    <cellStyle name="Normal 30 2 3 2" xfId="9475"/>
    <cellStyle name="Normal 30 2 4" xfId="9476"/>
    <cellStyle name="Normal 30 3" xfId="9477"/>
    <cellStyle name="Normal 30 3 2" xfId="9478"/>
    <cellStyle name="Normal 30 3 2 2" xfId="9479"/>
    <cellStyle name="Normal 30 3 3" xfId="9480"/>
    <cellStyle name="Normal 30 4" xfId="9481"/>
    <cellStyle name="Normal 30 4 2" xfId="9482"/>
    <cellStyle name="Normal 30 5" xfId="9483"/>
    <cellStyle name="Normal 30 5 2" xfId="9484"/>
    <cellStyle name="Normal 30 6" xfId="9485"/>
    <cellStyle name="Normal 31" xfId="9486"/>
    <cellStyle name="Normal 31 2" xfId="9487"/>
    <cellStyle name="Normal 31 2 2" xfId="9488"/>
    <cellStyle name="Normal 31 2 2 2" xfId="9489"/>
    <cellStyle name="Normal 31 2 2 2 2" xfId="37233"/>
    <cellStyle name="Normal 31 2 2 3" xfId="37234"/>
    <cellStyle name="Normal 31 2 3" xfId="9490"/>
    <cellStyle name="Normal 31 2 3 2" xfId="9491"/>
    <cellStyle name="Normal 31 2 4" xfId="9492"/>
    <cellStyle name="Normal 31 3" xfId="9493"/>
    <cellStyle name="Normal 31 3 2" xfId="9494"/>
    <cellStyle name="Normal 31 3 2 2" xfId="9495"/>
    <cellStyle name="Normal 31 3 3" xfId="9496"/>
    <cellStyle name="Normal 31 4" xfId="9497"/>
    <cellStyle name="Normal 31 4 2" xfId="9498"/>
    <cellStyle name="Normal 31 5" xfId="9499"/>
    <cellStyle name="Normal 31 5 2" xfId="9500"/>
    <cellStyle name="Normal 31 6" xfId="9501"/>
    <cellStyle name="Normal 32" xfId="9502"/>
    <cellStyle name="Normal 32 2" xfId="9503"/>
    <cellStyle name="Normal 32 2 2" xfId="9504"/>
    <cellStyle name="Normal 32 2 2 2" xfId="9505"/>
    <cellStyle name="Normal 32 2 2 2 2" xfId="37235"/>
    <cellStyle name="Normal 32 2 2 3" xfId="37236"/>
    <cellStyle name="Normal 32 2 3" xfId="9506"/>
    <cellStyle name="Normal 32 2 3 2" xfId="9507"/>
    <cellStyle name="Normal 32 2 4" xfId="9508"/>
    <cellStyle name="Normal 32 3" xfId="9509"/>
    <cellStyle name="Normal 32 3 2" xfId="9510"/>
    <cellStyle name="Normal 32 3 2 2" xfId="9511"/>
    <cellStyle name="Normal 32 3 3" xfId="9512"/>
    <cellStyle name="Normal 32 4" xfId="9513"/>
    <cellStyle name="Normal 32 4 2" xfId="9514"/>
    <cellStyle name="Normal 32 5" xfId="9515"/>
    <cellStyle name="Normal 32 5 2" xfId="9516"/>
    <cellStyle name="Normal 32 6" xfId="9517"/>
    <cellStyle name="Normal 33" xfId="9518"/>
    <cellStyle name="Normal 33 2" xfId="9519"/>
    <cellStyle name="Normal 33 2 2" xfId="9520"/>
    <cellStyle name="Normal 33 2 2 2" xfId="9521"/>
    <cellStyle name="Normal 33 2 2 2 2" xfId="37237"/>
    <cellStyle name="Normal 33 2 2 3" xfId="37238"/>
    <cellStyle name="Normal 33 2 3" xfId="9522"/>
    <cellStyle name="Normal 33 2 3 2" xfId="9523"/>
    <cellStyle name="Normal 33 2 4" xfId="9524"/>
    <cellStyle name="Normal 33 3" xfId="9525"/>
    <cellStyle name="Normal 33 3 2" xfId="9526"/>
    <cellStyle name="Normal 33 3 2 2" xfId="9527"/>
    <cellStyle name="Normal 33 3 3" xfId="9528"/>
    <cellStyle name="Normal 33 4" xfId="9529"/>
    <cellStyle name="Normal 33 4 2" xfId="9530"/>
    <cellStyle name="Normal 33 5" xfId="9531"/>
    <cellStyle name="Normal 33 5 2" xfId="9532"/>
    <cellStyle name="Normal 33 6" xfId="9533"/>
    <cellStyle name="Normal 34" xfId="9534"/>
    <cellStyle name="Normal 34 2" xfId="9535"/>
    <cellStyle name="Normal 34 2 2" xfId="9536"/>
    <cellStyle name="Normal 34 2 2 2" xfId="9537"/>
    <cellStyle name="Normal 34 2 2 2 2" xfId="37239"/>
    <cellStyle name="Normal 34 2 2 3" xfId="37240"/>
    <cellStyle name="Normal 34 2 3" xfId="9538"/>
    <cellStyle name="Normal 34 2 3 2" xfId="9539"/>
    <cellStyle name="Normal 34 2 4" xfId="9540"/>
    <cellStyle name="Normal 34 3" xfId="9541"/>
    <cellStyle name="Normal 34 3 2" xfId="9542"/>
    <cellStyle name="Normal 34 3 2 2" xfId="9543"/>
    <cellStyle name="Normal 34 3 3" xfId="9544"/>
    <cellStyle name="Normal 34 4" xfId="9545"/>
    <cellStyle name="Normal 34 4 2" xfId="9546"/>
    <cellStyle name="Normal 34 5" xfId="9547"/>
    <cellStyle name="Normal 34 5 2" xfId="9548"/>
    <cellStyle name="Normal 34 6" xfId="9549"/>
    <cellStyle name="Normal 35" xfId="9550"/>
    <cellStyle name="Normal 35 2" xfId="9551"/>
    <cellStyle name="Normal 35 2 2" xfId="9552"/>
    <cellStyle name="Normal 35 2 2 2" xfId="9553"/>
    <cellStyle name="Normal 35 2 2 2 2" xfId="37241"/>
    <cellStyle name="Normal 35 2 2 3" xfId="37242"/>
    <cellStyle name="Normal 35 2 3" xfId="9554"/>
    <cellStyle name="Normal 35 2 3 2" xfId="9555"/>
    <cellStyle name="Normal 35 2 4" xfId="9556"/>
    <cellStyle name="Normal 35 3" xfId="9557"/>
    <cellStyle name="Normal 35 3 2" xfId="9558"/>
    <cellStyle name="Normal 35 3 2 2" xfId="9559"/>
    <cellStyle name="Normal 35 3 3" xfId="9560"/>
    <cellStyle name="Normal 35 4" xfId="9561"/>
    <cellStyle name="Normal 35 4 2" xfId="9562"/>
    <cellStyle name="Normal 35 5" xfId="9563"/>
    <cellStyle name="Normal 35 5 2" xfId="9564"/>
    <cellStyle name="Normal 35 6" xfId="9565"/>
    <cellStyle name="Normal 36" xfId="9566"/>
    <cellStyle name="Normal 36 2" xfId="9567"/>
    <cellStyle name="Normal 36 2 2" xfId="9568"/>
    <cellStyle name="Normal 36 2 2 2" xfId="9569"/>
    <cellStyle name="Normal 36 2 2 2 2" xfId="37243"/>
    <cellStyle name="Normal 36 2 2 3" xfId="37244"/>
    <cellStyle name="Normal 36 2 3" xfId="9570"/>
    <cellStyle name="Normal 36 2 3 2" xfId="9571"/>
    <cellStyle name="Normal 36 2 4" xfId="9572"/>
    <cellStyle name="Normal 36 3" xfId="9573"/>
    <cellStyle name="Normal 36 3 2" xfId="9574"/>
    <cellStyle name="Normal 36 3 2 2" xfId="9575"/>
    <cellStyle name="Normal 36 3 3" xfId="9576"/>
    <cellStyle name="Normal 36 4" xfId="9577"/>
    <cellStyle name="Normal 36 4 2" xfId="9578"/>
    <cellStyle name="Normal 36 5" xfId="9579"/>
    <cellStyle name="Normal 36 5 2" xfId="9580"/>
    <cellStyle name="Normal 36 6" xfId="9581"/>
    <cellStyle name="Normal 37" xfId="9582"/>
    <cellStyle name="Normal 37 2" xfId="9583"/>
    <cellStyle name="Normal 37 2 2" xfId="9584"/>
    <cellStyle name="Normal 37 2 2 2" xfId="9585"/>
    <cellStyle name="Normal 37 2 2 2 2" xfId="37245"/>
    <cellStyle name="Normal 37 2 2 3" xfId="37246"/>
    <cellStyle name="Normal 37 2 3" xfId="9586"/>
    <cellStyle name="Normal 37 2 3 2" xfId="9587"/>
    <cellStyle name="Normal 37 2 4" xfId="9588"/>
    <cellStyle name="Normal 37 3" xfId="9589"/>
    <cellStyle name="Normal 37 3 2" xfId="9590"/>
    <cellStyle name="Normal 37 3 2 2" xfId="9591"/>
    <cellStyle name="Normal 37 3 3" xfId="9592"/>
    <cellStyle name="Normal 37 4" xfId="9593"/>
    <cellStyle name="Normal 37 4 2" xfId="9594"/>
    <cellStyle name="Normal 37 5" xfId="9595"/>
    <cellStyle name="Normal 37 5 2" xfId="9596"/>
    <cellStyle name="Normal 37 6" xfId="9597"/>
    <cellStyle name="Normal 38" xfId="9598"/>
    <cellStyle name="Normal 38 2" xfId="9599"/>
    <cellStyle name="Normal 38 2 2" xfId="9600"/>
    <cellStyle name="Normal 38 2 2 2" xfId="9601"/>
    <cellStyle name="Normal 38 2 2 2 2" xfId="37247"/>
    <cellStyle name="Normal 38 2 2 3" xfId="37248"/>
    <cellStyle name="Normal 38 2 3" xfId="9602"/>
    <cellStyle name="Normal 38 2 3 2" xfId="9603"/>
    <cellStyle name="Normal 38 2 4" xfId="9604"/>
    <cellStyle name="Normal 38 3" xfId="9605"/>
    <cellStyle name="Normal 38 3 2" xfId="9606"/>
    <cellStyle name="Normal 38 3 2 2" xfId="9607"/>
    <cellStyle name="Normal 38 3 3" xfId="9608"/>
    <cellStyle name="Normal 38 4" xfId="9609"/>
    <cellStyle name="Normal 38 4 2" xfId="9610"/>
    <cellStyle name="Normal 38 5" xfId="9611"/>
    <cellStyle name="Normal 38 5 2" xfId="9612"/>
    <cellStyle name="Normal 38 6" xfId="9613"/>
    <cellStyle name="Normal 39" xfId="9614"/>
    <cellStyle name="Normal 39 2" xfId="9615"/>
    <cellStyle name="Normal 39 2 2" xfId="9616"/>
    <cellStyle name="Normal 39 2 2 2" xfId="9617"/>
    <cellStyle name="Normal 39 2 2 2 2" xfId="37249"/>
    <cellStyle name="Normal 39 2 2 3" xfId="37250"/>
    <cellStyle name="Normal 39 2 3" xfId="9618"/>
    <cellStyle name="Normal 39 2 3 2" xfId="9619"/>
    <cellStyle name="Normal 39 2 4" xfId="9620"/>
    <cellStyle name="Normal 39 3" xfId="9621"/>
    <cellStyle name="Normal 39 3 2" xfId="9622"/>
    <cellStyle name="Normal 39 3 2 2" xfId="9623"/>
    <cellStyle name="Normal 39 3 3" xfId="9624"/>
    <cellStyle name="Normal 39 4" xfId="9625"/>
    <cellStyle name="Normal 39 4 2" xfId="9626"/>
    <cellStyle name="Normal 39 5" xfId="9627"/>
    <cellStyle name="Normal 39 5 2" xfId="9628"/>
    <cellStyle name="Normal 39 6" xfId="9629"/>
    <cellStyle name="Normal 4" xfId="436"/>
    <cellStyle name="Normal 4 2" xfId="9630"/>
    <cellStyle name="Normal 4 2 2" xfId="9631"/>
    <cellStyle name="Normal 4 2 2 2" xfId="9632"/>
    <cellStyle name="Normal 4 2 2 2 2" xfId="9633"/>
    <cellStyle name="Normal 4 2 2 2 2 2" xfId="37251"/>
    <cellStyle name="Normal 4 2 2 3" xfId="9634"/>
    <cellStyle name="Normal 4 2 2 3 2" xfId="9635"/>
    <cellStyle name="Normal 4 2 2 3 3" xfId="37252"/>
    <cellStyle name="Normal 4 2 2 4" xfId="9636"/>
    <cellStyle name="Normal 4 2 2 4 2" xfId="37253"/>
    <cellStyle name="Normal 4 2 3" xfId="9637"/>
    <cellStyle name="Normal 4 2 3 2" xfId="9638"/>
    <cellStyle name="Normal 4 2 3 2 2" xfId="9639"/>
    <cellStyle name="Normal 4 2 3 3" xfId="9640"/>
    <cellStyle name="Normal 4 2 3 4" xfId="37254"/>
    <cellStyle name="Normal 4 2 4" xfId="9641"/>
    <cellStyle name="Normal 4 2 4 2" xfId="9642"/>
    <cellStyle name="Normal 4 2 4 2 2" xfId="37255"/>
    <cellStyle name="Normal 4 2 4 3" xfId="37256"/>
    <cellStyle name="Normal 4 2 5" xfId="9643"/>
    <cellStyle name="Normal 4 2 5 2" xfId="9644"/>
    <cellStyle name="Normal 4 2 6" xfId="9645"/>
    <cellStyle name="Normal 4 2 6 2" xfId="37257"/>
    <cellStyle name="Normal 4 2 7" xfId="9646"/>
    <cellStyle name="Normal 4 2 7 2" xfId="37258"/>
    <cellStyle name="Normal 4 2 8" xfId="37259"/>
    <cellStyle name="Normal 4 3" xfId="9647"/>
    <cellStyle name="Normal 4 3 2" xfId="9648"/>
    <cellStyle name="Normal 4 3 2 2" xfId="37260"/>
    <cellStyle name="Normal 4 3 2 2 2" xfId="37261"/>
    <cellStyle name="Normal 4 3 3" xfId="9649"/>
    <cellStyle name="Normal 4 3 3 2" xfId="37262"/>
    <cellStyle name="Normal 4 3 3 2 2" xfId="37263"/>
    <cellStyle name="Normal 4 3 3 3" xfId="37264"/>
    <cellStyle name="Normal 4 3 3 4" xfId="37265"/>
    <cellStyle name="Normal 4 3 4" xfId="37266"/>
    <cellStyle name="Normal 4 3 4 2" xfId="37267"/>
    <cellStyle name="Normal 4 3 4 3" xfId="37268"/>
    <cellStyle name="Normal 4 3 5" xfId="37269"/>
    <cellStyle name="Normal 4 3 5 2" xfId="37270"/>
    <cellStyle name="Normal 4 3 6" xfId="37271"/>
    <cellStyle name="Normal 4 3 7" xfId="37272"/>
    <cellStyle name="Normal 4 4" xfId="9650"/>
    <cellStyle name="Normal 4 4 2" xfId="9651"/>
    <cellStyle name="Normal 4 4 2 2" xfId="37273"/>
    <cellStyle name="Normal 4 4 2 2 2" xfId="37274"/>
    <cellStyle name="Normal 4 4 3" xfId="37275"/>
    <cellStyle name="Normal 4 4 3 2" xfId="37276"/>
    <cellStyle name="Normal 4 4 3 3" xfId="37277"/>
    <cellStyle name="Normal 4 4 4" xfId="37278"/>
    <cellStyle name="Normal 4 4 4 2" xfId="37279"/>
    <cellStyle name="Normal 4 5" xfId="9652"/>
    <cellStyle name="Normal 4 5 2" xfId="9653"/>
    <cellStyle name="Normal 4 5 2 2" xfId="37280"/>
    <cellStyle name="Normal 4 5 3" xfId="9654"/>
    <cellStyle name="Normal 4 6" xfId="9655"/>
    <cellStyle name="Normal 4 6 2" xfId="37281"/>
    <cellStyle name="Normal 4 6 3" xfId="37282"/>
    <cellStyle name="Normal 4 7" xfId="9656"/>
    <cellStyle name="Normal 4 8" xfId="37283"/>
    <cellStyle name="Normal 4_ Price Inputs" xfId="9657"/>
    <cellStyle name="Normal 40" xfId="9658"/>
    <cellStyle name="Normal 40 2" xfId="9659"/>
    <cellStyle name="Normal 40 2 2" xfId="37284"/>
    <cellStyle name="Normal 40 2 2 2" xfId="37285"/>
    <cellStyle name="Normal 40 2 2 2 2" xfId="37286"/>
    <cellStyle name="Normal 40 2 2 3" xfId="37287"/>
    <cellStyle name="Normal 40 2 3" xfId="37288"/>
    <cellStyle name="Normal 40 2 3 2" xfId="37289"/>
    <cellStyle name="Normal 40 2 4" xfId="37290"/>
    <cellStyle name="Normal 40 3" xfId="37291"/>
    <cellStyle name="Normal 40 3 2" xfId="37292"/>
    <cellStyle name="Normal 40 3 2 2" xfId="37293"/>
    <cellStyle name="Normal 40 3 3" xfId="37294"/>
    <cellStyle name="Normal 40 4" xfId="37295"/>
    <cellStyle name="Normal 41" xfId="9660"/>
    <cellStyle name="Normal 41 2" xfId="9661"/>
    <cellStyle name="Normal 41 2 2" xfId="9662"/>
    <cellStyle name="Normal 41 2 2 2" xfId="37296"/>
    <cellStyle name="Normal 41 2 3" xfId="9663"/>
    <cellStyle name="Normal 41 2 3 2" xfId="37297"/>
    <cellStyle name="Normal 41 2 4" xfId="37298"/>
    <cellStyle name="Normal 41 3" xfId="9664"/>
    <cellStyle name="Normal 41 3 2" xfId="9665"/>
    <cellStyle name="Normal 41 3 2 2" xfId="37299"/>
    <cellStyle name="Normal 41 3 3" xfId="9666"/>
    <cellStyle name="Normal 41 4" xfId="9667"/>
    <cellStyle name="Normal 41 4 2" xfId="9668"/>
    <cellStyle name="Normal 41 4 2 2" xfId="37300"/>
    <cellStyle name="Normal 41 4 3" xfId="9669"/>
    <cellStyle name="Normal 41 5" xfId="37301"/>
    <cellStyle name="Normal 42" xfId="9670"/>
    <cellStyle name="Normal 42 2" xfId="9671"/>
    <cellStyle name="Normal 42 2 2" xfId="9672"/>
    <cellStyle name="Normal 42 2 2 2" xfId="9673"/>
    <cellStyle name="Normal 42 2 2 2 2" xfId="37302"/>
    <cellStyle name="Normal 42 2 2 3" xfId="9674"/>
    <cellStyle name="Normal 42 2 3" xfId="9675"/>
    <cellStyle name="Normal 42 2 3 2" xfId="37303"/>
    <cellStyle name="Normal 42 2 4" xfId="37304"/>
    <cellStyle name="Normal 42 2 5" xfId="37305"/>
    <cellStyle name="Normal 42 3" xfId="9676"/>
    <cellStyle name="Normal 42 3 2" xfId="9677"/>
    <cellStyle name="Normal 42 3 2 2" xfId="37306"/>
    <cellStyle name="Normal 42 3 3" xfId="9678"/>
    <cellStyle name="Normal 42 4" xfId="9679"/>
    <cellStyle name="Normal 42 4 2" xfId="9680"/>
    <cellStyle name="Normal 42 4 2 2" xfId="37307"/>
    <cellStyle name="Normal 42 4 3" xfId="9681"/>
    <cellStyle name="Normal 42 5" xfId="9682"/>
    <cellStyle name="Normal 42 5 2" xfId="9683"/>
    <cellStyle name="Normal 42 5 2 2" xfId="37308"/>
    <cellStyle name="Normal 42 5 3" xfId="9684"/>
    <cellStyle name="Normal 42 6" xfId="37309"/>
    <cellStyle name="Normal 42 7" xfId="37310"/>
    <cellStyle name="Normal 43" xfId="9685"/>
    <cellStyle name="Normal 43 2" xfId="9686"/>
    <cellStyle name="Normal 43 2 2" xfId="37311"/>
    <cellStyle name="Normal 43 2 2 2" xfId="37312"/>
    <cellStyle name="Normal 43 2 3" xfId="37313"/>
    <cellStyle name="Normal 43 2 3 2" xfId="37314"/>
    <cellStyle name="Normal 43 2 4" xfId="37315"/>
    <cellStyle name="Normal 43 3" xfId="9687"/>
    <cellStyle name="Normal 43 3 2" xfId="9688"/>
    <cellStyle name="Normal 43 3 2 2" xfId="37316"/>
    <cellStyle name="Normal 43 3 3" xfId="9689"/>
    <cellStyle name="Normal 43 4" xfId="37317"/>
    <cellStyle name="Normal 43 4 2" xfId="37318"/>
    <cellStyle name="Normal 43 5" xfId="37319"/>
    <cellStyle name="Normal 44" xfId="9690"/>
    <cellStyle name="Normal 44 2" xfId="9691"/>
    <cellStyle name="Normal 44 2 2" xfId="9692"/>
    <cellStyle name="Normal 44 2 2 2" xfId="9693"/>
    <cellStyle name="Normal 44 2 2 2 2" xfId="37320"/>
    <cellStyle name="Normal 44 2 2 3" xfId="9694"/>
    <cellStyle name="Normal 44 2 3" xfId="9695"/>
    <cellStyle name="Normal 44 2 3 2" xfId="37321"/>
    <cellStyle name="Normal 44 2 4" xfId="9696"/>
    <cellStyle name="Normal 44 2 4 2" xfId="37322"/>
    <cellStyle name="Normal 44 2 5" xfId="37323"/>
    <cellStyle name="Normal 44 3" xfId="9697"/>
    <cellStyle name="Normal 44 3 2" xfId="9698"/>
    <cellStyle name="Normal 44 3 2 2" xfId="37324"/>
    <cellStyle name="Normal 44 3 3" xfId="9699"/>
    <cellStyle name="Normal 44 3 3 2" xfId="37325"/>
    <cellStyle name="Normal 44 3 4" xfId="9700"/>
    <cellStyle name="Normal 44 4" xfId="9701"/>
    <cellStyle name="Normal 44 4 2" xfId="9702"/>
    <cellStyle name="Normal 44 4 2 2" xfId="37326"/>
    <cellStyle name="Normal 44 4 3" xfId="9703"/>
    <cellStyle name="Normal 44 5" xfId="9704"/>
    <cellStyle name="Normal 44 5 2" xfId="9705"/>
    <cellStyle name="Normal 44 5 2 2" xfId="37327"/>
    <cellStyle name="Normal 44 5 3" xfId="9706"/>
    <cellStyle name="Normal 44 6" xfId="9707"/>
    <cellStyle name="Normal 44 6 2" xfId="9708"/>
    <cellStyle name="Normal 44 7" xfId="9709"/>
    <cellStyle name="Normal 44 8" xfId="37328"/>
    <cellStyle name="Normal 45" xfId="9710"/>
    <cellStyle name="Normal 45 2" xfId="9711"/>
    <cellStyle name="Normal 45 2 2" xfId="9712"/>
    <cellStyle name="Normal 45 2 2 2" xfId="9713"/>
    <cellStyle name="Normal 45 2 3" xfId="37329"/>
    <cellStyle name="Normal 45 2 3 2" xfId="37330"/>
    <cellStyle name="Normal 45 2 4" xfId="37331"/>
    <cellStyle name="Normal 45 3" xfId="9714"/>
    <cellStyle name="Normal 45 3 2" xfId="9715"/>
    <cellStyle name="Normal 45 4" xfId="9716"/>
    <cellStyle name="Normal 45 4 2" xfId="9717"/>
    <cellStyle name="Normal 45 5" xfId="9718"/>
    <cellStyle name="Normal 45 5 2" xfId="37332"/>
    <cellStyle name="Normal 45 6" xfId="9719"/>
    <cellStyle name="Normal 45 7" xfId="12633"/>
    <cellStyle name="Normal 45 8" xfId="37333"/>
    <cellStyle name="Normal 46" xfId="9720"/>
    <cellStyle name="Normal 46 2" xfId="9721"/>
    <cellStyle name="Normal 46 2 2" xfId="9722"/>
    <cellStyle name="Normal 46 2 2 2" xfId="9723"/>
    <cellStyle name="Normal 46 2 2 2 2" xfId="37334"/>
    <cellStyle name="Normal 46 2 2 3" xfId="37335"/>
    <cellStyle name="Normal 46 2 3" xfId="9724"/>
    <cellStyle name="Normal 46 2 3 2" xfId="9725"/>
    <cellStyle name="Normal 46 2 4" xfId="9726"/>
    <cellStyle name="Normal 46 2 5" xfId="37336"/>
    <cellStyle name="Normal 46 3" xfId="9727"/>
    <cellStyle name="Normal 46 3 2" xfId="9728"/>
    <cellStyle name="Normal 46 3 2 2" xfId="37337"/>
    <cellStyle name="Normal 46 3 3" xfId="37338"/>
    <cellStyle name="Normal 46 4" xfId="9729"/>
    <cellStyle name="Normal 46 4 2" xfId="9730"/>
    <cellStyle name="Normal 46 4 2 2" xfId="37339"/>
    <cellStyle name="Normal 46 4 3" xfId="37340"/>
    <cellStyle name="Normal 46 5" xfId="9731"/>
    <cellStyle name="Normal 46 5 2" xfId="37341"/>
    <cellStyle name="Normal 46 6" xfId="9732"/>
    <cellStyle name="Normal 46 6 2" xfId="9733"/>
    <cellStyle name="Normal 47" xfId="9734"/>
    <cellStyle name="Normal 47 2" xfId="9735"/>
    <cellStyle name="Normal 47 2 2" xfId="9736"/>
    <cellStyle name="Normal 47 2 2 2" xfId="37342"/>
    <cellStyle name="Normal 47 2 3" xfId="9737"/>
    <cellStyle name="Normal 47 2 3 2" xfId="37343"/>
    <cellStyle name="Normal 47 2 4" xfId="37344"/>
    <cellStyle name="Normal 47 3" xfId="9738"/>
    <cellStyle name="Normal 47 3 2" xfId="9739"/>
    <cellStyle name="Normal 47 3 2 2" xfId="37345"/>
    <cellStyle name="Normal 47 3 3" xfId="9740"/>
    <cellStyle name="Normal 47 4" xfId="9741"/>
    <cellStyle name="Normal 47 4 2" xfId="9742"/>
    <cellStyle name="Normal 47 4 2 2" xfId="37346"/>
    <cellStyle name="Normal 47 4 3" xfId="9743"/>
    <cellStyle name="Normal 47 5" xfId="9744"/>
    <cellStyle name="Normal 47 5 2" xfId="9745"/>
    <cellStyle name="Normal 47 6" xfId="37347"/>
    <cellStyle name="Normal 48" xfId="9746"/>
    <cellStyle name="Normal 48 2" xfId="9747"/>
    <cellStyle name="Normal 48 2 2" xfId="9748"/>
    <cellStyle name="Normal 48 2 2 2" xfId="37348"/>
    <cellStyle name="Normal 48 2 3" xfId="9749"/>
    <cellStyle name="Normal 48 2 3 2" xfId="37349"/>
    <cellStyle name="Normal 48 2 4" xfId="37350"/>
    <cellStyle name="Normal 48 3" xfId="9750"/>
    <cellStyle name="Normal 48 3 2" xfId="9751"/>
    <cellStyle name="Normal 48 3 2 2" xfId="37351"/>
    <cellStyle name="Normal 48 3 3" xfId="9752"/>
    <cellStyle name="Normal 48 4" xfId="9753"/>
    <cellStyle name="Normal 48 4 2" xfId="9754"/>
    <cellStyle name="Normal 48 4 2 2" xfId="37352"/>
    <cellStyle name="Normal 48 4 3" xfId="9755"/>
    <cellStyle name="Normal 48 5" xfId="37353"/>
    <cellStyle name="Normal 48 6" xfId="37354"/>
    <cellStyle name="Normal 49" xfId="9756"/>
    <cellStyle name="Normal 49 2" xfId="9757"/>
    <cellStyle name="Normal 49 2 2" xfId="9758"/>
    <cellStyle name="Normal 49 2 2 2" xfId="37355"/>
    <cellStyle name="Normal 49 2 3" xfId="9759"/>
    <cellStyle name="Normal 49 3" xfId="9760"/>
    <cellStyle name="Normal 49 3 2" xfId="9761"/>
    <cellStyle name="Normal 49 3 2 2" xfId="37356"/>
    <cellStyle name="Normal 49 3 3" xfId="9762"/>
    <cellStyle name="Normal 49 4" xfId="9763"/>
    <cellStyle name="Normal 49 4 2" xfId="9764"/>
    <cellStyle name="Normal 49 4 2 2" xfId="37357"/>
    <cellStyle name="Normal 49 4 3" xfId="9765"/>
    <cellStyle name="Normal 49 5" xfId="37358"/>
    <cellStyle name="Normal 49 5 2" xfId="37359"/>
    <cellStyle name="Normal 49 6" xfId="37360"/>
    <cellStyle name="Normal 49 7" xfId="37361"/>
    <cellStyle name="Normal 5" xfId="437"/>
    <cellStyle name="Normal 5 2" xfId="9766"/>
    <cellStyle name="Normal 5 2 2" xfId="9767"/>
    <cellStyle name="Normal 5 2 2 2" xfId="37362"/>
    <cellStyle name="Normal 5 2 2 2 2" xfId="37363"/>
    <cellStyle name="Normal 5 2 2 3" xfId="37364"/>
    <cellStyle name="Normal 5 2 3" xfId="9768"/>
    <cellStyle name="Normal 5 2 3 2" xfId="37365"/>
    <cellStyle name="Normal 5 2 3 2 2" xfId="37366"/>
    <cellStyle name="Normal 5 2 3 3" xfId="37367"/>
    <cellStyle name="Normal 5 2 3 4" xfId="37368"/>
    <cellStyle name="Normal 5 2 4" xfId="9769"/>
    <cellStyle name="Normal 5 2 4 2" xfId="37369"/>
    <cellStyle name="Normal 5 2 5" xfId="37370"/>
    <cellStyle name="Normal 5 2 5 2" xfId="37371"/>
    <cellStyle name="Normal 5 2 6" xfId="37372"/>
    <cellStyle name="Normal 5 3" xfId="9770"/>
    <cellStyle name="Normal 5 3 2" xfId="9771"/>
    <cellStyle name="Normal 5 3 2 2" xfId="37373"/>
    <cellStyle name="Normal 5 3 2 3" xfId="37374"/>
    <cellStyle name="Normal 5 3 3" xfId="37375"/>
    <cellStyle name="Normal 5 3 4" xfId="37376"/>
    <cellStyle name="Normal 5 4" xfId="9772"/>
    <cellStyle name="Normal 5 4 2" xfId="9773"/>
    <cellStyle name="Normal 5 4 3" xfId="37377"/>
    <cellStyle name="Normal 5 5" xfId="9774"/>
    <cellStyle name="Normal 5 5 2" xfId="9775"/>
    <cellStyle name="Normal 5 5 3" xfId="9776"/>
    <cellStyle name="Normal 5 6" xfId="9777"/>
    <cellStyle name="Normal 5_2011 CBR Rev Calc by schedule" xfId="9778"/>
    <cellStyle name="Normal 50" xfId="9779"/>
    <cellStyle name="Normal 50 2" xfId="9780"/>
    <cellStyle name="Normal 50 2 2" xfId="9781"/>
    <cellStyle name="Normal 50 2 2 2" xfId="37378"/>
    <cellStyle name="Normal 50 2 3" xfId="9782"/>
    <cellStyle name="Normal 50 3" xfId="9783"/>
    <cellStyle name="Normal 50 3 2" xfId="9784"/>
    <cellStyle name="Normal 50 3 2 2" xfId="37379"/>
    <cellStyle name="Normal 50 3 3" xfId="9785"/>
    <cellStyle name="Normal 50 4" xfId="9786"/>
    <cellStyle name="Normal 50 4 2" xfId="9787"/>
    <cellStyle name="Normal 50 4 2 2" xfId="37380"/>
    <cellStyle name="Normal 50 4 3" xfId="9788"/>
    <cellStyle name="Normal 50 5" xfId="37381"/>
    <cellStyle name="Normal 50 5 2" xfId="37382"/>
    <cellStyle name="Normal 50 6" xfId="37383"/>
    <cellStyle name="Normal 50 7" xfId="37384"/>
    <cellStyle name="Normal 51" xfId="9789"/>
    <cellStyle name="Normal 51 2" xfId="9790"/>
    <cellStyle name="Normal 51 2 2" xfId="9791"/>
    <cellStyle name="Normal 51 2 2 2" xfId="9792"/>
    <cellStyle name="Normal 51 2 3" xfId="9793"/>
    <cellStyle name="Normal 51 2 3 2" xfId="9794"/>
    <cellStyle name="Normal 51 2 4" xfId="9795"/>
    <cellStyle name="Normal 51 3" xfId="9796"/>
    <cellStyle name="Normal 51 3 2" xfId="9797"/>
    <cellStyle name="Normal 51 4" xfId="9798"/>
    <cellStyle name="Normal 51 4 2" xfId="9799"/>
    <cellStyle name="Normal 51 5" xfId="9800"/>
    <cellStyle name="Normal 51 5 2" xfId="37385"/>
    <cellStyle name="Normal 51 6" xfId="9801"/>
    <cellStyle name="Normal 52" xfId="9802"/>
    <cellStyle name="Normal 52 2" xfId="37386"/>
    <cellStyle name="Normal 52 2 2" xfId="37387"/>
    <cellStyle name="Normal 52 2 2 2" xfId="37388"/>
    <cellStyle name="Normal 52 2 3" xfId="37389"/>
    <cellStyle name="Normal 52 3" xfId="37390"/>
    <cellStyle name="Normal 52 3 2" xfId="37391"/>
    <cellStyle name="Normal 52 4" xfId="37392"/>
    <cellStyle name="Normal 52 4 2" xfId="37393"/>
    <cellStyle name="Normal 52 5" xfId="37394"/>
    <cellStyle name="Normal 53" xfId="9803"/>
    <cellStyle name="Normal 53 2" xfId="9804"/>
    <cellStyle name="Normal 53 2 2" xfId="9805"/>
    <cellStyle name="Normal 53 2 2 2" xfId="37395"/>
    <cellStyle name="Normal 53 2 3" xfId="37396"/>
    <cellStyle name="Normal 53 2 4" xfId="37397"/>
    <cellStyle name="Normal 53 3" xfId="9806"/>
    <cellStyle name="Normal 53 3 2" xfId="9807"/>
    <cellStyle name="Normal 53 3 2 2" xfId="37398"/>
    <cellStyle name="Normal 53 3 3" xfId="9808"/>
    <cellStyle name="Normal 53 4" xfId="9809"/>
    <cellStyle name="Normal 53 4 2" xfId="9810"/>
    <cellStyle name="Normal 53 5" xfId="37399"/>
    <cellStyle name="Normal 54" xfId="9811"/>
    <cellStyle name="Normal 54 2" xfId="9812"/>
    <cellStyle name="Normal 54 2 2" xfId="9813"/>
    <cellStyle name="Normal 54 2 2 2" xfId="37400"/>
    <cellStyle name="Normal 54 2 3" xfId="37401"/>
    <cellStyle name="Normal 54 2 4" xfId="37402"/>
    <cellStyle name="Normal 54 3" xfId="9814"/>
    <cellStyle name="Normal 54 3 2" xfId="9815"/>
    <cellStyle name="Normal 54 3 2 2" xfId="37403"/>
    <cellStyle name="Normal 54 3 3" xfId="9816"/>
    <cellStyle name="Normal 54 4" xfId="9817"/>
    <cellStyle name="Normal 54 4 2" xfId="9818"/>
    <cellStyle name="Normal 54 5" xfId="12634"/>
    <cellStyle name="Normal 54 6" xfId="37404"/>
    <cellStyle name="Normal 55" xfId="9819"/>
    <cellStyle name="Normal 55 2" xfId="9820"/>
    <cellStyle name="Normal 55 2 2" xfId="9821"/>
    <cellStyle name="Normal 55 2 2 2" xfId="37405"/>
    <cellStyle name="Normal 55 2 3" xfId="9822"/>
    <cellStyle name="Normal 55 2 4" xfId="37406"/>
    <cellStyle name="Normal 55 3" xfId="9823"/>
    <cellStyle name="Normal 55 3 2" xfId="37407"/>
    <cellStyle name="Normal 55 4" xfId="37408"/>
    <cellStyle name="Normal 55 4 2" xfId="37409"/>
    <cellStyle name="Normal 55 5" xfId="37410"/>
    <cellStyle name="Normal 56" xfId="9824"/>
    <cellStyle name="Normal 56 2" xfId="9825"/>
    <cellStyle name="Normal 56 2 2" xfId="9826"/>
    <cellStyle name="Normal 56 2 2 2" xfId="37411"/>
    <cellStyle name="Normal 56 2 3" xfId="9827"/>
    <cellStyle name="Normal 56 2 4" xfId="37412"/>
    <cellStyle name="Normal 56 3" xfId="9828"/>
    <cellStyle name="Normal 56 3 2" xfId="37413"/>
    <cellStyle name="Normal 56 4" xfId="37414"/>
    <cellStyle name="Normal 56 4 2" xfId="37415"/>
    <cellStyle name="Normal 56 5" xfId="37416"/>
    <cellStyle name="Normal 57" xfId="9829"/>
    <cellStyle name="Normal 57 2" xfId="9830"/>
    <cellStyle name="Normal 57 2 2" xfId="37417"/>
    <cellStyle name="Normal 57 2 2 2" xfId="37418"/>
    <cellStyle name="Normal 57 2 3" xfId="37419"/>
    <cellStyle name="Normal 57 2 4" xfId="37420"/>
    <cellStyle name="Normal 57 3" xfId="9831"/>
    <cellStyle name="Normal 57 3 2" xfId="37421"/>
    <cellStyle name="Normal 57 4" xfId="37422"/>
    <cellStyle name="Normal 57 4 2" xfId="37423"/>
    <cellStyle name="Normal 57 5" xfId="37424"/>
    <cellStyle name="Normal 58" xfId="9832"/>
    <cellStyle name="Normal 58 2" xfId="9833"/>
    <cellStyle name="Normal 58 2 2" xfId="37425"/>
    <cellStyle name="Normal 58 2 2 2" xfId="37426"/>
    <cellStyle name="Normal 58 2 3" xfId="37427"/>
    <cellStyle name="Normal 58 2 4" xfId="37428"/>
    <cellStyle name="Normal 58 3" xfId="9834"/>
    <cellStyle name="Normal 58 3 2" xfId="37429"/>
    <cellStyle name="Normal 58 4" xfId="37430"/>
    <cellStyle name="Normal 58 4 2" xfId="37431"/>
    <cellStyle name="Normal 58 5" xfId="37432"/>
    <cellStyle name="Normal 59" xfId="9835"/>
    <cellStyle name="Normal 59 2" xfId="9836"/>
    <cellStyle name="Normal 59 2 2" xfId="37433"/>
    <cellStyle name="Normal 59 2 2 2" xfId="37434"/>
    <cellStyle name="Normal 59 2 3" xfId="37435"/>
    <cellStyle name="Normal 59 3" xfId="9837"/>
    <cellStyle name="Normal 59 3 2" xfId="37436"/>
    <cellStyle name="Normal 59 4" xfId="37437"/>
    <cellStyle name="Normal 59 4 2" xfId="37438"/>
    <cellStyle name="Normal 59 5" xfId="37439"/>
    <cellStyle name="Normal 6" xfId="438"/>
    <cellStyle name="Normal 6 2" xfId="439"/>
    <cellStyle name="Normal 6 2 2" xfId="9838"/>
    <cellStyle name="Normal 6 2 2 2" xfId="9839"/>
    <cellStyle name="Normal 6 2 2 2 2" xfId="37440"/>
    <cellStyle name="Normal 6 2 2 3" xfId="9840"/>
    <cellStyle name="Normal 6 2 3" xfId="9841"/>
    <cellStyle name="Normal 6 2 3 2" xfId="37441"/>
    <cellStyle name="Normal 6 2 3 2 2" xfId="37442"/>
    <cellStyle name="Normal 6 2 3 3" xfId="37443"/>
    <cellStyle name="Normal 6 2 3 4" xfId="37444"/>
    <cellStyle name="Normal 6 2 4" xfId="9842"/>
    <cellStyle name="Normal 6 2 4 2" xfId="37445"/>
    <cellStyle name="Normal 6 2 5" xfId="9843"/>
    <cellStyle name="Normal 6 3" xfId="9844"/>
    <cellStyle name="Normal 6 3 2" xfId="9845"/>
    <cellStyle name="Normal 6 3 2 2" xfId="37446"/>
    <cellStyle name="Normal 6 3 2 2 2" xfId="37447"/>
    <cellStyle name="Normal 6 3 2 3" xfId="37448"/>
    <cellStyle name="Normal 6 3 3" xfId="37449"/>
    <cellStyle name="Normal 6 3 3 2" xfId="37450"/>
    <cellStyle name="Normal 6 3 3 3" xfId="37451"/>
    <cellStyle name="Normal 6 3 4" xfId="37452"/>
    <cellStyle name="Normal 6 3 4 2" xfId="37453"/>
    <cellStyle name="Normal 6 3 5" xfId="37454"/>
    <cellStyle name="Normal 6 4" xfId="9846"/>
    <cellStyle name="Normal 6 4 2" xfId="37455"/>
    <cellStyle name="Normal 6 4 2 2" xfId="37456"/>
    <cellStyle name="Normal 6 4 3" xfId="37457"/>
    <cellStyle name="Normal 6 5" xfId="9847"/>
    <cellStyle name="Normal 6 5 2" xfId="9848"/>
    <cellStyle name="Normal 6 5 2 2" xfId="9849"/>
    <cellStyle name="Normal 6 5 3" xfId="9850"/>
    <cellStyle name="Normal 6 6" xfId="9851"/>
    <cellStyle name="Normal 6 6 2" xfId="37458"/>
    <cellStyle name="Normal 6 6 2 2" xfId="37459"/>
    <cellStyle name="Normal 6 6 3" xfId="37460"/>
    <cellStyle name="Normal 6 7" xfId="37461"/>
    <cellStyle name="Normal 6 8" xfId="37462"/>
    <cellStyle name="Normal 6 9" xfId="37463"/>
    <cellStyle name="Normal 6_2010 PTC's Sept10_Aug11 (Version 4)" xfId="440"/>
    <cellStyle name="Normal 60" xfId="9852"/>
    <cellStyle name="Normal 60 2" xfId="9853"/>
    <cellStyle name="Normal 60 2 2" xfId="37464"/>
    <cellStyle name="Normal 60 2 2 2" xfId="37465"/>
    <cellStyle name="Normal 60 2 3" xfId="37466"/>
    <cellStyle name="Normal 60 3" xfId="9854"/>
    <cellStyle name="Normal 60 3 2" xfId="37467"/>
    <cellStyle name="Normal 60 4" xfId="37468"/>
    <cellStyle name="Normal 60 4 2" xfId="37469"/>
    <cellStyle name="Normal 60 5" xfId="37470"/>
    <cellStyle name="Normal 61" xfId="9855"/>
    <cellStyle name="Normal 61 2" xfId="9856"/>
    <cellStyle name="Normal 61 2 2" xfId="37471"/>
    <cellStyle name="Normal 61 2 2 2" xfId="37472"/>
    <cellStyle name="Normal 61 2 3" xfId="37473"/>
    <cellStyle name="Normal 61 3" xfId="9857"/>
    <cellStyle name="Normal 61 3 2" xfId="37474"/>
    <cellStyle name="Normal 61 4" xfId="37475"/>
    <cellStyle name="Normal 62" xfId="9858"/>
    <cellStyle name="Normal 62 2" xfId="9859"/>
    <cellStyle name="Normal 62 2 2" xfId="37476"/>
    <cellStyle name="Normal 62 3" xfId="9860"/>
    <cellStyle name="Normal 63" xfId="9861"/>
    <cellStyle name="Normal 63 2" xfId="9862"/>
    <cellStyle name="Normal 63 2 2" xfId="37477"/>
    <cellStyle name="Normal 63 2 3" xfId="37478"/>
    <cellStyle name="Normal 63 3" xfId="9863"/>
    <cellStyle name="Normal 63 3 2" xfId="37479"/>
    <cellStyle name="Normal 63 4" xfId="37480"/>
    <cellStyle name="Normal 64" xfId="9864"/>
    <cellStyle name="Normal 64 2" xfId="9865"/>
    <cellStyle name="Normal 64 2 2" xfId="37481"/>
    <cellStyle name="Normal 64 2 3" xfId="37482"/>
    <cellStyle name="Normal 64 3" xfId="9866"/>
    <cellStyle name="Normal 64 3 2" xfId="37483"/>
    <cellStyle name="Normal 64 4" xfId="37484"/>
    <cellStyle name="Normal 65" xfId="9867"/>
    <cellStyle name="Normal 65 2" xfId="9868"/>
    <cellStyle name="Normal 65 2 2" xfId="37485"/>
    <cellStyle name="Normal 65 2 3" xfId="37486"/>
    <cellStyle name="Normal 65 3" xfId="9869"/>
    <cellStyle name="Normal 65 3 2" xfId="37487"/>
    <cellStyle name="Normal 65 4" xfId="37488"/>
    <cellStyle name="Normal 66" xfId="9870"/>
    <cellStyle name="Normal 66 2" xfId="9871"/>
    <cellStyle name="Normal 66 2 2" xfId="37489"/>
    <cellStyle name="Normal 66 2 3" xfId="37490"/>
    <cellStyle name="Normal 66 3" xfId="9872"/>
    <cellStyle name="Normal 66 3 2" xfId="37491"/>
    <cellStyle name="Normal 66 4" xfId="37492"/>
    <cellStyle name="Normal 66 5" xfId="37493"/>
    <cellStyle name="Normal 67" xfId="9873"/>
    <cellStyle name="Normal 67 2" xfId="9874"/>
    <cellStyle name="Normal 67 2 2" xfId="37494"/>
    <cellStyle name="Normal 67 2 3" xfId="37495"/>
    <cellStyle name="Normal 67 3" xfId="9875"/>
    <cellStyle name="Normal 67 3 2" xfId="37496"/>
    <cellStyle name="Normal 67 4" xfId="37497"/>
    <cellStyle name="Normal 68" xfId="9876"/>
    <cellStyle name="Normal 68 2" xfId="9877"/>
    <cellStyle name="Normal 68 2 2" xfId="37498"/>
    <cellStyle name="Normal 68 2 3" xfId="37499"/>
    <cellStyle name="Normal 68 3" xfId="9878"/>
    <cellStyle name="Normal 68 3 2" xfId="37500"/>
    <cellStyle name="Normal 68 4" xfId="37501"/>
    <cellStyle name="Normal 69" xfId="9879"/>
    <cellStyle name="Normal 69 2" xfId="9880"/>
    <cellStyle name="Normal 69 2 2" xfId="37502"/>
    <cellStyle name="Normal 69 2 3" xfId="37503"/>
    <cellStyle name="Normal 69 3" xfId="9881"/>
    <cellStyle name="Normal 69 3 2" xfId="37504"/>
    <cellStyle name="Normal 69 4" xfId="37505"/>
    <cellStyle name="Normal 7" xfId="441"/>
    <cellStyle name="Normal 7 2" xfId="9882"/>
    <cellStyle name="Normal 7 2 2" xfId="9883"/>
    <cellStyle name="Normal 7 2 2 2" xfId="9884"/>
    <cellStyle name="Normal 7 2 2 2 2" xfId="37506"/>
    <cellStyle name="Normal 7 2 2 2 3" xfId="37507"/>
    <cellStyle name="Normal 7 2 2 3" xfId="9885"/>
    <cellStyle name="Normal 7 2 3" xfId="9886"/>
    <cellStyle name="Normal 7 2 3 2" xfId="37508"/>
    <cellStyle name="Normal 7 2 3 2 2" xfId="37509"/>
    <cellStyle name="Normal 7 2 3 3" xfId="37510"/>
    <cellStyle name="Normal 7 2 3 4" xfId="37511"/>
    <cellStyle name="Normal 7 2 4" xfId="9887"/>
    <cellStyle name="Normal 7 2 4 2" xfId="37512"/>
    <cellStyle name="Normal 7 2 5" xfId="37513"/>
    <cellStyle name="Normal 7 2 6" xfId="37514"/>
    <cellStyle name="Normal 7 3" xfId="9888"/>
    <cellStyle name="Normal 7 3 2" xfId="37515"/>
    <cellStyle name="Normal 7 3 2 2" xfId="37516"/>
    <cellStyle name="Normal 7 3 2 3" xfId="37517"/>
    <cellStyle name="Normal 7 3 3" xfId="37518"/>
    <cellStyle name="Normal 7 4" xfId="9889"/>
    <cellStyle name="Normal 7 4 2" xfId="9890"/>
    <cellStyle name="Normal 7 4 2 2" xfId="9891"/>
    <cellStyle name="Normal 7 4 3" xfId="9892"/>
    <cellStyle name="Normal 7 4 4" xfId="37519"/>
    <cellStyle name="Normal 7 5" xfId="9893"/>
    <cellStyle name="Normal 7 5 2" xfId="37520"/>
    <cellStyle name="Normal 7 5 2 2" xfId="37521"/>
    <cellStyle name="Normal 7 5 3" xfId="37522"/>
    <cellStyle name="Normal 7 6" xfId="12635"/>
    <cellStyle name="Normal 7 6 2" xfId="37523"/>
    <cellStyle name="Normal 7 7" xfId="37524"/>
    <cellStyle name="Normal 70" xfId="9894"/>
    <cellStyle name="Normal 70 2" xfId="9895"/>
    <cellStyle name="Normal 70 2 2" xfId="37525"/>
    <cellStyle name="Normal 70 2 3" xfId="37526"/>
    <cellStyle name="Normal 70 3" xfId="9896"/>
    <cellStyle name="Normal 71" xfId="9897"/>
    <cellStyle name="Normal 71 2" xfId="9898"/>
    <cellStyle name="Normal 71 2 2" xfId="37527"/>
    <cellStyle name="Normal 71 3" xfId="9899"/>
    <cellStyle name="Normal 72" xfId="9900"/>
    <cellStyle name="Normal 72 2" xfId="9901"/>
    <cellStyle name="Normal 72 2 2" xfId="37528"/>
    <cellStyle name="Normal 72 2 3" xfId="37529"/>
    <cellStyle name="Normal 72 3" xfId="9902"/>
    <cellStyle name="Normal 72 4" xfId="37530"/>
    <cellStyle name="Normal 73" xfId="9903"/>
    <cellStyle name="Normal 73 2" xfId="9904"/>
    <cellStyle name="Normal 73 2 2" xfId="37531"/>
    <cellStyle name="Normal 73 3" xfId="9905"/>
    <cellStyle name="Normal 73 3 2" xfId="37532"/>
    <cellStyle name="Normal 73 4" xfId="37533"/>
    <cellStyle name="Normal 74" xfId="9906"/>
    <cellStyle name="Normal 74 2" xfId="37534"/>
    <cellStyle name="Normal 74 2 2" xfId="37535"/>
    <cellStyle name="Normal 74 3" xfId="37536"/>
    <cellStyle name="Normal 74 3 2" xfId="37537"/>
    <cellStyle name="Normal 74 4" xfId="37538"/>
    <cellStyle name="Normal 75" xfId="9907"/>
    <cellStyle name="Normal 75 2" xfId="37539"/>
    <cellStyle name="Normal 75 2 2" xfId="37540"/>
    <cellStyle name="Normal 75 3" xfId="37541"/>
    <cellStyle name="Normal 75 3 2" xfId="37542"/>
    <cellStyle name="Normal 75 4" xfId="37543"/>
    <cellStyle name="Normal 76" xfId="9908"/>
    <cellStyle name="Normal 76 2" xfId="37544"/>
    <cellStyle name="Normal 76 2 2" xfId="37545"/>
    <cellStyle name="Normal 76 3" xfId="37546"/>
    <cellStyle name="Normal 76 3 2" xfId="37547"/>
    <cellStyle name="Normal 76 4" xfId="37548"/>
    <cellStyle name="Normal 77" xfId="9909"/>
    <cellStyle name="Normal 77 2" xfId="37549"/>
    <cellStyle name="Normal 77 2 2" xfId="37550"/>
    <cellStyle name="Normal 77 3" xfId="37551"/>
    <cellStyle name="Normal 77 3 2" xfId="37552"/>
    <cellStyle name="Normal 77 4" xfId="37553"/>
    <cellStyle name="Normal 78" xfId="9910"/>
    <cellStyle name="Normal 78 2" xfId="37554"/>
    <cellStyle name="Normal 78 2 2" xfId="37555"/>
    <cellStyle name="Normal 78 3" xfId="37556"/>
    <cellStyle name="Normal 78 3 2" xfId="37557"/>
    <cellStyle name="Normal 78 4" xfId="37558"/>
    <cellStyle name="Normal 79" xfId="9911"/>
    <cellStyle name="Normal 79 2" xfId="37559"/>
    <cellStyle name="Normal 79 2 2" xfId="37560"/>
    <cellStyle name="Normal 79 3" xfId="37561"/>
    <cellStyle name="Normal 79 3 2" xfId="37562"/>
    <cellStyle name="Normal 79 4" xfId="37563"/>
    <cellStyle name="Normal 8" xfId="442"/>
    <cellStyle name="Normal 8 2" xfId="9912"/>
    <cellStyle name="Normal 8 2 2" xfId="9913"/>
    <cellStyle name="Normal 8 2 2 2" xfId="9914"/>
    <cellStyle name="Normal 8 2 2 2 2" xfId="37564"/>
    <cellStyle name="Normal 8 2 2 3" xfId="9915"/>
    <cellStyle name="Normal 8 2 3" xfId="9916"/>
    <cellStyle name="Normal 8 2 3 2" xfId="37565"/>
    <cellStyle name="Normal 8 2 3 2 2" xfId="37566"/>
    <cellStyle name="Normal 8 2 3 3" xfId="37567"/>
    <cellStyle name="Normal 8 2 3 4" xfId="37568"/>
    <cellStyle name="Normal 8 2 4" xfId="9917"/>
    <cellStyle name="Normal 8 2 4 2" xfId="37569"/>
    <cellStyle name="Normal 8 2 5" xfId="9918"/>
    <cellStyle name="Normal 8 2 5 2" xfId="37570"/>
    <cellStyle name="Normal 8 2 6" xfId="37571"/>
    <cellStyle name="Normal 8 3" xfId="9919"/>
    <cellStyle name="Normal 8 3 2" xfId="37572"/>
    <cellStyle name="Normal 8 3 2 2" xfId="37573"/>
    <cellStyle name="Normal 8 3 2 3" xfId="37574"/>
    <cellStyle name="Normal 8 3 3" xfId="37575"/>
    <cellStyle name="Normal 8 4" xfId="9920"/>
    <cellStyle name="Normal 8 4 2" xfId="9921"/>
    <cellStyle name="Normal 8 4 2 2" xfId="9922"/>
    <cellStyle name="Normal 8 4 3" xfId="9923"/>
    <cellStyle name="Normal 8 5" xfId="9924"/>
    <cellStyle name="Normal 8 5 2" xfId="37576"/>
    <cellStyle name="Normal 8 6" xfId="9925"/>
    <cellStyle name="Normal 80" xfId="9926"/>
    <cellStyle name="Normal 80 2" xfId="37577"/>
    <cellStyle name="Normal 80 2 2" xfId="37578"/>
    <cellStyle name="Normal 80 3" xfId="37579"/>
    <cellStyle name="Normal 80 3 2" xfId="37580"/>
    <cellStyle name="Normal 80 4" xfId="37581"/>
    <cellStyle name="Normal 81" xfId="9927"/>
    <cellStyle name="Normal 81 2" xfId="37582"/>
    <cellStyle name="Normal 81 2 2" xfId="37583"/>
    <cellStyle name="Normal 81 3" xfId="37584"/>
    <cellStyle name="Normal 81 3 2" xfId="37585"/>
    <cellStyle name="Normal 81 4" xfId="37586"/>
    <cellStyle name="Normal 82" xfId="9928"/>
    <cellStyle name="Normal 82 2" xfId="37587"/>
    <cellStyle name="Normal 82 2 2" xfId="37588"/>
    <cellStyle name="Normal 82 3" xfId="37589"/>
    <cellStyle name="Normal 82 3 2" xfId="37590"/>
    <cellStyle name="Normal 82 4" xfId="37591"/>
    <cellStyle name="Normal 83" xfId="9929"/>
    <cellStyle name="Normal 83 2" xfId="37592"/>
    <cellStyle name="Normal 83 2 2" xfId="37593"/>
    <cellStyle name="Normal 83 2 3" xfId="37594"/>
    <cellStyle name="Normal 83 3" xfId="37595"/>
    <cellStyle name="Normal 83 3 2" xfId="37596"/>
    <cellStyle name="Normal 83 4" xfId="37597"/>
    <cellStyle name="Normal 84" xfId="9930"/>
    <cellStyle name="Normal 84 2" xfId="37598"/>
    <cellStyle name="Normal 84 2 2" xfId="37599"/>
    <cellStyle name="Normal 84 2 3" xfId="37600"/>
    <cellStyle name="Normal 84 3" xfId="37601"/>
    <cellStyle name="Normal 84 3 2" xfId="37602"/>
    <cellStyle name="Normal 84 4" xfId="37603"/>
    <cellStyle name="Normal 85" xfId="9931"/>
    <cellStyle name="Normal 85 2" xfId="37604"/>
    <cellStyle name="Normal 85 2 2" xfId="37605"/>
    <cellStyle name="Normal 85 2 3" xfId="37606"/>
    <cellStyle name="Normal 85 3" xfId="37607"/>
    <cellStyle name="Normal 85 3 2" xfId="37608"/>
    <cellStyle name="Normal 85 4" xfId="37609"/>
    <cellStyle name="Normal 86" xfId="9932"/>
    <cellStyle name="Normal 86 2" xfId="37610"/>
    <cellStyle name="Normal 86 2 2" xfId="37611"/>
    <cellStyle name="Normal 86 2 3" xfId="37612"/>
    <cellStyle name="Normal 86 3" xfId="37613"/>
    <cellStyle name="Normal 86 4" xfId="37614"/>
    <cellStyle name="Normal 87" xfId="9933"/>
    <cellStyle name="Normal 87 2" xfId="37615"/>
    <cellStyle name="Normal 87 2 2" xfId="37616"/>
    <cellStyle name="Normal 87 3" xfId="37617"/>
    <cellStyle name="Normal 88" xfId="9934"/>
    <cellStyle name="Normal 88 2" xfId="37618"/>
    <cellStyle name="Normal 88 2 2" xfId="37619"/>
    <cellStyle name="Normal 88 3" xfId="37620"/>
    <cellStyle name="Normal 89" xfId="9935"/>
    <cellStyle name="Normal 89 2" xfId="37621"/>
    <cellStyle name="Normal 89 2 2" xfId="37622"/>
    <cellStyle name="Normal 89 3" xfId="37623"/>
    <cellStyle name="Normal 9" xfId="443"/>
    <cellStyle name="Normal 9 2" xfId="9936"/>
    <cellStyle name="Normal 9 2 2" xfId="9937"/>
    <cellStyle name="Normal 9 2 2 2" xfId="9938"/>
    <cellStyle name="Normal 9 2 2 2 2" xfId="37624"/>
    <cellStyle name="Normal 9 2 2 2 3" xfId="37625"/>
    <cellStyle name="Normal 9 2 2 3" xfId="9939"/>
    <cellStyle name="Normal 9 2 2 3 2" xfId="37626"/>
    <cellStyle name="Normal 9 2 2 4" xfId="37627"/>
    <cellStyle name="Normal 9 2 3" xfId="9940"/>
    <cellStyle name="Normal 9 2 3 2" xfId="37628"/>
    <cellStyle name="Normal 9 2 3 2 2" xfId="37629"/>
    <cellStyle name="Normal 9 2 3 3" xfId="37630"/>
    <cellStyle name="Normal 9 2 3 4" xfId="37631"/>
    <cellStyle name="Normal 9 2 4" xfId="9941"/>
    <cellStyle name="Normal 9 2 4 2" xfId="37632"/>
    <cellStyle name="Normal 9 2 5" xfId="37633"/>
    <cellStyle name="Normal 9 2 5 2" xfId="37634"/>
    <cellStyle name="Normal 9 2 6" xfId="37635"/>
    <cellStyle name="Normal 9 3" xfId="9942"/>
    <cellStyle name="Normal 9 3 2" xfId="9943"/>
    <cellStyle name="Normal 9 3 2 2" xfId="9944"/>
    <cellStyle name="Normal 9 3 3" xfId="9945"/>
    <cellStyle name="Normal 9 4" xfId="9946"/>
    <cellStyle name="Normal 9 4 2" xfId="37636"/>
    <cellStyle name="Normal 9 4 3" xfId="37637"/>
    <cellStyle name="Normal 9 4 3 2" xfId="37638"/>
    <cellStyle name="Normal 9 4 4" xfId="37639"/>
    <cellStyle name="Normal 9 5" xfId="12636"/>
    <cellStyle name="Normal 9 5 2" xfId="37640"/>
    <cellStyle name="Normal 9 5 2 2" xfId="37641"/>
    <cellStyle name="Normal 9 5 3" xfId="37642"/>
    <cellStyle name="Normal 9 6" xfId="37643"/>
    <cellStyle name="Normal 9 7" xfId="37644"/>
    <cellStyle name="Normal 9_NOL Analysis(For Ann Kellog and  Pete Winne)" xfId="37645"/>
    <cellStyle name="Normal 90" xfId="9947"/>
    <cellStyle name="Normal 90 2" xfId="37646"/>
    <cellStyle name="Normal 90 2 2" xfId="37647"/>
    <cellStyle name="Normal 90 3" xfId="37648"/>
    <cellStyle name="Normal 91" xfId="9948"/>
    <cellStyle name="Normal 91 2" xfId="37649"/>
    <cellStyle name="Normal 91 2 2" xfId="37650"/>
    <cellStyle name="Normal 91 3" xfId="37651"/>
    <cellStyle name="Normal 92" xfId="9949"/>
    <cellStyle name="Normal 92 2" xfId="37652"/>
    <cellStyle name="Normal 92 2 2" xfId="37653"/>
    <cellStyle name="Normal 92 3" xfId="37654"/>
    <cellStyle name="Normal 93" xfId="9950"/>
    <cellStyle name="Normal 93 2" xfId="37655"/>
    <cellStyle name="Normal 93 2 2" xfId="37656"/>
    <cellStyle name="Normal 93 3" xfId="37657"/>
    <cellStyle name="Normal 94" xfId="9951"/>
    <cellStyle name="Normal 94 2" xfId="37658"/>
    <cellStyle name="Normal 94 2 2" xfId="37659"/>
    <cellStyle name="Normal 94 3" xfId="37660"/>
    <cellStyle name="Normal 94 3 2" xfId="37661"/>
    <cellStyle name="Normal 94 4" xfId="37662"/>
    <cellStyle name="Normal 95" xfId="9952"/>
    <cellStyle name="Normal 95 2" xfId="37663"/>
    <cellStyle name="Normal 95 2 2" xfId="37664"/>
    <cellStyle name="Normal 95 2 3" xfId="37665"/>
    <cellStyle name="Normal 95 3" xfId="37666"/>
    <cellStyle name="Normal 95 4" xfId="37667"/>
    <cellStyle name="Normal 95 5" xfId="37668"/>
    <cellStyle name="Normal 96" xfId="9953"/>
    <cellStyle name="Normal 96 2" xfId="9954"/>
    <cellStyle name="Normal 96 2 2" xfId="37669"/>
    <cellStyle name="Normal 96 3" xfId="37670"/>
    <cellStyle name="Normal 96 3 2" xfId="37671"/>
    <cellStyle name="Normal 96 4" xfId="37672"/>
    <cellStyle name="Normal 97" xfId="9955"/>
    <cellStyle name="Normal 97 2" xfId="37673"/>
    <cellStyle name="Normal 97 2 2" xfId="37674"/>
    <cellStyle name="Normal 97 3" xfId="37675"/>
    <cellStyle name="Normal 97 4" xfId="37676"/>
    <cellStyle name="Normal 98" xfId="9956"/>
    <cellStyle name="Normal 98 2" xfId="37677"/>
    <cellStyle name="Normal 98 2 2" xfId="37678"/>
    <cellStyle name="Normal 98 3" xfId="37679"/>
    <cellStyle name="Normal 98 4" xfId="37680"/>
    <cellStyle name="Normal 98 5" xfId="37681"/>
    <cellStyle name="Normal 99" xfId="9957"/>
    <cellStyle name="Normal 99 2" xfId="37682"/>
    <cellStyle name="Normal 99 2 2" xfId="37683"/>
    <cellStyle name="Normal 99 3" xfId="37684"/>
    <cellStyle name="Normal 99 4" xfId="37685"/>
    <cellStyle name="Normal 99 5" xfId="37686"/>
    <cellStyle name="Note" xfId="444" builtinId="10" customBuiltin="1"/>
    <cellStyle name="Note 10" xfId="445"/>
    <cellStyle name="Note 10 2" xfId="9958"/>
    <cellStyle name="Note 10 2 2" xfId="9959"/>
    <cellStyle name="Note 10 2 2 2" xfId="37687"/>
    <cellStyle name="Note 10 2 3" xfId="37688"/>
    <cellStyle name="Note 10 2 4" xfId="37689"/>
    <cellStyle name="Note 10 3" xfId="9960"/>
    <cellStyle name="Note 10 3 2" xfId="12637"/>
    <cellStyle name="Note 10 3 2 2" xfId="37690"/>
    <cellStyle name="Note 10 3 3" xfId="37691"/>
    <cellStyle name="Note 10 4" xfId="9961"/>
    <cellStyle name="Note 10 4 2" xfId="37692"/>
    <cellStyle name="Note 10 5" xfId="37693"/>
    <cellStyle name="Note 10 5 2" xfId="37694"/>
    <cellStyle name="Note 10 6" xfId="37695"/>
    <cellStyle name="Note 10 6 2" xfId="37696"/>
    <cellStyle name="Note 10 7" xfId="37697"/>
    <cellStyle name="Note 10 7 2" xfId="37698"/>
    <cellStyle name="Note 10 8" xfId="37699"/>
    <cellStyle name="Note 11" xfId="446"/>
    <cellStyle name="Note 11 2" xfId="9962"/>
    <cellStyle name="Note 11 2 2" xfId="9963"/>
    <cellStyle name="Note 11 2 2 2" xfId="37700"/>
    <cellStyle name="Note 11 2 3" xfId="37701"/>
    <cellStyle name="Note 11 2 4" xfId="37702"/>
    <cellStyle name="Note 11 2 5" xfId="37703"/>
    <cellStyle name="Note 11 3" xfId="9964"/>
    <cellStyle name="Note 11 3 2" xfId="37704"/>
    <cellStyle name="Note 11 3 2 2" xfId="37705"/>
    <cellStyle name="Note 11 3 3" xfId="37706"/>
    <cellStyle name="Note 11 3 4" xfId="37707"/>
    <cellStyle name="Note 11 3 5" xfId="37708"/>
    <cellStyle name="Note 11 4" xfId="9965"/>
    <cellStyle name="Note 11 4 2" xfId="37709"/>
    <cellStyle name="Note 11 4 3" xfId="37710"/>
    <cellStyle name="Note 11 5" xfId="37711"/>
    <cellStyle name="Note 11 6" xfId="37712"/>
    <cellStyle name="Note 12" xfId="9966"/>
    <cellStyle name="Note 12 2" xfId="9967"/>
    <cellStyle name="Note 12 2 2" xfId="9968"/>
    <cellStyle name="Note 12 2 2 2" xfId="37713"/>
    <cellStyle name="Note 12 2 2 2 2" xfId="37714"/>
    <cellStyle name="Note 12 2 3" xfId="37715"/>
    <cellStyle name="Note 12 2 3 2" xfId="37716"/>
    <cellStyle name="Note 12 2 3 3" xfId="37717"/>
    <cellStyle name="Note 12 2 4" xfId="37718"/>
    <cellStyle name="Note 12 2 4 2" xfId="37719"/>
    <cellStyle name="Note 12 2 5" xfId="37720"/>
    <cellStyle name="Note 12 2 6" xfId="37721"/>
    <cellStyle name="Note 12 3" xfId="9969"/>
    <cellStyle name="Note 12 3 2" xfId="9970"/>
    <cellStyle name="Note 12 3 2 2" xfId="12638"/>
    <cellStyle name="Note 12 3 2 3" xfId="12639"/>
    <cellStyle name="Note 12 3 2 4" xfId="12640"/>
    <cellStyle name="Note 12 3 2 5" xfId="12641"/>
    <cellStyle name="Note 12 3 2 6" xfId="37722"/>
    <cellStyle name="Note 12 3 2 7" xfId="37723"/>
    <cellStyle name="Note 12 3 3" xfId="9971"/>
    <cellStyle name="Note 12 3 4" xfId="12642"/>
    <cellStyle name="Note 12 3 5" xfId="12643"/>
    <cellStyle name="Note 12 3 6" xfId="12644"/>
    <cellStyle name="Note 12 3 7" xfId="37724"/>
    <cellStyle name="Note 12 3 8" xfId="37725"/>
    <cellStyle name="Note 12 4" xfId="9972"/>
    <cellStyle name="Note 12 4 2" xfId="9973"/>
    <cellStyle name="Note 12 4 2 2" xfId="37726"/>
    <cellStyle name="Note 12 4 3" xfId="12645"/>
    <cellStyle name="Note 12 4 4" xfId="12646"/>
    <cellStyle name="Note 12 4 5" xfId="12647"/>
    <cellStyle name="Note 12 4 6" xfId="37727"/>
    <cellStyle name="Note 12 4 7" xfId="37728"/>
    <cellStyle name="Note 12 5" xfId="9974"/>
    <cellStyle name="Note 12 5 2" xfId="37729"/>
    <cellStyle name="Note 12 5 2 2" xfId="37730"/>
    <cellStyle name="Note 12 5 3" xfId="37731"/>
    <cellStyle name="Note 12 6" xfId="37732"/>
    <cellStyle name="Note 12 6 2" xfId="37733"/>
    <cellStyle name="Note 12 7" xfId="37734"/>
    <cellStyle name="Note 12 8" xfId="37735"/>
    <cellStyle name="Note 13" xfId="9975"/>
    <cellStyle name="Note 13 2" xfId="9976"/>
    <cellStyle name="Note 13 2 2" xfId="37736"/>
    <cellStyle name="Note 13 2 3" xfId="37737"/>
    <cellStyle name="Note 13 3" xfId="12648"/>
    <cellStyle name="Note 14" xfId="9977"/>
    <cellStyle name="Note 14 2" xfId="9978"/>
    <cellStyle name="Note 14 2 2" xfId="37738"/>
    <cellStyle name="Note 14 2 3" xfId="37739"/>
    <cellStyle name="Note 14 3" xfId="37740"/>
    <cellStyle name="Note 14 3 2" xfId="37741"/>
    <cellStyle name="Note 14 4" xfId="37742"/>
    <cellStyle name="Note 15" xfId="12649"/>
    <cellStyle name="Note 15 2" xfId="37743"/>
    <cellStyle name="Note 15 2 2" xfId="37744"/>
    <cellStyle name="Note 15 2 3" xfId="37745"/>
    <cellStyle name="Note 15 3" xfId="37746"/>
    <cellStyle name="Note 15 4" xfId="37747"/>
    <cellStyle name="Note 15 5" xfId="37748"/>
    <cellStyle name="Note 16" xfId="12650"/>
    <cellStyle name="Note 16 2" xfId="37749"/>
    <cellStyle name="Note 16 2 2" xfId="37750"/>
    <cellStyle name="Note 16 3" xfId="37751"/>
    <cellStyle name="Note 17" xfId="37752"/>
    <cellStyle name="Note 17 2" xfId="37753"/>
    <cellStyle name="Note 18" xfId="37754"/>
    <cellStyle name="Note 19" xfId="37755"/>
    <cellStyle name="Note 2" xfId="447"/>
    <cellStyle name="Note 2 2" xfId="9979"/>
    <cellStyle name="Note 2 2 2" xfId="9980"/>
    <cellStyle name="Note 2 2 2 2" xfId="9981"/>
    <cellStyle name="Note 2 2 2 2 2" xfId="37756"/>
    <cellStyle name="Note 2 2 2 3" xfId="12651"/>
    <cellStyle name="Note 2 2 2 3 2" xfId="37757"/>
    <cellStyle name="Note 2 2 2 4" xfId="12652"/>
    <cellStyle name="Note 2 2 2 5" xfId="12653"/>
    <cellStyle name="Note 2 2 2 6" xfId="37758"/>
    <cellStyle name="Note 2 2 2 7" xfId="37759"/>
    <cellStyle name="Note 2 2 3" xfId="9982"/>
    <cellStyle name="Note 2 2 3 2" xfId="12654"/>
    <cellStyle name="Note 2 2 3 2 2" xfId="37760"/>
    <cellStyle name="Note 2 2 3 3" xfId="12655"/>
    <cellStyle name="Note 2 2 3 4" xfId="12656"/>
    <cellStyle name="Note 2 2 3 5" xfId="12657"/>
    <cellStyle name="Note 2 2 3 6" xfId="37761"/>
    <cellStyle name="Note 2 2 3 7" xfId="37762"/>
    <cellStyle name="Note 2 2 4" xfId="9983"/>
    <cellStyle name="Note 2 2 4 2" xfId="9984"/>
    <cellStyle name="Note 2 2 5" xfId="9985"/>
    <cellStyle name="Note 2 2 5 2" xfId="37763"/>
    <cellStyle name="Note 2 2 6" xfId="37764"/>
    <cellStyle name="Note 2 2 6 2" xfId="37765"/>
    <cellStyle name="Note 2 2 7" xfId="37766"/>
    <cellStyle name="Note 2 2 8" xfId="37767"/>
    <cellStyle name="Note 2 3" xfId="9986"/>
    <cellStyle name="Note 2 3 2" xfId="9987"/>
    <cellStyle name="Note 2 3 2 2" xfId="9988"/>
    <cellStyle name="Note 2 3 2 2 2" xfId="37768"/>
    <cellStyle name="Note 2 3 2 3" xfId="37769"/>
    <cellStyle name="Note 2 3 3" xfId="9989"/>
    <cellStyle name="Note 2 3 3 2" xfId="12658"/>
    <cellStyle name="Note 2 3 3 2 2" xfId="37770"/>
    <cellStyle name="Note 2 3 3 3" xfId="37771"/>
    <cellStyle name="Note 2 3 4" xfId="12659"/>
    <cellStyle name="Note 2 3 4 2" xfId="37772"/>
    <cellStyle name="Note 2 3 5" xfId="12660"/>
    <cellStyle name="Note 2 3 5 2" xfId="37773"/>
    <cellStyle name="Note 2 3 6" xfId="37774"/>
    <cellStyle name="Note 2 3 7" xfId="37775"/>
    <cellStyle name="Note 2 3 8" xfId="37776"/>
    <cellStyle name="Note 2 4" xfId="9990"/>
    <cellStyle name="Note 2 4 2" xfId="9991"/>
    <cellStyle name="Note 2 4 2 2" xfId="9992"/>
    <cellStyle name="Note 2 4 2 2 2" xfId="37777"/>
    <cellStyle name="Note 2 4 2 3" xfId="37778"/>
    <cellStyle name="Note 2 4 2 4" xfId="37779"/>
    <cellStyle name="Note 2 4 3" xfId="9993"/>
    <cellStyle name="Note 2 4 3 2" xfId="37780"/>
    <cellStyle name="Note 2 4 3 3" xfId="37781"/>
    <cellStyle name="Note 2 4 4" xfId="12661"/>
    <cellStyle name="Note 2 4 4 2" xfId="37782"/>
    <cellStyle name="Note 2 4 4 3" xfId="37783"/>
    <cellStyle name="Note 2 4 5" xfId="12662"/>
    <cellStyle name="Note 2 4 6" xfId="37784"/>
    <cellStyle name="Note 2 4 7" xfId="37785"/>
    <cellStyle name="Note 2 5" xfId="9994"/>
    <cellStyle name="Note 2 5 2" xfId="9995"/>
    <cellStyle name="Note 2 5 2 2" xfId="37786"/>
    <cellStyle name="Note 2 5 3" xfId="37787"/>
    <cellStyle name="Note 2 6" xfId="9996"/>
    <cellStyle name="Note 2 6 2" xfId="37788"/>
    <cellStyle name="Note 2 6 2 2" xfId="37789"/>
    <cellStyle name="Note 2 6 3" xfId="37790"/>
    <cellStyle name="Note 2 7" xfId="12663"/>
    <cellStyle name="Note 2 7 2" xfId="37791"/>
    <cellStyle name="Note 2 8" xfId="37792"/>
    <cellStyle name="Note 2 9" xfId="37793"/>
    <cellStyle name="Note 2_AURORA Total New" xfId="9997"/>
    <cellStyle name="Note 20" xfId="37794"/>
    <cellStyle name="Note 21" xfId="37795"/>
    <cellStyle name="Note 22" xfId="37796"/>
    <cellStyle name="Note 23" xfId="37797"/>
    <cellStyle name="Note 24" xfId="37798"/>
    <cellStyle name="Note 25" xfId="37799"/>
    <cellStyle name="Note 26" xfId="37800"/>
    <cellStyle name="Note 27" xfId="37801"/>
    <cellStyle name="Note 28" xfId="37802"/>
    <cellStyle name="Note 29" xfId="37803"/>
    <cellStyle name="Note 3" xfId="448"/>
    <cellStyle name="Note 3 2" xfId="9998"/>
    <cellStyle name="Note 3 2 2" xfId="9999"/>
    <cellStyle name="Note 3 2 2 2" xfId="37804"/>
    <cellStyle name="Note 3 2 2 2 2" xfId="37805"/>
    <cellStyle name="Note 3 2 2 3" xfId="37806"/>
    <cellStyle name="Note 3 2 3" xfId="10000"/>
    <cellStyle name="Note 3 2 3 2" xfId="37807"/>
    <cellStyle name="Note 3 2 3 3" xfId="37808"/>
    <cellStyle name="Note 3 2 4" xfId="12664"/>
    <cellStyle name="Note 3 2 4 2" xfId="37809"/>
    <cellStyle name="Note 3 2 4 3" xfId="37810"/>
    <cellStyle name="Note 3 2 5" xfId="12665"/>
    <cellStyle name="Note 3 2 6" xfId="37811"/>
    <cellStyle name="Note 3 2 7" xfId="37812"/>
    <cellStyle name="Note 3 2 8" xfId="37813"/>
    <cellStyle name="Note 3 3" xfId="10001"/>
    <cellStyle name="Note 3 3 2" xfId="10002"/>
    <cellStyle name="Note 3 3 2 2" xfId="37814"/>
    <cellStyle name="Note 3 3 3" xfId="12666"/>
    <cellStyle name="Note 3 3 3 2" xfId="37815"/>
    <cellStyle name="Note 3 3 4" xfId="12667"/>
    <cellStyle name="Note 3 3 5" xfId="12668"/>
    <cellStyle name="Note 3 3 6" xfId="37816"/>
    <cellStyle name="Note 3 3 7" xfId="37817"/>
    <cellStyle name="Note 3 4" xfId="10003"/>
    <cellStyle name="Note 3 4 2" xfId="10004"/>
    <cellStyle name="Note 3 4 2 2" xfId="37818"/>
    <cellStyle name="Note 3 4 3" xfId="37819"/>
    <cellStyle name="Note 3 5" xfId="10005"/>
    <cellStyle name="Note 3 5 2" xfId="37820"/>
    <cellStyle name="Note 3 6" xfId="37821"/>
    <cellStyle name="Note 3 7" xfId="37822"/>
    <cellStyle name="Note 3 8" xfId="37823"/>
    <cellStyle name="Note 30" xfId="37824"/>
    <cellStyle name="Note 31" xfId="37825"/>
    <cellStyle name="Note 32" xfId="37826"/>
    <cellStyle name="Note 33" xfId="37827"/>
    <cellStyle name="Note 34" xfId="37828"/>
    <cellStyle name="Note 35" xfId="37829"/>
    <cellStyle name="Note 36" xfId="37830"/>
    <cellStyle name="Note 37" xfId="37831"/>
    <cellStyle name="Note 38" xfId="37832"/>
    <cellStyle name="Note 39" xfId="37833"/>
    <cellStyle name="Note 4" xfId="449"/>
    <cellStyle name="Note 4 2" xfId="10006"/>
    <cellStyle name="Note 4 2 2" xfId="10007"/>
    <cellStyle name="Note 4 2 2 2" xfId="37834"/>
    <cellStyle name="Note 4 2 3" xfId="10008"/>
    <cellStyle name="Note 4 2 3 2" xfId="37835"/>
    <cellStyle name="Note 4 2 4" xfId="12669"/>
    <cellStyle name="Note 4 2 5" xfId="12670"/>
    <cellStyle name="Note 4 2 6" xfId="37836"/>
    <cellStyle name="Note 4 2 7" xfId="37837"/>
    <cellStyle name="Note 4 2 8" xfId="37838"/>
    <cellStyle name="Note 4 3" xfId="10009"/>
    <cellStyle name="Note 4 3 2" xfId="10010"/>
    <cellStyle name="Note 4 3 2 2" xfId="37839"/>
    <cellStyle name="Note 4 3 3" xfId="12671"/>
    <cellStyle name="Note 4 3 4" xfId="12672"/>
    <cellStyle name="Note 4 3 5" xfId="12673"/>
    <cellStyle name="Note 4 3 6" xfId="37840"/>
    <cellStyle name="Note 4 3 7" xfId="37841"/>
    <cellStyle name="Note 4 3 8" xfId="37842"/>
    <cellStyle name="Note 4 4" xfId="10011"/>
    <cellStyle name="Note 4 4 2" xfId="10012"/>
    <cellStyle name="Note 4 4 2 2" xfId="37843"/>
    <cellStyle name="Note 4 4 3" xfId="37844"/>
    <cellStyle name="Note 4 5" xfId="10013"/>
    <cellStyle name="Note 4 5 2" xfId="37845"/>
    <cellStyle name="Note 4 6" xfId="37846"/>
    <cellStyle name="Note 4 6 2" xfId="37847"/>
    <cellStyle name="Note 4 7" xfId="37848"/>
    <cellStyle name="Note 4 8" xfId="37849"/>
    <cellStyle name="Note 40" xfId="37850"/>
    <cellStyle name="Note 41" xfId="37851"/>
    <cellStyle name="Note 42" xfId="37852"/>
    <cellStyle name="Note 43" xfId="37853"/>
    <cellStyle name="Note 44" xfId="37854"/>
    <cellStyle name="Note 45" xfId="37855"/>
    <cellStyle name="Note 46" xfId="37856"/>
    <cellStyle name="Note 47" xfId="37857"/>
    <cellStyle name="Note 48" xfId="37858"/>
    <cellStyle name="Note 49" xfId="37859"/>
    <cellStyle name="Note 5" xfId="450"/>
    <cellStyle name="Note 5 2" xfId="10014"/>
    <cellStyle name="Note 5 2 2" xfId="10015"/>
    <cellStyle name="Note 5 2 2 2" xfId="37860"/>
    <cellStyle name="Note 5 2 3" xfId="10016"/>
    <cellStyle name="Note 5 2 3 2" xfId="37861"/>
    <cellStyle name="Note 5 2 4" xfId="12674"/>
    <cellStyle name="Note 5 2 5" xfId="12675"/>
    <cellStyle name="Note 5 2 6" xfId="37862"/>
    <cellStyle name="Note 5 2 7" xfId="37863"/>
    <cellStyle name="Note 5 2 8" xfId="37864"/>
    <cellStyle name="Note 5 3" xfId="10017"/>
    <cellStyle name="Note 5 3 2" xfId="10018"/>
    <cellStyle name="Note 5 3 2 2" xfId="37865"/>
    <cellStyle name="Note 5 3 3" xfId="12676"/>
    <cellStyle name="Note 5 3 4" xfId="12677"/>
    <cellStyle name="Note 5 3 5" xfId="12678"/>
    <cellStyle name="Note 5 3 6" xfId="37866"/>
    <cellStyle name="Note 5 3 7" xfId="37867"/>
    <cellStyle name="Note 5 4" xfId="10019"/>
    <cellStyle name="Note 5 4 2" xfId="10020"/>
    <cellStyle name="Note 5 4 2 2" xfId="37868"/>
    <cellStyle name="Note 5 4 3" xfId="37869"/>
    <cellStyle name="Note 5 5" xfId="10021"/>
    <cellStyle name="Note 5 5 2" xfId="37870"/>
    <cellStyle name="Note 5 6" xfId="37871"/>
    <cellStyle name="Note 5 6 2" xfId="37872"/>
    <cellStyle name="Note 5 7" xfId="37873"/>
    <cellStyle name="Note 5 8" xfId="37874"/>
    <cellStyle name="Note 50" xfId="37875"/>
    <cellStyle name="Note 51" xfId="37876"/>
    <cellStyle name="Note 52" xfId="37877"/>
    <cellStyle name="Note 53" xfId="37878"/>
    <cellStyle name="Note 54" xfId="37879"/>
    <cellStyle name="Note 55" xfId="37880"/>
    <cellStyle name="Note 56" xfId="37881"/>
    <cellStyle name="Note 57" xfId="37882"/>
    <cellStyle name="Note 58" xfId="37883"/>
    <cellStyle name="Note 59" xfId="37884"/>
    <cellStyle name="Note 6" xfId="451"/>
    <cellStyle name="Note 6 2" xfId="10022"/>
    <cellStyle name="Note 6 2 2" xfId="10023"/>
    <cellStyle name="Note 6 2 2 2" xfId="37885"/>
    <cellStyle name="Note 6 2 2 3" xfId="37886"/>
    <cellStyle name="Note 6 2 3" xfId="12679"/>
    <cellStyle name="Note 6 2 3 2" xfId="37887"/>
    <cellStyle name="Note 6 2 4" xfId="12680"/>
    <cellStyle name="Note 6 2 5" xfId="12681"/>
    <cellStyle name="Note 6 2 6" xfId="37888"/>
    <cellStyle name="Note 6 2 7" xfId="37889"/>
    <cellStyle name="Note 6 3" xfId="10024"/>
    <cellStyle name="Note 6 3 2" xfId="10025"/>
    <cellStyle name="Note 6 3 2 2" xfId="37890"/>
    <cellStyle name="Note 6 3 3" xfId="12682"/>
    <cellStyle name="Note 6 3 4" xfId="12683"/>
    <cellStyle name="Note 6 3 5" xfId="12684"/>
    <cellStyle name="Note 6 3 6" xfId="37891"/>
    <cellStyle name="Note 6 3 7" xfId="37892"/>
    <cellStyle name="Note 6 4" xfId="10026"/>
    <cellStyle name="Note 6 4 2" xfId="10027"/>
    <cellStyle name="Note 6 4 2 2" xfId="37893"/>
    <cellStyle name="Note 6 4 3" xfId="37894"/>
    <cellStyle name="Note 6 4 4" xfId="37895"/>
    <cellStyle name="Note 6 5" xfId="10028"/>
    <cellStyle name="Note 6 5 2" xfId="37896"/>
    <cellStyle name="Note 6 6" xfId="37897"/>
    <cellStyle name="Note 6 7" xfId="37898"/>
    <cellStyle name="Note 60" xfId="37899"/>
    <cellStyle name="Note 61" xfId="37900"/>
    <cellStyle name="Note 62" xfId="37901"/>
    <cellStyle name="Note 63" xfId="37902"/>
    <cellStyle name="Note 64" xfId="37903"/>
    <cellStyle name="Note 65" xfId="37904"/>
    <cellStyle name="Note 7" xfId="452"/>
    <cellStyle name="Note 7 2" xfId="10029"/>
    <cellStyle name="Note 7 2 2" xfId="10030"/>
    <cellStyle name="Note 7 2 2 2" xfId="37905"/>
    <cellStyle name="Note 7 2 2 3" xfId="37906"/>
    <cellStyle name="Note 7 2 3" xfId="12685"/>
    <cellStyle name="Note 7 2 3 2" xfId="37907"/>
    <cellStyle name="Note 7 2 4" xfId="12686"/>
    <cellStyle name="Note 7 2 5" xfId="12687"/>
    <cellStyle name="Note 7 2 6" xfId="37908"/>
    <cellStyle name="Note 7 2 7" xfId="37909"/>
    <cellStyle name="Note 7 2 8" xfId="37910"/>
    <cellStyle name="Note 7 3" xfId="10031"/>
    <cellStyle name="Note 7 3 2" xfId="10032"/>
    <cellStyle name="Note 7 3 2 2" xfId="37911"/>
    <cellStyle name="Note 7 3 3" xfId="12688"/>
    <cellStyle name="Note 7 3 4" xfId="12689"/>
    <cellStyle name="Note 7 3 5" xfId="12690"/>
    <cellStyle name="Note 7 3 6" xfId="37912"/>
    <cellStyle name="Note 7 3 7" xfId="37913"/>
    <cellStyle name="Note 7 4" xfId="10033"/>
    <cellStyle name="Note 7 4 2" xfId="10034"/>
    <cellStyle name="Note 7 4 2 2" xfId="37914"/>
    <cellStyle name="Note 7 4 3" xfId="37915"/>
    <cellStyle name="Note 7 4 4" xfId="37916"/>
    <cellStyle name="Note 7 5" xfId="10035"/>
    <cellStyle name="Note 7 5 2" xfId="37917"/>
    <cellStyle name="Note 7 6" xfId="37918"/>
    <cellStyle name="Note 7 7" xfId="37919"/>
    <cellStyle name="Note 8" xfId="453"/>
    <cellStyle name="Note 8 2" xfId="10036"/>
    <cellStyle name="Note 8 2 2" xfId="10037"/>
    <cellStyle name="Note 8 2 2 2" xfId="37920"/>
    <cellStyle name="Note 8 2 2 3" xfId="37921"/>
    <cellStyle name="Note 8 2 3" xfId="12691"/>
    <cellStyle name="Note 8 2 3 2" xfId="37922"/>
    <cellStyle name="Note 8 2 4" xfId="12692"/>
    <cellStyle name="Note 8 2 5" xfId="12693"/>
    <cellStyle name="Note 8 2 6" xfId="37923"/>
    <cellStyle name="Note 8 2 7" xfId="37924"/>
    <cellStyle name="Note 8 3" xfId="10038"/>
    <cellStyle name="Note 8 3 2" xfId="10039"/>
    <cellStyle name="Note 8 3 2 2" xfId="37925"/>
    <cellStyle name="Note 8 3 3" xfId="12694"/>
    <cellStyle name="Note 8 3 4" xfId="12695"/>
    <cellStyle name="Note 8 3 5" xfId="12696"/>
    <cellStyle name="Note 8 3 6" xfId="37926"/>
    <cellStyle name="Note 8 3 7" xfId="37927"/>
    <cellStyle name="Note 8 4" xfId="10040"/>
    <cellStyle name="Note 8 4 2" xfId="10041"/>
    <cellStyle name="Note 8 4 2 2" xfId="37928"/>
    <cellStyle name="Note 8 4 3" xfId="37929"/>
    <cellStyle name="Note 8 4 4" xfId="37930"/>
    <cellStyle name="Note 8 5" xfId="10042"/>
    <cellStyle name="Note 8 5 2" xfId="37931"/>
    <cellStyle name="Note 8 6" xfId="37932"/>
    <cellStyle name="Note 8 7" xfId="37933"/>
    <cellStyle name="Note 9" xfId="454"/>
    <cellStyle name="Note 9 2" xfId="10043"/>
    <cellStyle name="Note 9 2 2" xfId="10044"/>
    <cellStyle name="Note 9 2 2 2" xfId="37934"/>
    <cellStyle name="Note 9 2 2 3" xfId="37935"/>
    <cellStyle name="Note 9 2 3" xfId="12697"/>
    <cellStyle name="Note 9 2 3 2" xfId="37936"/>
    <cellStyle name="Note 9 2 4" xfId="12698"/>
    <cellStyle name="Note 9 2 5" xfId="12699"/>
    <cellStyle name="Note 9 2 6" xfId="37937"/>
    <cellStyle name="Note 9 2 7" xfId="37938"/>
    <cellStyle name="Note 9 3" xfId="10045"/>
    <cellStyle name="Note 9 3 2" xfId="10046"/>
    <cellStyle name="Note 9 3 2 2" xfId="37939"/>
    <cellStyle name="Note 9 3 3" xfId="12700"/>
    <cellStyle name="Note 9 3 4" xfId="12701"/>
    <cellStyle name="Note 9 3 5" xfId="12702"/>
    <cellStyle name="Note 9 3 6" xfId="37940"/>
    <cellStyle name="Note 9 3 7" xfId="37941"/>
    <cellStyle name="Note 9 4" xfId="10047"/>
    <cellStyle name="Note 9 4 2" xfId="10048"/>
    <cellStyle name="Note 9 4 2 2" xfId="37942"/>
    <cellStyle name="Note 9 4 3" xfId="37943"/>
    <cellStyle name="Note 9 4 4" xfId="37944"/>
    <cellStyle name="Note 9 5" xfId="10049"/>
    <cellStyle name="Note 9 5 2" xfId="37945"/>
    <cellStyle name="Note 9 6" xfId="37946"/>
    <cellStyle name="Output" xfId="455" builtinId="21" customBuiltin="1"/>
    <cellStyle name="Output 10" xfId="37947"/>
    <cellStyle name="Output 11" xfId="37948"/>
    <cellStyle name="Output 12" xfId="37949"/>
    <cellStyle name="Output 13" xfId="37950"/>
    <cellStyle name="Output 14" xfId="37951"/>
    <cellStyle name="Output 15" xfId="37952"/>
    <cellStyle name="Output 16" xfId="37953"/>
    <cellStyle name="Output 17" xfId="37954"/>
    <cellStyle name="Output 18" xfId="37955"/>
    <cellStyle name="Output 19" xfId="37956"/>
    <cellStyle name="Output 2" xfId="10050"/>
    <cellStyle name="Output 2 10" xfId="37957"/>
    <cellStyle name="Output 2 2" xfId="10051"/>
    <cellStyle name="Output 2 2 2" xfId="10052"/>
    <cellStyle name="Output 2 2 2 2" xfId="12703"/>
    <cellStyle name="Output 2 2 2 2 2" xfId="37958"/>
    <cellStyle name="Output 2 2 2 3" xfId="12704"/>
    <cellStyle name="Output 2 2 2 4" xfId="12705"/>
    <cellStyle name="Output 2 2 2 5" xfId="12706"/>
    <cellStyle name="Output 2 2 2 6" xfId="37959"/>
    <cellStyle name="Output 2 2 2 7" xfId="37960"/>
    <cellStyle name="Output 2 2 3" xfId="10053"/>
    <cellStyle name="Output 2 2 3 2" xfId="10054"/>
    <cellStyle name="Output 2 2 3 2 2" xfId="37961"/>
    <cellStyle name="Output 2 2 3 3" xfId="37962"/>
    <cellStyle name="Output 2 2 4" xfId="10055"/>
    <cellStyle name="Output 2 2 4 2" xfId="37963"/>
    <cellStyle name="Output 2 2 5" xfId="37964"/>
    <cellStyle name="Output 2 3" xfId="10056"/>
    <cellStyle name="Output 2 3 2" xfId="10057"/>
    <cellStyle name="Output 2 3 2 2" xfId="37965"/>
    <cellStyle name="Output 2 3 2 2 2" xfId="37966"/>
    <cellStyle name="Output 2 3 2 3" xfId="37967"/>
    <cellStyle name="Output 2 3 2 4" xfId="37968"/>
    <cellStyle name="Output 2 3 3" xfId="37969"/>
    <cellStyle name="Output 2 3 3 2" xfId="37970"/>
    <cellStyle name="Output 2 3 4" xfId="37971"/>
    <cellStyle name="Output 2 3 4 2" xfId="37972"/>
    <cellStyle name="Output 2 3 5" xfId="37973"/>
    <cellStyle name="Output 2 4" xfId="10058"/>
    <cellStyle name="Output 2 4 2" xfId="10059"/>
    <cellStyle name="Output 2 4 2 2" xfId="37974"/>
    <cellStyle name="Output 2 4 3" xfId="37975"/>
    <cellStyle name="Output 2 4 4" xfId="37976"/>
    <cellStyle name="Output 2 5" xfId="10060"/>
    <cellStyle name="Output 2 5 2" xfId="37977"/>
    <cellStyle name="Output 2 5 3" xfId="37978"/>
    <cellStyle name="Output 2 6" xfId="12707"/>
    <cellStyle name="Output 2 6 2" xfId="37979"/>
    <cellStyle name="Output 2 7" xfId="12708"/>
    <cellStyle name="Output 2 8" xfId="37980"/>
    <cellStyle name="Output 2 9" xfId="37981"/>
    <cellStyle name="Output 20" xfId="37982"/>
    <cellStyle name="Output 21" xfId="37983"/>
    <cellStyle name="Output 22" xfId="37984"/>
    <cellStyle name="Output 23" xfId="37985"/>
    <cellStyle name="Output 24" xfId="37986"/>
    <cellStyle name="Output 25" xfId="37987"/>
    <cellStyle name="Output 26" xfId="37988"/>
    <cellStyle name="Output 27" xfId="37989"/>
    <cellStyle name="Output 28" xfId="37990"/>
    <cellStyle name="Output 29" xfId="37991"/>
    <cellStyle name="Output 3" xfId="10061"/>
    <cellStyle name="Output 3 10" xfId="37992"/>
    <cellStyle name="Output 3 2" xfId="10062"/>
    <cellStyle name="Output 3 2 2" xfId="37993"/>
    <cellStyle name="Output 3 2 2 2" xfId="37994"/>
    <cellStyle name="Output 3 2 3" xfId="37995"/>
    <cellStyle name="Output 3 2 4" xfId="37996"/>
    <cellStyle name="Output 3 3" xfId="10063"/>
    <cellStyle name="Output 3 3 2" xfId="12709"/>
    <cellStyle name="Output 3 3 2 2" xfId="37997"/>
    <cellStyle name="Output 3 3 3" xfId="37998"/>
    <cellStyle name="Output 3 4" xfId="10064"/>
    <cellStyle name="Output 3 4 2" xfId="37999"/>
    <cellStyle name="Output 3 5" xfId="12710"/>
    <cellStyle name="Output 3 6" xfId="12711"/>
    <cellStyle name="Output 3 7" xfId="12712"/>
    <cellStyle name="Output 3 8" xfId="12713"/>
    <cellStyle name="Output 3 9" xfId="38000"/>
    <cellStyle name="Output 30" xfId="38001"/>
    <cellStyle name="Output 31" xfId="38002"/>
    <cellStyle name="Output 32" xfId="38003"/>
    <cellStyle name="Output 33" xfId="38004"/>
    <cellStyle name="Output 34" xfId="38005"/>
    <cellStyle name="Output 35" xfId="38006"/>
    <cellStyle name="Output 36" xfId="38007"/>
    <cellStyle name="Output 37" xfId="38008"/>
    <cellStyle name="Output 38" xfId="38009"/>
    <cellStyle name="Output 39" xfId="38010"/>
    <cellStyle name="Output 4" xfId="10065"/>
    <cellStyle name="Output 4 2" xfId="10066"/>
    <cellStyle name="Output 4 2 2" xfId="38011"/>
    <cellStyle name="Output 4 2 2 2" xfId="38012"/>
    <cellStyle name="Output 4 2 3" xfId="38013"/>
    <cellStyle name="Output 4 2 4" xfId="38014"/>
    <cellStyle name="Output 4 3" xfId="38015"/>
    <cellStyle name="Output 4 3 2" xfId="38016"/>
    <cellStyle name="Output 4 3 3" xfId="38017"/>
    <cellStyle name="Output 4 4" xfId="38018"/>
    <cellStyle name="Output 4 4 2" xfId="38019"/>
    <cellStyle name="Output 4 5" xfId="38020"/>
    <cellStyle name="Output 40" xfId="38021"/>
    <cellStyle name="Output 41" xfId="38022"/>
    <cellStyle name="Output 42" xfId="38023"/>
    <cellStyle name="Output 43" xfId="38024"/>
    <cellStyle name="Output 44" xfId="38025"/>
    <cellStyle name="Output 45" xfId="38026"/>
    <cellStyle name="Output 46" xfId="38027"/>
    <cellStyle name="Output 47" xfId="38028"/>
    <cellStyle name="Output 48" xfId="38029"/>
    <cellStyle name="Output 49" xfId="38030"/>
    <cellStyle name="Output 5" xfId="10067"/>
    <cellStyle name="Output 5 2" xfId="38031"/>
    <cellStyle name="Output 5 2 2" xfId="38032"/>
    <cellStyle name="Output 5 2 3" xfId="38033"/>
    <cellStyle name="Output 5 3" xfId="38034"/>
    <cellStyle name="Output 5 3 2" xfId="38035"/>
    <cellStyle name="Output 5 4" xfId="38036"/>
    <cellStyle name="Output 50" xfId="38037"/>
    <cellStyle name="Output 51" xfId="38038"/>
    <cellStyle name="Output 52" xfId="38039"/>
    <cellStyle name="Output 53" xfId="38040"/>
    <cellStyle name="Output 54" xfId="38041"/>
    <cellStyle name="Output 55" xfId="38042"/>
    <cellStyle name="Output 56" xfId="38043"/>
    <cellStyle name="Output 57" xfId="38044"/>
    <cellStyle name="Output 58" xfId="38045"/>
    <cellStyle name="Output 59" xfId="38046"/>
    <cellStyle name="Output 6" xfId="10068"/>
    <cellStyle name="Output 6 2" xfId="12714"/>
    <cellStyle name="Output 6 2 2" xfId="38047"/>
    <cellStyle name="Output 6 3" xfId="38048"/>
    <cellStyle name="Output 6 4" xfId="38049"/>
    <cellStyle name="Output 60" xfId="38050"/>
    <cellStyle name="Output 61" xfId="38051"/>
    <cellStyle name="Output 62" xfId="38052"/>
    <cellStyle name="Output 63" xfId="38053"/>
    <cellStyle name="Output 64" xfId="38054"/>
    <cellStyle name="Output 65" xfId="38055"/>
    <cellStyle name="Output 7" xfId="12715"/>
    <cellStyle name="Output 7 2" xfId="38056"/>
    <cellStyle name="Output 8" xfId="12716"/>
    <cellStyle name="Output 8 2" xfId="38057"/>
    <cellStyle name="Output 9" xfId="38058"/>
    <cellStyle name="Percen - Style1" xfId="456"/>
    <cellStyle name="Percen - Style1 2" xfId="10069"/>
    <cellStyle name="Percen - Style1 2 2" xfId="12717"/>
    <cellStyle name="Percen - Style1 2 2 2" xfId="38059"/>
    <cellStyle name="Percen - Style1 2 3" xfId="38060"/>
    <cellStyle name="Percen - Style1 3" xfId="12718"/>
    <cellStyle name="Percen - Style1 3 2" xfId="38061"/>
    <cellStyle name="Percen - Style1 3 3" xfId="38062"/>
    <cellStyle name="Percen - Style1 4" xfId="38063"/>
    <cellStyle name="Percen - Style1 4 2" xfId="38064"/>
    <cellStyle name="Percen - Style2" xfId="457"/>
    <cellStyle name="Percen - Style2 2" xfId="10070"/>
    <cellStyle name="Percen - Style2 2 2" xfId="12719"/>
    <cellStyle name="Percen - Style2 2 2 2" xfId="38065"/>
    <cellStyle name="Percen - Style2 2 3" xfId="38066"/>
    <cellStyle name="Percen - Style2 3" xfId="10071"/>
    <cellStyle name="Percen - Style2 3 2" xfId="38067"/>
    <cellStyle name="Percen - Style2 3 3" xfId="38068"/>
    <cellStyle name="Percen - Style2 4" xfId="38069"/>
    <cellStyle name="Percen - Style2 4 2" xfId="38070"/>
    <cellStyle name="Percen - Style3" xfId="458"/>
    <cellStyle name="Percen - Style3 2" xfId="10072"/>
    <cellStyle name="Percen - Style3 2 2" xfId="10073"/>
    <cellStyle name="Percen - Style3 2 2 2" xfId="38071"/>
    <cellStyle name="Percen - Style3 2 3" xfId="38072"/>
    <cellStyle name="Percen - Style3 3" xfId="10074"/>
    <cellStyle name="Percen - Style3 3 2" xfId="38073"/>
    <cellStyle name="Percen - Style3 3 2 2" xfId="38074"/>
    <cellStyle name="Percen - Style3 3 3" xfId="38075"/>
    <cellStyle name="Percen - Style3 3 4" xfId="38076"/>
    <cellStyle name="Percen - Style3 4" xfId="10075"/>
    <cellStyle name="Percen - Style3 4 2" xfId="38077"/>
    <cellStyle name="Percen - Style3 5" xfId="38078"/>
    <cellStyle name="Percen - Style3_ACCOUNTS" xfId="10076"/>
    <cellStyle name="Percent" xfId="459" builtinId="5"/>
    <cellStyle name="Percent (0)" xfId="10077"/>
    <cellStyle name="Percent (0) 2" xfId="38079"/>
    <cellStyle name="Percent (0) 3" xfId="38080"/>
    <cellStyle name="Percent [2]" xfId="460"/>
    <cellStyle name="Percent [2] 10" xfId="38081"/>
    <cellStyle name="Percent [2] 10 2" xfId="38082"/>
    <cellStyle name="Percent [2] 10 3" xfId="38083"/>
    <cellStyle name="Percent [2] 11" xfId="38084"/>
    <cellStyle name="Percent [2] 11 2" xfId="38085"/>
    <cellStyle name="Percent [2] 12" xfId="38086"/>
    <cellStyle name="Percent [2] 12 2" xfId="38087"/>
    <cellStyle name="Percent [2] 12 3" xfId="38088"/>
    <cellStyle name="Percent [2] 2" xfId="461"/>
    <cellStyle name="Percent [2] 2 2" xfId="10078"/>
    <cellStyle name="Percent [2] 2 2 2" xfId="10079"/>
    <cellStyle name="Percent [2] 2 2 2 2" xfId="38089"/>
    <cellStyle name="Percent [2] 2 2 2 2 2" xfId="38090"/>
    <cellStyle name="Percent [2] 2 2 2 3" xfId="38091"/>
    <cellStyle name="Percent [2] 2 2 3" xfId="10080"/>
    <cellStyle name="Percent [2] 2 2 3 2" xfId="38092"/>
    <cellStyle name="Percent [2] 2 2 4" xfId="38093"/>
    <cellStyle name="Percent [2] 2 2 4 2" xfId="38094"/>
    <cellStyle name="Percent [2] 2 3" xfId="10081"/>
    <cellStyle name="Percent [2] 2 3 2" xfId="38095"/>
    <cellStyle name="Percent [2] 2 3 2 2" xfId="38096"/>
    <cellStyle name="Percent [2] 2 3 2 3" xfId="38097"/>
    <cellStyle name="Percent [2] 2 3 3" xfId="38098"/>
    <cellStyle name="Percent [2] 2 4" xfId="10082"/>
    <cellStyle name="Percent [2] 2 4 2" xfId="38099"/>
    <cellStyle name="Percent [2] 2 4 2 2" xfId="38100"/>
    <cellStyle name="Percent [2] 2 4 3" xfId="38101"/>
    <cellStyle name="Percent [2] 2 5" xfId="38102"/>
    <cellStyle name="Percent [2] 2 5 2" xfId="38103"/>
    <cellStyle name="Percent [2] 2 6" xfId="38104"/>
    <cellStyle name="Percent [2] 2 6 2" xfId="38105"/>
    <cellStyle name="Percent [2] 3" xfId="10083"/>
    <cellStyle name="Percent [2] 3 2" xfId="10084"/>
    <cellStyle name="Percent [2] 3 2 2" xfId="10085"/>
    <cellStyle name="Percent [2] 3 2 2 2" xfId="38106"/>
    <cellStyle name="Percent [2] 3 2 3" xfId="10086"/>
    <cellStyle name="Percent [2] 3 2 4" xfId="38107"/>
    <cellStyle name="Percent [2] 3 3" xfId="10087"/>
    <cellStyle name="Percent [2] 3 3 2" xfId="10088"/>
    <cellStyle name="Percent [2] 3 3 2 2" xfId="38108"/>
    <cellStyle name="Percent [2] 3 3 3" xfId="10089"/>
    <cellStyle name="Percent [2] 3 4" xfId="10090"/>
    <cellStyle name="Percent [2] 3 4 2" xfId="10091"/>
    <cellStyle name="Percent [2] 3 4 2 2" xfId="38109"/>
    <cellStyle name="Percent [2] 3 4 3" xfId="10092"/>
    <cellStyle name="Percent [2] 3 5" xfId="38110"/>
    <cellStyle name="Percent [2] 3 5 2" xfId="38111"/>
    <cellStyle name="Percent [2] 4" xfId="10093"/>
    <cellStyle name="Percent [2] 4 2" xfId="10094"/>
    <cellStyle name="Percent [2] 4 2 2" xfId="38112"/>
    <cellStyle name="Percent [2] 4 2 2 2" xfId="38113"/>
    <cellStyle name="Percent [2] 4 2 2 2 2" xfId="38114"/>
    <cellStyle name="Percent [2] 4 2 2 3" xfId="38115"/>
    <cellStyle name="Percent [2] 4 2 3" xfId="38116"/>
    <cellStyle name="Percent [2] 4 2 3 2" xfId="38117"/>
    <cellStyle name="Percent [2] 4 2 4" xfId="38118"/>
    <cellStyle name="Percent [2] 4 2 4 2" xfId="38119"/>
    <cellStyle name="Percent [2] 4 3" xfId="10095"/>
    <cellStyle name="Percent [2] 4 3 2" xfId="38120"/>
    <cellStyle name="Percent [2] 4 3 2 2" xfId="38121"/>
    <cellStyle name="Percent [2] 4 3 3" xfId="38122"/>
    <cellStyle name="Percent [2] 4 3 4" xfId="38123"/>
    <cellStyle name="Percent [2] 4 4" xfId="38124"/>
    <cellStyle name="Percent [2] 4 4 2" xfId="38125"/>
    <cellStyle name="Percent [2] 4 4 2 2" xfId="38126"/>
    <cellStyle name="Percent [2] 4 4 3" xfId="38127"/>
    <cellStyle name="Percent [2] 4 5" xfId="38128"/>
    <cellStyle name="Percent [2] 4 5 2" xfId="38129"/>
    <cellStyle name="Percent [2] 4 6" xfId="38130"/>
    <cellStyle name="Percent [2] 4 6 2" xfId="38131"/>
    <cellStyle name="Percent [2] 5" xfId="10096"/>
    <cellStyle name="Percent [2] 5 2" xfId="10097"/>
    <cellStyle name="Percent [2] 5 2 2" xfId="38132"/>
    <cellStyle name="Percent [2] 5 2 2 2" xfId="38133"/>
    <cellStyle name="Percent [2] 5 2 2 2 2" xfId="38134"/>
    <cellStyle name="Percent [2] 5 2 3" xfId="38135"/>
    <cellStyle name="Percent [2] 5 2 3 2" xfId="38136"/>
    <cellStyle name="Percent [2] 5 2 4" xfId="38137"/>
    <cellStyle name="Percent [2] 5 2 4 2" xfId="38138"/>
    <cellStyle name="Percent [2] 5 2 5" xfId="38139"/>
    <cellStyle name="Percent [2] 5 3" xfId="38140"/>
    <cellStyle name="Percent [2] 5 3 2" xfId="38141"/>
    <cellStyle name="Percent [2] 5 3 2 2" xfId="38142"/>
    <cellStyle name="Percent [2] 5 4" xfId="38143"/>
    <cellStyle name="Percent [2] 5 4 2" xfId="38144"/>
    <cellStyle name="Percent [2] 5 5" xfId="38145"/>
    <cellStyle name="Percent [2] 5 5 2" xfId="38146"/>
    <cellStyle name="Percent [2] 6" xfId="10098"/>
    <cellStyle name="Percent [2] 6 2" xfId="10099"/>
    <cellStyle name="Percent [2] 6 2 2" xfId="38147"/>
    <cellStyle name="Percent [2] 6 2 2 2" xfId="38148"/>
    <cellStyle name="Percent [2] 6 3" xfId="38149"/>
    <cellStyle name="Percent [2] 6 3 2" xfId="38150"/>
    <cellStyle name="Percent [2] 6 4" xfId="38151"/>
    <cellStyle name="Percent [2] 6 4 2" xfId="38152"/>
    <cellStyle name="Percent [2] 7" xfId="10100"/>
    <cellStyle name="Percent [2] 7 2" xfId="12720"/>
    <cellStyle name="Percent [2] 7 2 2" xfId="38153"/>
    <cellStyle name="Percent [2] 7 3" xfId="38154"/>
    <cellStyle name="Percent [2] 8" xfId="12721"/>
    <cellStyle name="Percent [2] 8 2" xfId="38155"/>
    <cellStyle name="Percent [2] 8 2 2" xfId="38156"/>
    <cellStyle name="Percent [2] 8 3" xfId="38157"/>
    <cellStyle name="Percent [2] 8 4" xfId="38158"/>
    <cellStyle name="Percent [2] 9" xfId="38159"/>
    <cellStyle name="Percent [2] 9 2" xfId="38160"/>
    <cellStyle name="Percent [2] 9 2 2" xfId="38161"/>
    <cellStyle name="Percent [2] 9 2 2 2" xfId="38162"/>
    <cellStyle name="Percent [2] 9 2 3" xfId="38163"/>
    <cellStyle name="Percent [2] 9 3" xfId="38164"/>
    <cellStyle name="Percent [2] 9 3 2" xfId="38165"/>
    <cellStyle name="Percent [2] 9 4" xfId="38166"/>
    <cellStyle name="Percent 10" xfId="10101"/>
    <cellStyle name="Percent 10 2" xfId="10102"/>
    <cellStyle name="Percent 10 2 2" xfId="38167"/>
    <cellStyle name="Percent 10 2 2 2" xfId="38168"/>
    <cellStyle name="Percent 10 2 2 2 2" xfId="38169"/>
    <cellStyle name="Percent 10 2 2 3" xfId="38170"/>
    <cellStyle name="Percent 10 2 3" xfId="38171"/>
    <cellStyle name="Percent 10 2 3 2" xfId="38172"/>
    <cellStyle name="Percent 10 2 4" xfId="38173"/>
    <cellStyle name="Percent 10 2 4 2" xfId="38174"/>
    <cellStyle name="Percent 10 3" xfId="10103"/>
    <cellStyle name="Percent 10 3 2" xfId="10104"/>
    <cellStyle name="Percent 10 3 2 2" xfId="38175"/>
    <cellStyle name="Percent 10 3 3" xfId="10105"/>
    <cellStyle name="Percent 10 3 3 2" xfId="38176"/>
    <cellStyle name="Percent 10 3 4" xfId="38177"/>
    <cellStyle name="Percent 10 4" xfId="10106"/>
    <cellStyle name="Percent 10 4 2" xfId="38178"/>
    <cellStyle name="Percent 10 4 2 2" xfId="38179"/>
    <cellStyle name="Percent 10 4 3" xfId="38180"/>
    <cellStyle name="Percent 10 4 4" xfId="38181"/>
    <cellStyle name="Percent 10 5" xfId="38182"/>
    <cellStyle name="Percent 10 5 2" xfId="38183"/>
    <cellStyle name="Percent 10 5 2 2" xfId="38184"/>
    <cellStyle name="Percent 10 5 3" xfId="38185"/>
    <cellStyle name="Percent 10 6" xfId="38186"/>
    <cellStyle name="Percent 10 6 2" xfId="38187"/>
    <cellStyle name="Percent 10 7" xfId="38188"/>
    <cellStyle name="Percent 100" xfId="10107"/>
    <cellStyle name="Percent 101" xfId="10108"/>
    <cellStyle name="Percent 102" xfId="10109"/>
    <cellStyle name="Percent 103" xfId="10110"/>
    <cellStyle name="Percent 104" xfId="10111"/>
    <cellStyle name="Percent 105" xfId="10112"/>
    <cellStyle name="Percent 106" xfId="10113"/>
    <cellStyle name="Percent 107" xfId="10114"/>
    <cellStyle name="Percent 108" xfId="10115"/>
    <cellStyle name="Percent 109" xfId="10116"/>
    <cellStyle name="Percent 11" xfId="10117"/>
    <cellStyle name="Percent 11 2" xfId="10118"/>
    <cellStyle name="Percent 11 2 2" xfId="10119"/>
    <cellStyle name="Percent 11 2 2 2" xfId="38189"/>
    <cellStyle name="Percent 11 2 2 2 2" xfId="38190"/>
    <cellStyle name="Percent 11 2 2 3" xfId="38191"/>
    <cellStyle name="Percent 11 2 3" xfId="10120"/>
    <cellStyle name="Percent 11 2 3 2" xfId="38192"/>
    <cellStyle name="Percent 11 2 4" xfId="38193"/>
    <cellStyle name="Percent 11 2 4 2" xfId="38194"/>
    <cellStyle name="Percent 11 3" xfId="10121"/>
    <cellStyle name="Percent 11 3 2" xfId="10122"/>
    <cellStyle name="Percent 11 3 2 2" xfId="38195"/>
    <cellStyle name="Percent 11 3 2 3" xfId="38196"/>
    <cellStyle name="Percent 11 3 3" xfId="10123"/>
    <cellStyle name="Percent 11 4" xfId="10124"/>
    <cellStyle name="Percent 11 4 2" xfId="10125"/>
    <cellStyle name="Percent 11 4 2 2" xfId="38197"/>
    <cellStyle name="Percent 11 4 3" xfId="10126"/>
    <cellStyle name="Percent 11 5" xfId="10127"/>
    <cellStyle name="Percent 11 5 2" xfId="38198"/>
    <cellStyle name="Percent 11 6" xfId="38199"/>
    <cellStyle name="Percent 11 6 2" xfId="38200"/>
    <cellStyle name="Percent 110" xfId="10128"/>
    <cellStyle name="Percent 111" xfId="10129"/>
    <cellStyle name="Percent 112" xfId="10130"/>
    <cellStyle name="Percent 113" xfId="10131"/>
    <cellStyle name="Percent 114" xfId="10132"/>
    <cellStyle name="Percent 115" xfId="10133"/>
    <cellStyle name="Percent 116" xfId="10134"/>
    <cellStyle name="Percent 117" xfId="10135"/>
    <cellStyle name="Percent 118" xfId="10136"/>
    <cellStyle name="Percent 119" xfId="10137"/>
    <cellStyle name="Percent 12" xfId="10138"/>
    <cellStyle name="Percent 12 2" xfId="10139"/>
    <cellStyle name="Percent 12 2 2" xfId="10140"/>
    <cellStyle name="Percent 12 2 2 2" xfId="10141"/>
    <cellStyle name="Percent 12 2 2 2 2" xfId="38201"/>
    <cellStyle name="Percent 12 2 2 3" xfId="10142"/>
    <cellStyle name="Percent 12 2 3" xfId="10143"/>
    <cellStyle name="Percent 12 2 3 2" xfId="38202"/>
    <cellStyle name="Percent 12 2 4" xfId="38203"/>
    <cellStyle name="Percent 12 2 4 2" xfId="38204"/>
    <cellStyle name="Percent 12 3" xfId="10144"/>
    <cellStyle name="Percent 12 3 2" xfId="10145"/>
    <cellStyle name="Percent 12 3 2 2" xfId="38205"/>
    <cellStyle name="Percent 12 3 3" xfId="10146"/>
    <cellStyle name="Percent 12 4" xfId="10147"/>
    <cellStyle name="Percent 12 4 2" xfId="10148"/>
    <cellStyle name="Percent 12 4 2 2" xfId="38206"/>
    <cellStyle name="Percent 12 4 3" xfId="10149"/>
    <cellStyle name="Percent 12 5" xfId="10150"/>
    <cellStyle name="Percent 12 5 2" xfId="10151"/>
    <cellStyle name="Percent 12 5 2 2" xfId="38207"/>
    <cellStyle name="Percent 12 5 3" xfId="10152"/>
    <cellStyle name="Percent 12 6" xfId="38208"/>
    <cellStyle name="Percent 12 6 2" xfId="38209"/>
    <cellStyle name="Percent 120" xfId="10153"/>
    <cellStyle name="Percent 121" xfId="10154"/>
    <cellStyle name="Percent 122" xfId="12722"/>
    <cellStyle name="Percent 123" xfId="38210"/>
    <cellStyle name="Percent 124" xfId="38211"/>
    <cellStyle name="Percent 125" xfId="38212"/>
    <cellStyle name="Percent 126" xfId="38213"/>
    <cellStyle name="Percent 127" xfId="38214"/>
    <cellStyle name="Percent 13" xfId="10155"/>
    <cellStyle name="Percent 13 2" xfId="10156"/>
    <cellStyle name="Percent 13 2 2" xfId="10157"/>
    <cellStyle name="Percent 13 2 2 2" xfId="38215"/>
    <cellStyle name="Percent 13 2 2 2 2" xfId="38216"/>
    <cellStyle name="Percent 13 2 2 3" xfId="38217"/>
    <cellStyle name="Percent 13 2 3" xfId="10158"/>
    <cellStyle name="Percent 13 2 3 2" xfId="38218"/>
    <cellStyle name="Percent 13 2 4" xfId="38219"/>
    <cellStyle name="Percent 13 2 4 2" xfId="38220"/>
    <cellStyle name="Percent 13 3" xfId="10159"/>
    <cellStyle name="Percent 13 3 2" xfId="10160"/>
    <cellStyle name="Percent 13 3 2 2" xfId="38221"/>
    <cellStyle name="Percent 13 3 3" xfId="10161"/>
    <cellStyle name="Percent 13 4" xfId="10162"/>
    <cellStyle name="Percent 13 4 2" xfId="38222"/>
    <cellStyle name="Percent 13 4 2 2" xfId="38223"/>
    <cellStyle name="Percent 13 4 3" xfId="38224"/>
    <cellStyle name="Percent 13 5" xfId="10163"/>
    <cellStyle name="Percent 13 5 2" xfId="38225"/>
    <cellStyle name="Percent 13 6" xfId="10164"/>
    <cellStyle name="Percent 13 6 2" xfId="38226"/>
    <cellStyle name="Percent 13 7" xfId="38227"/>
    <cellStyle name="Percent 14" xfId="10165"/>
    <cellStyle name="Percent 14 2" xfId="10166"/>
    <cellStyle name="Percent 14 2 2" xfId="10167"/>
    <cellStyle name="Percent 14 2 2 2" xfId="10168"/>
    <cellStyle name="Percent 14 2 2 2 2" xfId="38228"/>
    <cellStyle name="Percent 14 2 2 3" xfId="38229"/>
    <cellStyle name="Percent 14 2 3" xfId="38230"/>
    <cellStyle name="Percent 14 2 3 2" xfId="38231"/>
    <cellStyle name="Percent 14 2 4" xfId="38232"/>
    <cellStyle name="Percent 14 2 4 2" xfId="38233"/>
    <cellStyle name="Percent 14 3" xfId="10169"/>
    <cellStyle name="Percent 14 3 2" xfId="10170"/>
    <cellStyle name="Percent 14 3 2 2" xfId="38234"/>
    <cellStyle name="Percent 14 3 3" xfId="38235"/>
    <cellStyle name="Percent 14 4" xfId="10171"/>
    <cellStyle name="Percent 14 4 2" xfId="10172"/>
    <cellStyle name="Percent 14 4 2 2" xfId="38236"/>
    <cellStyle name="Percent 14 4 3" xfId="10173"/>
    <cellStyle name="Percent 14 5" xfId="10174"/>
    <cellStyle name="Percent 14 5 2" xfId="10175"/>
    <cellStyle name="Percent 14 6" xfId="38237"/>
    <cellStyle name="Percent 14 6 2" xfId="38238"/>
    <cellStyle name="Percent 15" xfId="10176"/>
    <cellStyle name="Percent 15 2" xfId="10177"/>
    <cellStyle name="Percent 15 2 2" xfId="10178"/>
    <cellStyle name="Percent 15 2 2 2" xfId="38239"/>
    <cellStyle name="Percent 15 2 2 2 2" xfId="38240"/>
    <cellStyle name="Percent 15 2 2 3" xfId="38241"/>
    <cellStyle name="Percent 15 2 3" xfId="10179"/>
    <cellStyle name="Percent 15 2 3 2" xfId="38242"/>
    <cellStyle name="Percent 15 2 4" xfId="10180"/>
    <cellStyle name="Percent 15 2 4 2" xfId="38243"/>
    <cellStyle name="Percent 15 2 5" xfId="10181"/>
    <cellStyle name="Percent 15 3" xfId="10182"/>
    <cellStyle name="Percent 15 3 2" xfId="10183"/>
    <cellStyle name="Percent 15 3 2 2" xfId="38244"/>
    <cellStyle name="Percent 15 3 3" xfId="38245"/>
    <cellStyle name="Percent 15 4" xfId="10184"/>
    <cellStyle name="Percent 15 4 2" xfId="10185"/>
    <cellStyle name="Percent 15 4 2 2" xfId="38246"/>
    <cellStyle name="Percent 15 4 3" xfId="10186"/>
    <cellStyle name="Percent 15 5" xfId="10187"/>
    <cellStyle name="Percent 15 5 2" xfId="38247"/>
    <cellStyle name="Percent 15 6" xfId="10188"/>
    <cellStyle name="Percent 15 6 2" xfId="38248"/>
    <cellStyle name="Percent 15 7" xfId="38249"/>
    <cellStyle name="Percent 16" xfId="10189"/>
    <cellStyle name="Percent 16 2" xfId="10190"/>
    <cellStyle name="Percent 16 2 2" xfId="10191"/>
    <cellStyle name="Percent 16 2 2 2" xfId="38250"/>
    <cellStyle name="Percent 16 2 2 2 2" xfId="38251"/>
    <cellStyle name="Percent 16 2 2 3" xfId="38252"/>
    <cellStyle name="Percent 16 2 3" xfId="10192"/>
    <cellStyle name="Percent 16 2 3 2" xfId="38253"/>
    <cellStyle name="Percent 16 2 4" xfId="38254"/>
    <cellStyle name="Percent 16 2 4 2" xfId="38255"/>
    <cellStyle name="Percent 16 3" xfId="10193"/>
    <cellStyle name="Percent 16 3 2" xfId="10194"/>
    <cellStyle name="Percent 16 3 2 2" xfId="38256"/>
    <cellStyle name="Percent 16 3 3" xfId="10195"/>
    <cellStyle name="Percent 16 4" xfId="10196"/>
    <cellStyle name="Percent 16 4 2" xfId="10197"/>
    <cellStyle name="Percent 16 4 2 2" xfId="38257"/>
    <cellStyle name="Percent 16 4 3" xfId="10198"/>
    <cellStyle name="Percent 16 5" xfId="38258"/>
    <cellStyle name="Percent 16 5 2" xfId="38259"/>
    <cellStyle name="Percent 17" xfId="10199"/>
    <cellStyle name="Percent 17 2" xfId="10200"/>
    <cellStyle name="Percent 17 2 2" xfId="10201"/>
    <cellStyle name="Percent 17 2 2 2" xfId="38260"/>
    <cellStyle name="Percent 17 2 2 2 2" xfId="38261"/>
    <cellStyle name="Percent 17 2 2 3" xfId="38262"/>
    <cellStyle name="Percent 17 2 3" xfId="10202"/>
    <cellStyle name="Percent 17 2 3 2" xfId="38263"/>
    <cellStyle name="Percent 17 2 4" xfId="10203"/>
    <cellStyle name="Percent 17 2 4 2" xfId="38264"/>
    <cellStyle name="Percent 17 3" xfId="10204"/>
    <cellStyle name="Percent 17 3 2" xfId="10205"/>
    <cellStyle name="Percent 17 3 2 2" xfId="38265"/>
    <cellStyle name="Percent 17 3 3" xfId="10206"/>
    <cellStyle name="Percent 17 3 4" xfId="38266"/>
    <cellStyle name="Percent 17 4" xfId="10207"/>
    <cellStyle name="Percent 17 4 2" xfId="10208"/>
    <cellStyle name="Percent 17 4 2 2" xfId="38267"/>
    <cellStyle name="Percent 17 4 3" xfId="10209"/>
    <cellStyle name="Percent 17 5" xfId="38268"/>
    <cellStyle name="Percent 17 5 2" xfId="38269"/>
    <cellStyle name="Percent 18" xfId="10210"/>
    <cellStyle name="Percent 18 2" xfId="10211"/>
    <cellStyle name="Percent 18 2 2" xfId="10212"/>
    <cellStyle name="Percent 18 2 2 2" xfId="38270"/>
    <cellStyle name="Percent 18 2 2 2 2" xfId="38271"/>
    <cellStyle name="Percent 18 2 2 3" xfId="38272"/>
    <cellStyle name="Percent 18 2 3" xfId="10213"/>
    <cellStyle name="Percent 18 2 3 2" xfId="38273"/>
    <cellStyle name="Percent 18 2 4" xfId="38274"/>
    <cellStyle name="Percent 18 2 4 2" xfId="38275"/>
    <cellStyle name="Percent 18 3" xfId="10214"/>
    <cellStyle name="Percent 18 3 2" xfId="10215"/>
    <cellStyle name="Percent 18 3 2 2" xfId="38276"/>
    <cellStyle name="Percent 18 3 3" xfId="10216"/>
    <cellStyle name="Percent 18 3 4" xfId="38277"/>
    <cellStyle name="Percent 18 4" xfId="10217"/>
    <cellStyle name="Percent 18 4 2" xfId="10218"/>
    <cellStyle name="Percent 18 4 2 2" xfId="38278"/>
    <cellStyle name="Percent 18 4 3" xfId="10219"/>
    <cellStyle name="Percent 18 5" xfId="10220"/>
    <cellStyle name="Percent 18 5 2" xfId="10221"/>
    <cellStyle name="Percent 19" xfId="10222"/>
    <cellStyle name="Percent 19 2" xfId="10223"/>
    <cellStyle name="Percent 19 2 2" xfId="10224"/>
    <cellStyle name="Percent 19 2 2 2" xfId="38279"/>
    <cellStyle name="Percent 19 2 2 2 2" xfId="38280"/>
    <cellStyle name="Percent 19 2 2 3" xfId="38281"/>
    <cellStyle name="Percent 19 2 3" xfId="10225"/>
    <cellStyle name="Percent 19 2 3 2" xfId="38282"/>
    <cellStyle name="Percent 19 2 4" xfId="38283"/>
    <cellStyle name="Percent 19 2 4 2" xfId="38284"/>
    <cellStyle name="Percent 19 3" xfId="10226"/>
    <cellStyle name="Percent 19 3 2" xfId="10227"/>
    <cellStyle name="Percent 19 3 2 2" xfId="38285"/>
    <cellStyle name="Percent 19 3 3" xfId="10228"/>
    <cellStyle name="Percent 19 4" xfId="10229"/>
    <cellStyle name="Percent 19 4 2" xfId="10230"/>
    <cellStyle name="Percent 19 4 2 2" xfId="38286"/>
    <cellStyle name="Percent 19 4 3" xfId="10231"/>
    <cellStyle name="Percent 19 5" xfId="38287"/>
    <cellStyle name="Percent 19 5 2" xfId="38288"/>
    <cellStyle name="Percent 2" xfId="462"/>
    <cellStyle name="Percent 2 2" xfId="463"/>
    <cellStyle name="Percent 2 2 2" xfId="10232"/>
    <cellStyle name="Percent 2 2 2 2" xfId="10233"/>
    <cellStyle name="Percent 2 2 2 2 2" xfId="12723"/>
    <cellStyle name="Percent 2 2 2 2 2 2" xfId="38289"/>
    <cellStyle name="Percent 2 2 2 2 3" xfId="38290"/>
    <cellStyle name="Percent 2 2 2 3" xfId="10234"/>
    <cellStyle name="Percent 2 2 2 3 2" xfId="38291"/>
    <cellStyle name="Percent 2 2 2 3 2 2" xfId="38292"/>
    <cellStyle name="Percent 2 2 2 3 3" xfId="38293"/>
    <cellStyle name="Percent 2 2 2 3 4" xfId="38294"/>
    <cellStyle name="Percent 2 2 2 4" xfId="38295"/>
    <cellStyle name="Percent 2 2 2 4 2" xfId="38296"/>
    <cellStyle name="Percent 2 2 2 5" xfId="38297"/>
    <cellStyle name="Percent 2 2 2 5 2" xfId="38298"/>
    <cellStyle name="Percent 2 2 3" xfId="10235"/>
    <cellStyle name="Percent 2 2 3 2" xfId="12724"/>
    <cellStyle name="Percent 2 2 3 2 2" xfId="12725"/>
    <cellStyle name="Percent 2 2 3 2 2 2" xfId="38299"/>
    <cellStyle name="Percent 2 2 3 2 3" xfId="38300"/>
    <cellStyle name="Percent 2 2 3 3" xfId="38301"/>
    <cellStyle name="Percent 2 2 3 3 2" xfId="38302"/>
    <cellStyle name="Percent 2 2 3 3 2 2" xfId="38303"/>
    <cellStyle name="Percent 2 2 3 3 3" xfId="38304"/>
    <cellStyle name="Percent 2 2 3 4" xfId="38305"/>
    <cellStyle name="Percent 2 2 3 4 2" xfId="38306"/>
    <cellStyle name="Percent 2 2 3 5" xfId="38307"/>
    <cellStyle name="Percent 2 2 3 5 2" xfId="38308"/>
    <cellStyle name="Percent 2 2 4" xfId="10236"/>
    <cellStyle name="Percent 2 2 4 2" xfId="12726"/>
    <cellStyle name="Percent 2 2 4 2 2" xfId="38309"/>
    <cellStyle name="Percent 2 2 4 3" xfId="38310"/>
    <cellStyle name="Percent 2 2 5" xfId="38311"/>
    <cellStyle name="Percent 2 2 5 2" xfId="38312"/>
    <cellStyle name="Percent 2 2 5 2 2" xfId="38313"/>
    <cellStyle name="Percent 2 2 5 3" xfId="38314"/>
    <cellStyle name="Percent 2 2 5 4" xfId="38315"/>
    <cellStyle name="Percent 2 2 5 5" xfId="38316"/>
    <cellStyle name="Percent 2 2 6" xfId="38317"/>
    <cellStyle name="Percent 2 2 6 2" xfId="38318"/>
    <cellStyle name="Percent 2 2 7" xfId="38319"/>
    <cellStyle name="Percent 2 2 7 2" xfId="38320"/>
    <cellStyle name="Percent 2 3" xfId="10237"/>
    <cellStyle name="Percent 2 3 2" xfId="10238"/>
    <cellStyle name="Percent 2 3 2 2" xfId="12727"/>
    <cellStyle name="Percent 2 3 2 2 2" xfId="38321"/>
    <cellStyle name="Percent 2 3 2 3" xfId="38322"/>
    <cellStyle name="Percent 2 3 2 4" xfId="38323"/>
    <cellStyle name="Percent 2 3 3" xfId="10239"/>
    <cellStyle name="Percent 2 3 3 2" xfId="38324"/>
    <cellStyle name="Percent 2 3 3 3" xfId="38325"/>
    <cellStyle name="Percent 2 3 4" xfId="10240"/>
    <cellStyle name="Percent 2 3 4 2" xfId="38326"/>
    <cellStyle name="Percent 2 4" xfId="10241"/>
    <cellStyle name="Percent 2 4 2" xfId="10242"/>
    <cellStyle name="Percent 2 4 2 2" xfId="38327"/>
    <cellStyle name="Percent 2 4 3" xfId="10243"/>
    <cellStyle name="Percent 2 4 3 2" xfId="38328"/>
    <cellStyle name="Percent 2 4 4" xfId="38329"/>
    <cellStyle name="Percent 2 5" xfId="10244"/>
    <cellStyle name="Percent 2 5 2" xfId="38330"/>
    <cellStyle name="Percent 2 5 3" xfId="38331"/>
    <cellStyle name="Percent 2 6" xfId="10245"/>
    <cellStyle name="Percent 2 6 2" xfId="38332"/>
    <cellStyle name="Percent 2 7" xfId="38333"/>
    <cellStyle name="Percent 2 7 2" xfId="38334"/>
    <cellStyle name="Percent 20" xfId="10246"/>
    <cellStyle name="Percent 20 2" xfId="10247"/>
    <cellStyle name="Percent 20 2 2" xfId="10248"/>
    <cellStyle name="Percent 20 2 2 2" xfId="38335"/>
    <cellStyle name="Percent 20 2 2 2 2" xfId="38336"/>
    <cellStyle name="Percent 20 2 2 3" xfId="38337"/>
    <cellStyle name="Percent 20 2 3" xfId="10249"/>
    <cellStyle name="Percent 20 2 3 2" xfId="38338"/>
    <cellStyle name="Percent 20 2 4" xfId="10250"/>
    <cellStyle name="Percent 20 2 4 2" xfId="38339"/>
    <cellStyle name="Percent 20 2 5" xfId="10251"/>
    <cellStyle name="Percent 20 3" xfId="10252"/>
    <cellStyle name="Percent 20 3 2" xfId="38340"/>
    <cellStyle name="Percent 20 3 2 2" xfId="38341"/>
    <cellStyle name="Percent 20 3 3" xfId="38342"/>
    <cellStyle name="Percent 20 4" xfId="10253"/>
    <cellStyle name="Percent 20 4 2" xfId="38343"/>
    <cellStyle name="Percent 20 5" xfId="10254"/>
    <cellStyle name="Percent 20 5 2" xfId="38344"/>
    <cellStyle name="Percent 20 6" xfId="38345"/>
    <cellStyle name="Percent 21" xfId="10255"/>
    <cellStyle name="Percent 21 2" xfId="10256"/>
    <cellStyle name="Percent 21 2 2" xfId="38346"/>
    <cellStyle name="Percent 21 2 2 2" xfId="38347"/>
    <cellStyle name="Percent 21 2 3" xfId="38348"/>
    <cellStyle name="Percent 21 2 3 2" xfId="38349"/>
    <cellStyle name="Percent 21 2 4" xfId="38350"/>
    <cellStyle name="Percent 21 3" xfId="10257"/>
    <cellStyle name="Percent 21 3 2" xfId="38351"/>
    <cellStyle name="Percent 21 3 2 2" xfId="38352"/>
    <cellStyle name="Percent 21 3 3" xfId="38353"/>
    <cellStyle name="Percent 21 4" xfId="38354"/>
    <cellStyle name="Percent 21 4 2" xfId="38355"/>
    <cellStyle name="Percent 21 4 3" xfId="38356"/>
    <cellStyle name="Percent 21 5" xfId="38357"/>
    <cellStyle name="Percent 21 5 2" xfId="38358"/>
    <cellStyle name="Percent 22" xfId="10258"/>
    <cellStyle name="Percent 22 2" xfId="10259"/>
    <cellStyle name="Percent 22 2 2" xfId="10260"/>
    <cellStyle name="Percent 22 2 2 2" xfId="38359"/>
    <cellStyle name="Percent 22 2 3" xfId="38360"/>
    <cellStyle name="Percent 22 3" xfId="10261"/>
    <cellStyle name="Percent 22 3 2" xfId="10262"/>
    <cellStyle name="Percent 22 3 2 2" xfId="38361"/>
    <cellStyle name="Percent 22 3 3" xfId="10263"/>
    <cellStyle name="Percent 22 4" xfId="10264"/>
    <cellStyle name="Percent 22 4 2" xfId="10265"/>
    <cellStyle name="Percent 22 5" xfId="38362"/>
    <cellStyle name="Percent 23" xfId="10266"/>
    <cellStyle name="Percent 23 2" xfId="10267"/>
    <cellStyle name="Percent 23 2 2" xfId="10268"/>
    <cellStyle name="Percent 23 2 2 2" xfId="38363"/>
    <cellStyle name="Percent 23 2 3" xfId="38364"/>
    <cellStyle name="Percent 23 3" xfId="10269"/>
    <cellStyle name="Percent 23 3 2" xfId="10270"/>
    <cellStyle name="Percent 23 3 2 2" xfId="38365"/>
    <cellStyle name="Percent 23 3 3" xfId="10271"/>
    <cellStyle name="Percent 23 4" xfId="10272"/>
    <cellStyle name="Percent 23 4 2" xfId="10273"/>
    <cellStyle name="Percent 23 5" xfId="38366"/>
    <cellStyle name="Percent 24" xfId="10274"/>
    <cellStyle name="Percent 24 2" xfId="10275"/>
    <cellStyle name="Percent 24 2 2" xfId="10276"/>
    <cellStyle name="Percent 24 2 2 2" xfId="38367"/>
    <cellStyle name="Percent 24 2 3" xfId="10277"/>
    <cellStyle name="Percent 24 3" xfId="10278"/>
    <cellStyle name="Percent 24 3 2" xfId="10279"/>
    <cellStyle name="Percent 24 3 2 2" xfId="38368"/>
    <cellStyle name="Percent 24 3 3" xfId="10280"/>
    <cellStyle name="Percent 24 4" xfId="10281"/>
    <cellStyle name="Percent 24 4 2" xfId="10282"/>
    <cellStyle name="Percent 24 4 2 2" xfId="38369"/>
    <cellStyle name="Percent 24 4 3" xfId="10283"/>
    <cellStyle name="Percent 24 5" xfId="10284"/>
    <cellStyle name="Percent 24 5 2" xfId="38370"/>
    <cellStyle name="Percent 24 6" xfId="38371"/>
    <cellStyle name="Percent 25" xfId="10285"/>
    <cellStyle name="Percent 25 2" xfId="10286"/>
    <cellStyle name="Percent 25 2 2" xfId="10287"/>
    <cellStyle name="Percent 25 2 2 2" xfId="38372"/>
    <cellStyle name="Percent 25 2 3" xfId="10288"/>
    <cellStyle name="Percent 25 3" xfId="10289"/>
    <cellStyle name="Percent 25 3 2" xfId="38373"/>
    <cellStyle name="Percent 25 3 3" xfId="38374"/>
    <cellStyle name="Percent 25 4" xfId="38375"/>
    <cellStyle name="Percent 25 4 2" xfId="38376"/>
    <cellStyle name="Percent 25 4 3" xfId="38377"/>
    <cellStyle name="Percent 25 5" xfId="38378"/>
    <cellStyle name="Percent 25 6" xfId="38379"/>
    <cellStyle name="Percent 25 7" xfId="38380"/>
    <cellStyle name="Percent 26" xfId="10290"/>
    <cellStyle name="Percent 26 2" xfId="10291"/>
    <cellStyle name="Percent 26 2 2" xfId="38381"/>
    <cellStyle name="Percent 26 2 2 2" xfId="38382"/>
    <cellStyle name="Percent 26 3" xfId="10292"/>
    <cellStyle name="Percent 26 3 2" xfId="38383"/>
    <cellStyle name="Percent 26 4" xfId="38384"/>
    <cellStyle name="Percent 26 4 2" xfId="38385"/>
    <cellStyle name="Percent 27" xfId="10293"/>
    <cellStyle name="Percent 27 2" xfId="10294"/>
    <cellStyle name="Percent 27 2 2" xfId="38386"/>
    <cellStyle name="Percent 27 3" xfId="10295"/>
    <cellStyle name="Percent 28" xfId="10296"/>
    <cellStyle name="Percent 28 2" xfId="10297"/>
    <cellStyle name="Percent 28 2 2" xfId="38387"/>
    <cellStyle name="Percent 28 2 3" xfId="38388"/>
    <cellStyle name="Percent 28 3" xfId="10298"/>
    <cellStyle name="Percent 29" xfId="10299"/>
    <cellStyle name="Percent 29 2" xfId="10300"/>
    <cellStyle name="Percent 29 2 2" xfId="38389"/>
    <cellStyle name="Percent 29 2 3" xfId="38390"/>
    <cellStyle name="Percent 29 3" xfId="10301"/>
    <cellStyle name="Percent 3" xfId="464"/>
    <cellStyle name="Percent 3 2" xfId="465"/>
    <cellStyle name="Percent 3 2 2" xfId="10302"/>
    <cellStyle name="Percent 3 2 2 2" xfId="10303"/>
    <cellStyle name="Percent 3 2 2 2 2" xfId="38391"/>
    <cellStyle name="Percent 3 2 2 3" xfId="10304"/>
    <cellStyle name="Percent 3 2 3" xfId="10305"/>
    <cellStyle name="Percent 3 2 3 2" xfId="38392"/>
    <cellStyle name="Percent 3 2 3 2 2" xfId="38393"/>
    <cellStyle name="Percent 3 2 3 3" xfId="38394"/>
    <cellStyle name="Percent 3 2 3 4" xfId="38395"/>
    <cellStyle name="Percent 3 2 4" xfId="10306"/>
    <cellStyle name="Percent 3 2 4 2" xfId="38396"/>
    <cellStyle name="Percent 3 2 5" xfId="11046"/>
    <cellStyle name="Percent 3 2 5 2" xfId="38397"/>
    <cellStyle name="Percent 3 3" xfId="10307"/>
    <cellStyle name="Percent 3 3 2" xfId="10308"/>
    <cellStyle name="Percent 3 3 2 2" xfId="12728"/>
    <cellStyle name="Percent 3 3 2 2 2" xfId="38398"/>
    <cellStyle name="Percent 3 3 2 3" xfId="38399"/>
    <cellStyle name="Percent 3 3 3" xfId="10309"/>
    <cellStyle name="Percent 3 3 3 2" xfId="38400"/>
    <cellStyle name="Percent 3 3 3 2 2" xfId="38401"/>
    <cellStyle name="Percent 3 3 3 3" xfId="38402"/>
    <cellStyle name="Percent 3 3 3 4" xfId="38403"/>
    <cellStyle name="Percent 3 3 4" xfId="38404"/>
    <cellStyle name="Percent 3 3 4 2" xfId="38405"/>
    <cellStyle name="Percent 3 3 4 2 2" xfId="38406"/>
    <cellStyle name="Percent 3 3 4 3" xfId="38407"/>
    <cellStyle name="Percent 3 3 5" xfId="38408"/>
    <cellStyle name="Percent 3 3 5 2" xfId="38409"/>
    <cellStyle name="Percent 3 3 6" xfId="38410"/>
    <cellStyle name="Percent 3 4" xfId="10310"/>
    <cellStyle name="Percent 3 4 2" xfId="38411"/>
    <cellStyle name="Percent 3 4 2 2" xfId="38412"/>
    <cellStyle name="Percent 3 4 2 2 2" xfId="38413"/>
    <cellStyle name="Percent 3 4 2 3" xfId="38414"/>
    <cellStyle name="Percent 3 4 2 4" xfId="38415"/>
    <cellStyle name="Percent 3 4 3" xfId="38416"/>
    <cellStyle name="Percent 3 4 3 2" xfId="38417"/>
    <cellStyle name="Percent 3 4 3 3" xfId="38418"/>
    <cellStyle name="Percent 3 4 4" xfId="38419"/>
    <cellStyle name="Percent 3 4 4 2" xfId="38420"/>
    <cellStyle name="Percent 3 5" xfId="10311"/>
    <cellStyle name="Percent 3 5 2" xfId="12729"/>
    <cellStyle name="Percent 3 5 2 2" xfId="38421"/>
    <cellStyle name="Percent 3 5 3" xfId="12730"/>
    <cellStyle name="Percent 3 6" xfId="12731"/>
    <cellStyle name="Percent 3 6 2" xfId="12732"/>
    <cellStyle name="Percent 3 6 2 2" xfId="38422"/>
    <cellStyle name="Percent 3 6 3" xfId="38423"/>
    <cellStyle name="Percent 3 7" xfId="12733"/>
    <cellStyle name="Percent 3 7 2" xfId="38424"/>
    <cellStyle name="Percent 3 7 3" xfId="38425"/>
    <cellStyle name="Percent 3 8" xfId="38426"/>
    <cellStyle name="Percent 3 8 2" xfId="38427"/>
    <cellStyle name="Percent 3 9" xfId="38428"/>
    <cellStyle name="Percent 3 9 2" xfId="38429"/>
    <cellStyle name="Percent 30" xfId="10312"/>
    <cellStyle name="Percent 30 2" xfId="10313"/>
    <cellStyle name="Percent 30 2 2" xfId="38430"/>
    <cellStyle name="Percent 30 2 3" xfId="38431"/>
    <cellStyle name="Percent 30 3" xfId="10314"/>
    <cellStyle name="Percent 31" xfId="10315"/>
    <cellStyle name="Percent 31 2" xfId="10316"/>
    <cellStyle name="Percent 31 2 2" xfId="38432"/>
    <cellStyle name="Percent 31 2 3" xfId="38433"/>
    <cellStyle name="Percent 31 3" xfId="10317"/>
    <cellStyle name="Percent 32" xfId="10318"/>
    <cellStyle name="Percent 32 2" xfId="10319"/>
    <cellStyle name="Percent 32 2 2" xfId="38434"/>
    <cellStyle name="Percent 32 3" xfId="10320"/>
    <cellStyle name="Percent 32 4" xfId="38435"/>
    <cellStyle name="Percent 33" xfId="10321"/>
    <cellStyle name="Percent 33 2" xfId="10322"/>
    <cellStyle name="Percent 33 2 2" xfId="38436"/>
    <cellStyle name="Percent 33 2 3" xfId="38437"/>
    <cellStyle name="Percent 33 3" xfId="10323"/>
    <cellStyle name="Percent 33 4" xfId="38438"/>
    <cellStyle name="Percent 34" xfId="10324"/>
    <cellStyle name="Percent 34 2" xfId="10325"/>
    <cellStyle name="Percent 34 2 2" xfId="38439"/>
    <cellStyle name="Percent 34 3" xfId="10326"/>
    <cellStyle name="Percent 35" xfId="10327"/>
    <cellStyle name="Percent 35 2" xfId="10328"/>
    <cellStyle name="Percent 35 2 2" xfId="38440"/>
    <cellStyle name="Percent 35 3" xfId="10329"/>
    <cellStyle name="Percent 36" xfId="10330"/>
    <cellStyle name="Percent 36 2" xfId="10331"/>
    <cellStyle name="Percent 36 2 2" xfId="38441"/>
    <cellStyle name="Percent 36 3" xfId="10332"/>
    <cellStyle name="Percent 37" xfId="10333"/>
    <cellStyle name="Percent 37 2" xfId="10334"/>
    <cellStyle name="Percent 37 2 2" xfId="38442"/>
    <cellStyle name="Percent 37 3" xfId="10335"/>
    <cellStyle name="Percent 38" xfId="10336"/>
    <cellStyle name="Percent 38 2" xfId="10337"/>
    <cellStyle name="Percent 38 2 2" xfId="38443"/>
    <cellStyle name="Percent 38 3" xfId="10338"/>
    <cellStyle name="Percent 39" xfId="10339"/>
    <cellStyle name="Percent 39 2" xfId="10340"/>
    <cellStyle name="Percent 39 2 2" xfId="38444"/>
    <cellStyle name="Percent 39 3" xfId="10341"/>
    <cellStyle name="Percent 4" xfId="466"/>
    <cellStyle name="Percent 4 2" xfId="10342"/>
    <cellStyle name="Percent 4 2 2" xfId="10343"/>
    <cellStyle name="Percent 4 2 2 2" xfId="38445"/>
    <cellStyle name="Percent 4 2 2 2 2" xfId="38446"/>
    <cellStyle name="Percent 4 2 2 2 3" xfId="38447"/>
    <cellStyle name="Percent 4 2 2 3" xfId="38448"/>
    <cellStyle name="Percent 4 2 2 3 2" xfId="38449"/>
    <cellStyle name="Percent 4 2 3" xfId="10344"/>
    <cellStyle name="Percent 4 2 3 2" xfId="10345"/>
    <cellStyle name="Percent 4 2 3 2 2" xfId="38450"/>
    <cellStyle name="Percent 4 2 3 3" xfId="10346"/>
    <cellStyle name="Percent 4 2 4" xfId="10347"/>
    <cellStyle name="Percent 4 2 4 2" xfId="38451"/>
    <cellStyle name="Percent 4 2 4 3" xfId="38452"/>
    <cellStyle name="Percent 4 2 5" xfId="10348"/>
    <cellStyle name="Percent 4 2 5 2" xfId="38453"/>
    <cellStyle name="Percent 4 3" xfId="10349"/>
    <cellStyle name="Percent 4 3 2" xfId="10350"/>
    <cellStyle name="Percent 4 3 2 2" xfId="38454"/>
    <cellStyle name="Percent 4 3 2 2 2" xfId="38455"/>
    <cellStyle name="Percent 4 3 2 3" xfId="38456"/>
    <cellStyle name="Percent 4 3 3" xfId="10351"/>
    <cellStyle name="Percent 4 3 3 2" xfId="38457"/>
    <cellStyle name="Percent 4 3 4" xfId="38458"/>
    <cellStyle name="Percent 4 3 4 2" xfId="38459"/>
    <cellStyle name="Percent 4 3 5" xfId="38460"/>
    <cellStyle name="Percent 4 4" xfId="10352"/>
    <cellStyle name="Percent 4 4 2" xfId="12734"/>
    <cellStyle name="Percent 4 4 2 2" xfId="38461"/>
    <cellStyle name="Percent 4 4 3" xfId="38462"/>
    <cellStyle name="Percent 4 5" xfId="10353"/>
    <cellStyle name="Percent 4 5 2" xfId="38463"/>
    <cellStyle name="Percent 4 5 2 2" xfId="38464"/>
    <cellStyle name="Percent 4 5 3" xfId="38465"/>
    <cellStyle name="Percent 4 5 4" xfId="38466"/>
    <cellStyle name="Percent 4 6" xfId="38467"/>
    <cellStyle name="Percent 4 6 2" xfId="38468"/>
    <cellStyle name="Percent 4 7" xfId="38469"/>
    <cellStyle name="Percent 4 7 2" xfId="38470"/>
    <cellStyle name="Percent 40" xfId="10354"/>
    <cellStyle name="Percent 40 2" xfId="10355"/>
    <cellStyle name="Percent 40 2 2" xfId="38471"/>
    <cellStyle name="Percent 40 3" xfId="10356"/>
    <cellStyle name="Percent 41" xfId="10357"/>
    <cellStyle name="Percent 41 2" xfId="10358"/>
    <cellStyle name="Percent 41 2 2" xfId="38472"/>
    <cellStyle name="Percent 41 3" xfId="10359"/>
    <cellStyle name="Percent 41 4" xfId="38473"/>
    <cellStyle name="Percent 42" xfId="10360"/>
    <cellStyle name="Percent 42 2" xfId="10361"/>
    <cellStyle name="Percent 42 2 2" xfId="38474"/>
    <cellStyle name="Percent 42 3" xfId="10362"/>
    <cellStyle name="Percent 43" xfId="10363"/>
    <cellStyle name="Percent 43 2" xfId="10364"/>
    <cellStyle name="Percent 43 2 2" xfId="38475"/>
    <cellStyle name="Percent 43 3" xfId="10365"/>
    <cellStyle name="Percent 44" xfId="10366"/>
    <cellStyle name="Percent 44 2" xfId="10367"/>
    <cellStyle name="Percent 44 2 2" xfId="38476"/>
    <cellStyle name="Percent 44 3" xfId="10368"/>
    <cellStyle name="Percent 45" xfId="10369"/>
    <cellStyle name="Percent 45 2" xfId="10370"/>
    <cellStyle name="Percent 45 2 2" xfId="38477"/>
    <cellStyle name="Percent 45 3" xfId="10371"/>
    <cellStyle name="Percent 46" xfId="10372"/>
    <cellStyle name="Percent 46 2" xfId="38478"/>
    <cellStyle name="Percent 46 2 2" xfId="38479"/>
    <cellStyle name="Percent 47" xfId="10373"/>
    <cellStyle name="Percent 47 2" xfId="38480"/>
    <cellStyle name="Percent 47 2 2" xfId="38481"/>
    <cellStyle name="Percent 48" xfId="10374"/>
    <cellStyle name="Percent 48 2" xfId="38482"/>
    <cellStyle name="Percent 48 2 2" xfId="38483"/>
    <cellStyle name="Percent 49" xfId="10375"/>
    <cellStyle name="Percent 49 2" xfId="38484"/>
    <cellStyle name="Percent 49 2 2" xfId="38485"/>
    <cellStyle name="Percent 5" xfId="467"/>
    <cellStyle name="Percent 5 2" xfId="10376"/>
    <cellStyle name="Percent 5 2 2" xfId="10377"/>
    <cellStyle name="Percent 5 2 2 2" xfId="38486"/>
    <cellStyle name="Percent 5 2 2 2 2" xfId="38487"/>
    <cellStyle name="Percent 5 2 2 3" xfId="38488"/>
    <cellStyle name="Percent 5 2 3" xfId="10378"/>
    <cellStyle name="Percent 5 2 3 2" xfId="38489"/>
    <cellStyle name="Percent 5 2 4" xfId="38490"/>
    <cellStyle name="Percent 5 2 4 2" xfId="38491"/>
    <cellStyle name="Percent 5 3" xfId="10379"/>
    <cellStyle name="Percent 5 3 2" xfId="12735"/>
    <cellStyle name="Percent 5 3 2 2" xfId="38492"/>
    <cellStyle name="Percent 5 3 3" xfId="38493"/>
    <cellStyle name="Percent 5 4" xfId="10380"/>
    <cellStyle name="Percent 5 4 2" xfId="38494"/>
    <cellStyle name="Percent 5 4 2 2" xfId="38495"/>
    <cellStyle name="Percent 5 4 3" xfId="38496"/>
    <cellStyle name="Percent 5 4 4" xfId="38497"/>
    <cellStyle name="Percent 5 5" xfId="38498"/>
    <cellStyle name="Percent 5 5 2" xfId="38499"/>
    <cellStyle name="Percent 5 6" xfId="38500"/>
    <cellStyle name="Percent 5 6 2" xfId="38501"/>
    <cellStyle name="Percent 50" xfId="10381"/>
    <cellStyle name="Percent 50 2" xfId="38502"/>
    <cellStyle name="Percent 50 2 2" xfId="38503"/>
    <cellStyle name="Percent 51" xfId="10382"/>
    <cellStyle name="Percent 51 2" xfId="38504"/>
    <cellStyle name="Percent 51 2 2" xfId="38505"/>
    <cellStyle name="Percent 52" xfId="10383"/>
    <cellStyle name="Percent 52 2" xfId="38506"/>
    <cellStyle name="Percent 52 2 2" xfId="38507"/>
    <cellStyle name="Percent 53" xfId="10384"/>
    <cellStyle name="Percent 53 2" xfId="38508"/>
    <cellStyle name="Percent 53 2 2" xfId="38509"/>
    <cellStyle name="Percent 54" xfId="10385"/>
    <cellStyle name="Percent 54 2" xfId="38510"/>
    <cellStyle name="Percent 54 2 2" xfId="38511"/>
    <cellStyle name="Percent 55" xfId="10386"/>
    <cellStyle name="Percent 55 2" xfId="38512"/>
    <cellStyle name="Percent 55 2 2" xfId="38513"/>
    <cellStyle name="Percent 56" xfId="10387"/>
    <cellStyle name="Percent 56 2" xfId="38514"/>
    <cellStyle name="Percent 56 2 2" xfId="38515"/>
    <cellStyle name="Percent 57" xfId="10388"/>
    <cellStyle name="Percent 57 2" xfId="38516"/>
    <cellStyle name="Percent 57 2 2" xfId="38517"/>
    <cellStyle name="Percent 58" xfId="10389"/>
    <cellStyle name="Percent 58 2" xfId="38518"/>
    <cellStyle name="Percent 58 2 2" xfId="38519"/>
    <cellStyle name="Percent 59" xfId="10390"/>
    <cellStyle name="Percent 59 2" xfId="38520"/>
    <cellStyle name="Percent 59 2 2" xfId="38521"/>
    <cellStyle name="Percent 6" xfId="468"/>
    <cellStyle name="Percent 6 2" xfId="10391"/>
    <cellStyle name="Percent 6 2 2" xfId="10392"/>
    <cellStyle name="Percent 6 2 2 2" xfId="10393"/>
    <cellStyle name="Percent 6 2 2 2 2" xfId="38522"/>
    <cellStyle name="Percent 6 2 2 2 3" xfId="38523"/>
    <cellStyle name="Percent 6 2 2 3" xfId="10394"/>
    <cellStyle name="Percent 6 2 3" xfId="10395"/>
    <cellStyle name="Percent 6 2 3 2" xfId="38524"/>
    <cellStyle name="Percent 6 2 3 2 2" xfId="38525"/>
    <cellStyle name="Percent 6 2 3 3" xfId="38526"/>
    <cellStyle name="Percent 6 2 4" xfId="10396"/>
    <cellStyle name="Percent 6 2 4 2" xfId="38527"/>
    <cellStyle name="Percent 6 2 5" xfId="38528"/>
    <cellStyle name="Percent 6 3" xfId="10397"/>
    <cellStyle name="Percent 6 3 2" xfId="10398"/>
    <cellStyle name="Percent 6 3 2 2" xfId="38529"/>
    <cellStyle name="Percent 6 3 3" xfId="10399"/>
    <cellStyle name="Percent 6 4" xfId="10400"/>
    <cellStyle name="Percent 6 4 2" xfId="38530"/>
    <cellStyle name="Percent 6 4 2 2" xfId="38531"/>
    <cellStyle name="Percent 6 4 3" xfId="38532"/>
    <cellStyle name="Percent 6 4 4" xfId="38533"/>
    <cellStyle name="Percent 6 5" xfId="10401"/>
    <cellStyle name="Percent 6 5 2" xfId="38534"/>
    <cellStyle name="Percent 6 6" xfId="38535"/>
    <cellStyle name="Percent 6 6 2" xfId="38536"/>
    <cellStyle name="Percent 60" xfId="10402"/>
    <cellStyle name="Percent 60 2" xfId="38537"/>
    <cellStyle name="Percent 60 2 2" xfId="38538"/>
    <cellStyle name="Percent 61" xfId="10403"/>
    <cellStyle name="Percent 61 2" xfId="38539"/>
    <cellStyle name="Percent 61 2 2" xfId="38540"/>
    <cellStyle name="Percent 62" xfId="10404"/>
    <cellStyle name="Percent 62 2" xfId="38541"/>
    <cellStyle name="Percent 62 2 2" xfId="38542"/>
    <cellStyle name="Percent 63" xfId="10405"/>
    <cellStyle name="Percent 63 2" xfId="38543"/>
    <cellStyle name="Percent 63 2 2" xfId="38544"/>
    <cellStyle name="Percent 64" xfId="10406"/>
    <cellStyle name="Percent 64 2" xfId="38545"/>
    <cellStyle name="Percent 64 2 2" xfId="38546"/>
    <cellStyle name="Percent 64 3" xfId="38547"/>
    <cellStyle name="Percent 65" xfId="10407"/>
    <cellStyle name="Percent 65 2" xfId="38548"/>
    <cellStyle name="Percent 65 2 2" xfId="38549"/>
    <cellStyle name="Percent 65 2 2 2" xfId="38550"/>
    <cellStyle name="Percent 65 2 3" xfId="38551"/>
    <cellStyle name="Percent 65 3" xfId="38552"/>
    <cellStyle name="Percent 65 3 2" xfId="38553"/>
    <cellStyle name="Percent 65 4" xfId="38554"/>
    <cellStyle name="Percent 66" xfId="10408"/>
    <cellStyle name="Percent 66 2" xfId="38555"/>
    <cellStyle name="Percent 66 2 2" xfId="38556"/>
    <cellStyle name="Percent 66 3" xfId="38557"/>
    <cellStyle name="Percent 67" xfId="10409"/>
    <cellStyle name="Percent 67 2" xfId="38558"/>
    <cellStyle name="Percent 67 2 2" xfId="38559"/>
    <cellStyle name="Percent 67 3" xfId="38560"/>
    <cellStyle name="Percent 68" xfId="10410"/>
    <cellStyle name="Percent 68 2" xfId="10411"/>
    <cellStyle name="Percent 68 2 2" xfId="38561"/>
    <cellStyle name="Percent 68 3" xfId="38562"/>
    <cellStyle name="Percent 69" xfId="10412"/>
    <cellStyle name="Percent 69 2" xfId="38563"/>
    <cellStyle name="Percent 69 2 2" xfId="38564"/>
    <cellStyle name="Percent 69 3" xfId="38565"/>
    <cellStyle name="Percent 7" xfId="10413"/>
    <cellStyle name="Percent 7 10" xfId="10414"/>
    <cellStyle name="Percent 7 2" xfId="10415"/>
    <cellStyle name="Percent 7 2 2" xfId="10416"/>
    <cellStyle name="Percent 7 2 2 2" xfId="38566"/>
    <cellStyle name="Percent 7 2 3" xfId="10417"/>
    <cellStyle name="Percent 7 2 3 2" xfId="38567"/>
    <cellStyle name="Percent 7 2 4" xfId="38568"/>
    <cellStyle name="Percent 7 3" xfId="10418"/>
    <cellStyle name="Percent 7 3 2" xfId="10419"/>
    <cellStyle name="Percent 7 3 2 2" xfId="38569"/>
    <cellStyle name="Percent 7 3 3" xfId="10420"/>
    <cellStyle name="Percent 7 3 3 2" xfId="38570"/>
    <cellStyle name="Percent 7 3 4" xfId="10421"/>
    <cellStyle name="Percent 7 3 4 2" xfId="38571"/>
    <cellStyle name="Percent 7 3 5" xfId="10422"/>
    <cellStyle name="Percent 7 4" xfId="10423"/>
    <cellStyle name="Percent 7 4 2" xfId="10424"/>
    <cellStyle name="Percent 7 4 2 2" xfId="38572"/>
    <cellStyle name="Percent 7 4 3" xfId="38573"/>
    <cellStyle name="Percent 7 5" xfId="10425"/>
    <cellStyle name="Percent 7 5 2" xfId="10426"/>
    <cellStyle name="Percent 7 5 2 2" xfId="38574"/>
    <cellStyle name="Percent 7 5 3" xfId="38575"/>
    <cellStyle name="Percent 7 6" xfId="10427"/>
    <cellStyle name="Percent 7 6 2" xfId="38576"/>
    <cellStyle name="Percent 7 7" xfId="10428"/>
    <cellStyle name="Percent 7 7 2" xfId="10429"/>
    <cellStyle name="Percent 7 8" xfId="10430"/>
    <cellStyle name="Percent 7 8 2" xfId="38577"/>
    <cellStyle name="Percent 7 9" xfId="10431"/>
    <cellStyle name="Percent 70" xfId="10432"/>
    <cellStyle name="Percent 70 2" xfId="38578"/>
    <cellStyle name="Percent 70 2 2" xfId="38579"/>
    <cellStyle name="Percent 70 3" xfId="38580"/>
    <cellStyle name="Percent 71" xfId="10433"/>
    <cellStyle name="Percent 71 2" xfId="38581"/>
    <cellStyle name="Percent 71 2 2" xfId="38582"/>
    <cellStyle name="Percent 71 3" xfId="38583"/>
    <cellStyle name="Percent 72" xfId="10434"/>
    <cellStyle name="Percent 72 2" xfId="38584"/>
    <cellStyle name="Percent 72 2 2" xfId="38585"/>
    <cellStyle name="Percent 72 3" xfId="38586"/>
    <cellStyle name="Percent 73" xfId="10435"/>
    <cellStyle name="Percent 73 2" xfId="38587"/>
    <cellStyle name="Percent 73 2 2" xfId="38588"/>
    <cellStyle name="Percent 73 3" xfId="38589"/>
    <cellStyle name="Percent 74" xfId="10436"/>
    <cellStyle name="Percent 74 2" xfId="38590"/>
    <cellStyle name="Percent 74 2 2" xfId="38591"/>
    <cellStyle name="Percent 74 3" xfId="38592"/>
    <cellStyle name="Percent 75" xfId="10437"/>
    <cellStyle name="Percent 75 2" xfId="38593"/>
    <cellStyle name="Percent 75 2 2" xfId="38594"/>
    <cellStyle name="Percent 75 3" xfId="38595"/>
    <cellStyle name="Percent 76" xfId="10438"/>
    <cellStyle name="Percent 76 2" xfId="38596"/>
    <cellStyle name="Percent 76 2 2" xfId="38597"/>
    <cellStyle name="Percent 76 3" xfId="38598"/>
    <cellStyle name="Percent 77" xfId="10439"/>
    <cellStyle name="Percent 77 2" xfId="38599"/>
    <cellStyle name="Percent 78" xfId="10440"/>
    <cellStyle name="Percent 78 2" xfId="38600"/>
    <cellStyle name="Percent 79" xfId="10441"/>
    <cellStyle name="Percent 79 2" xfId="38601"/>
    <cellStyle name="Percent 79 3" xfId="38602"/>
    <cellStyle name="Percent 79 4" xfId="38603"/>
    <cellStyle name="Percent 8" xfId="10442"/>
    <cellStyle name="Percent 8 2" xfId="10443"/>
    <cellStyle name="Percent 8 2 2" xfId="10444"/>
    <cellStyle name="Percent 8 2 2 2" xfId="10445"/>
    <cellStyle name="Percent 8 2 2 2 2" xfId="38604"/>
    <cellStyle name="Percent 8 2 2 2 3" xfId="38605"/>
    <cellStyle name="Percent 8 2 2 3" xfId="38606"/>
    <cellStyle name="Percent 8 2 2 4" xfId="38607"/>
    <cellStyle name="Percent 8 2 3" xfId="38608"/>
    <cellStyle name="Percent 8 2 3 2" xfId="38609"/>
    <cellStyle name="Percent 8 2 3 2 2" xfId="38610"/>
    <cellStyle name="Percent 8 2 3 3" xfId="38611"/>
    <cellStyle name="Percent 8 2 4" xfId="38612"/>
    <cellStyle name="Percent 8 2 4 2" xfId="38613"/>
    <cellStyle name="Percent 8 2 5" xfId="38614"/>
    <cellStyle name="Percent 8 3" xfId="10446"/>
    <cellStyle name="Percent 8 3 2" xfId="12736"/>
    <cellStyle name="Percent 8 3 2 2" xfId="38615"/>
    <cellStyle name="Percent 8 3 3" xfId="38616"/>
    <cellStyle name="Percent 8 4" xfId="12737"/>
    <cellStyle name="Percent 8 4 2" xfId="38617"/>
    <cellStyle name="Percent 8 4 2 2" xfId="38618"/>
    <cellStyle name="Percent 8 4 3" xfId="38619"/>
    <cellStyle name="Percent 8 4 4" xfId="38620"/>
    <cellStyle name="Percent 8 5" xfId="38621"/>
    <cellStyle name="Percent 8 5 2" xfId="38622"/>
    <cellStyle name="Percent 8 5 2 2" xfId="38623"/>
    <cellStyle name="Percent 8 5 3" xfId="38624"/>
    <cellStyle name="Percent 8 6" xfId="38625"/>
    <cellStyle name="Percent 8 6 2" xfId="38626"/>
    <cellStyle name="Percent 8 7" xfId="38627"/>
    <cellStyle name="Percent 80" xfId="10447"/>
    <cellStyle name="Percent 80 2" xfId="38628"/>
    <cellStyle name="Percent 80 3" xfId="38629"/>
    <cellStyle name="Percent 80 4" xfId="38630"/>
    <cellStyle name="Percent 81" xfId="10448"/>
    <cellStyle name="Percent 81 2" xfId="38631"/>
    <cellStyle name="Percent 81 3" xfId="38632"/>
    <cellStyle name="Percent 81 4" xfId="38633"/>
    <cellStyle name="Percent 82" xfId="10449"/>
    <cellStyle name="Percent 82 2" xfId="38634"/>
    <cellStyle name="Percent 82 3" xfId="38635"/>
    <cellStyle name="Percent 82 4" xfId="38636"/>
    <cellStyle name="Percent 83" xfId="10450"/>
    <cellStyle name="Percent 83 2" xfId="38637"/>
    <cellStyle name="Percent 83 3" xfId="38638"/>
    <cellStyle name="Percent 83 4" xfId="38639"/>
    <cellStyle name="Percent 84" xfId="10451"/>
    <cellStyle name="Percent 84 2" xfId="10452"/>
    <cellStyle name="Percent 84 3" xfId="38640"/>
    <cellStyle name="Percent 84 4" xfId="38641"/>
    <cellStyle name="Percent 85" xfId="10453"/>
    <cellStyle name="Percent 85 2" xfId="38642"/>
    <cellStyle name="Percent 85 3" xfId="38643"/>
    <cellStyle name="Percent 85 4" xfId="38644"/>
    <cellStyle name="Percent 86" xfId="10454"/>
    <cellStyle name="Percent 86 2" xfId="10455"/>
    <cellStyle name="Percent 87" xfId="10456"/>
    <cellStyle name="Percent 87 2" xfId="38645"/>
    <cellStyle name="Percent 87 3" xfId="38646"/>
    <cellStyle name="Percent 88" xfId="10457"/>
    <cellStyle name="Percent 88 2" xfId="38647"/>
    <cellStyle name="Percent 88 3" xfId="38648"/>
    <cellStyle name="Percent 89" xfId="10458"/>
    <cellStyle name="Percent 89 2" xfId="38649"/>
    <cellStyle name="Percent 89 3" xfId="38650"/>
    <cellStyle name="Percent 9" xfId="10459"/>
    <cellStyle name="Percent 9 2" xfId="10460"/>
    <cellStyle name="Percent 9 2 2" xfId="10461"/>
    <cellStyle name="Percent 9 2 2 2" xfId="38651"/>
    <cellStyle name="Percent 9 2 2 2 2" xfId="38652"/>
    <cellStyle name="Percent 9 2 2 2 3" xfId="38653"/>
    <cellStyle name="Percent 9 2 2 3" xfId="38654"/>
    <cellStyle name="Percent 9 2 3" xfId="10462"/>
    <cellStyle name="Percent 9 2 3 2" xfId="38655"/>
    <cellStyle name="Percent 9 2 3 2 2" xfId="38656"/>
    <cellStyle name="Percent 9 2 3 3" xfId="38657"/>
    <cellStyle name="Percent 9 2 4" xfId="10463"/>
    <cellStyle name="Percent 9 2 4 2" xfId="38658"/>
    <cellStyle name="Percent 9 2 5" xfId="38659"/>
    <cellStyle name="Percent 9 3" xfId="10464"/>
    <cellStyle name="Percent 9 3 2" xfId="38660"/>
    <cellStyle name="Percent 9 3 2 2" xfId="38661"/>
    <cellStyle name="Percent 9 3 2 3" xfId="38662"/>
    <cellStyle name="Percent 9 3 3" xfId="38663"/>
    <cellStyle name="Percent 9 4" xfId="10465"/>
    <cellStyle name="Percent 9 4 2" xfId="38664"/>
    <cellStyle name="Percent 9 4 2 2" xfId="38665"/>
    <cellStyle name="Percent 9 4 3" xfId="38666"/>
    <cellStyle name="Percent 9 5" xfId="38667"/>
    <cellStyle name="Percent 9 5 2" xfId="38668"/>
    <cellStyle name="Percent 9 5 2 2" xfId="38669"/>
    <cellStyle name="Percent 9 5 3" xfId="38670"/>
    <cellStyle name="Percent 9 6" xfId="38671"/>
    <cellStyle name="Percent 9 6 2" xfId="38672"/>
    <cellStyle name="Percent 9 7" xfId="38673"/>
    <cellStyle name="Percent 90" xfId="10466"/>
    <cellStyle name="Percent 90 2" xfId="38674"/>
    <cellStyle name="Percent 91" xfId="10467"/>
    <cellStyle name="Percent 91 2" xfId="38675"/>
    <cellStyle name="Percent 92" xfId="10468"/>
    <cellStyle name="Percent 92 2" xfId="38676"/>
    <cellStyle name="Percent 93" xfId="10469"/>
    <cellStyle name="Percent 93 2" xfId="38677"/>
    <cellStyle name="Percent 94" xfId="10470"/>
    <cellStyle name="Percent 94 2" xfId="38678"/>
    <cellStyle name="Percent 95" xfId="10471"/>
    <cellStyle name="Percent 95 2" xfId="38679"/>
    <cellStyle name="Percent 96" xfId="10472"/>
    <cellStyle name="Percent 96 2" xfId="38680"/>
    <cellStyle name="Percent 97" xfId="10473"/>
    <cellStyle name="Percent 97 2" xfId="38681"/>
    <cellStyle name="Percent 98" xfId="10474"/>
    <cellStyle name="Percent 99" xfId="10475"/>
    <cellStyle name="Processing" xfId="469"/>
    <cellStyle name="Processing 2" xfId="10476"/>
    <cellStyle name="Processing 2 2" xfId="10477"/>
    <cellStyle name="Processing 2 2 2" xfId="38682"/>
    <cellStyle name="Processing 2 2 2 2" xfId="38683"/>
    <cellStyle name="Processing 2 2 2 2 2" xfId="38684"/>
    <cellStyle name="Processing 2 2 2 3" xfId="38685"/>
    <cellStyle name="Processing 2 2 3" xfId="38686"/>
    <cellStyle name="Processing 2 2 3 2" xfId="38687"/>
    <cellStyle name="Processing 2 2 4" xfId="38688"/>
    <cellStyle name="Processing 2 2 4 2" xfId="38689"/>
    <cellStyle name="Processing 2 3" xfId="10478"/>
    <cellStyle name="Processing 2 3 2" xfId="38690"/>
    <cellStyle name="Processing 2 3 2 2" xfId="38691"/>
    <cellStyle name="Processing 2 3 3" xfId="38692"/>
    <cellStyle name="Processing 2 4" xfId="38693"/>
    <cellStyle name="Processing 2 4 2" xfId="38694"/>
    <cellStyle name="Processing 2 4 2 2" xfId="38695"/>
    <cellStyle name="Processing 2 4 3" xfId="38696"/>
    <cellStyle name="Processing 2 5" xfId="38697"/>
    <cellStyle name="Processing 2 5 2" xfId="38698"/>
    <cellStyle name="Processing 2 6" xfId="38699"/>
    <cellStyle name="Processing 2 6 2" xfId="38700"/>
    <cellStyle name="Processing 3" xfId="10479"/>
    <cellStyle name="Processing 3 2" xfId="38701"/>
    <cellStyle name="Processing 3 2 2" xfId="38702"/>
    <cellStyle name="Processing 3 2 2 2" xfId="38703"/>
    <cellStyle name="Processing 3 2 3" xfId="38704"/>
    <cellStyle name="Processing 3 3" xfId="38705"/>
    <cellStyle name="Processing 3 3 2" xfId="38706"/>
    <cellStyle name="Processing 3 4" xfId="38707"/>
    <cellStyle name="Processing 3 4 2" xfId="38708"/>
    <cellStyle name="Processing 4" xfId="10480"/>
    <cellStyle name="Processing 4 2" xfId="12738"/>
    <cellStyle name="Processing 4 2 2" xfId="38709"/>
    <cellStyle name="Processing 4 3" xfId="38710"/>
    <cellStyle name="Processing 5" xfId="12739"/>
    <cellStyle name="Processing 5 2" xfId="38711"/>
    <cellStyle name="Processing 5 2 2" xfId="38712"/>
    <cellStyle name="Processing 5 3" xfId="38713"/>
    <cellStyle name="Processing 5 4" xfId="38714"/>
    <cellStyle name="Processing 6" xfId="38715"/>
    <cellStyle name="Processing 6 2" xfId="38716"/>
    <cellStyle name="Processing 7" xfId="38717"/>
    <cellStyle name="Processing 7 2" xfId="38718"/>
    <cellStyle name="Processing_AURORA Total New" xfId="10481"/>
    <cellStyle name="Protected" xfId="38719"/>
    <cellStyle name="ProtectedDates" xfId="38720"/>
    <cellStyle name="PSChar" xfId="470"/>
    <cellStyle name="PSChar 2" xfId="10482"/>
    <cellStyle name="PSChar 2 2" xfId="10483"/>
    <cellStyle name="PSChar 2 2 2" xfId="38721"/>
    <cellStyle name="PSChar 2 3" xfId="10484"/>
    <cellStyle name="PSChar 2 3 2" xfId="38722"/>
    <cellStyle name="PSChar 2 4" xfId="38723"/>
    <cellStyle name="PSChar 3" xfId="10485"/>
    <cellStyle name="PSChar 3 2" xfId="38724"/>
    <cellStyle name="PSChar 3 3" xfId="38725"/>
    <cellStyle name="PSChar 4" xfId="10486"/>
    <cellStyle name="PSChar 4 2" xfId="38726"/>
    <cellStyle name="PSChar 5" xfId="38727"/>
    <cellStyle name="PSDate" xfId="471"/>
    <cellStyle name="PSDate 2" xfId="10487"/>
    <cellStyle name="PSDate 2 2" xfId="10488"/>
    <cellStyle name="PSDate 2 2 2" xfId="38728"/>
    <cellStyle name="PSDate 2 3" xfId="10489"/>
    <cellStyle name="PSDate 2 3 2" xfId="38729"/>
    <cellStyle name="PSDate 2 4" xfId="38730"/>
    <cellStyle name="PSDate 3" xfId="10490"/>
    <cellStyle name="PSDate 3 2" xfId="38731"/>
    <cellStyle name="PSDate 3 3" xfId="38732"/>
    <cellStyle name="PSDate 4" xfId="10491"/>
    <cellStyle name="PSDate 4 2" xfId="38733"/>
    <cellStyle name="PSDate 5" xfId="38734"/>
    <cellStyle name="PSDec" xfId="472"/>
    <cellStyle name="PSDec 2" xfId="10492"/>
    <cellStyle name="PSDec 2 2" xfId="10493"/>
    <cellStyle name="PSDec 2 2 2" xfId="38735"/>
    <cellStyle name="PSDec 2 3" xfId="10494"/>
    <cellStyle name="PSDec 2 3 2" xfId="38736"/>
    <cellStyle name="PSDec 2 4" xfId="38737"/>
    <cellStyle name="PSDec 3" xfId="10495"/>
    <cellStyle name="PSDec 3 2" xfId="38738"/>
    <cellStyle name="PSDec 3 3" xfId="38739"/>
    <cellStyle name="PSDec 4" xfId="10496"/>
    <cellStyle name="PSDec 4 2" xfId="38740"/>
    <cellStyle name="PSDec 5" xfId="38741"/>
    <cellStyle name="PSHeading" xfId="473"/>
    <cellStyle name="PSHeading 2" xfId="10497"/>
    <cellStyle name="PSHeading 2 2" xfId="10498"/>
    <cellStyle name="PSHeading 2 2 2" xfId="38742"/>
    <cellStyle name="PSHeading 2 2 3" xfId="38743"/>
    <cellStyle name="PSHeading 2 3" xfId="10499"/>
    <cellStyle name="PSHeading 2 3 2" xfId="38744"/>
    <cellStyle name="PSHeading 2 4" xfId="38745"/>
    <cellStyle name="PSHeading 3" xfId="10500"/>
    <cellStyle name="PSHeading 3 2" xfId="38746"/>
    <cellStyle name="PSHeading 3 3" xfId="38747"/>
    <cellStyle name="PSHeading 4" xfId="10501"/>
    <cellStyle name="PSHeading 4 2" xfId="38748"/>
    <cellStyle name="PSHeading 5" xfId="38749"/>
    <cellStyle name="PSInt" xfId="474"/>
    <cellStyle name="PSInt 2" xfId="10502"/>
    <cellStyle name="PSInt 2 2" xfId="10503"/>
    <cellStyle name="PSInt 2 2 2" xfId="38750"/>
    <cellStyle name="PSInt 2 3" xfId="10504"/>
    <cellStyle name="PSInt 2 3 2" xfId="38751"/>
    <cellStyle name="PSInt 2 4" xfId="38752"/>
    <cellStyle name="PSInt 3" xfId="10505"/>
    <cellStyle name="PSInt 3 2" xfId="38753"/>
    <cellStyle name="PSInt 3 3" xfId="38754"/>
    <cellStyle name="PSInt 4" xfId="10506"/>
    <cellStyle name="PSInt 4 2" xfId="38755"/>
    <cellStyle name="PSInt 5" xfId="38756"/>
    <cellStyle name="PSSpacer" xfId="475"/>
    <cellStyle name="PSSpacer 2" xfId="10507"/>
    <cellStyle name="PSSpacer 2 2" xfId="10508"/>
    <cellStyle name="PSSpacer 2 2 2" xfId="38757"/>
    <cellStyle name="PSSpacer 2 3" xfId="10509"/>
    <cellStyle name="PSSpacer 2 3 2" xfId="38758"/>
    <cellStyle name="PSSpacer 2 4" xfId="38759"/>
    <cellStyle name="PSSpacer 3" xfId="10510"/>
    <cellStyle name="PSSpacer 3 2" xfId="38760"/>
    <cellStyle name="PSSpacer 3 3" xfId="38761"/>
    <cellStyle name="PSSpacer 4" xfId="10511"/>
    <cellStyle name="PSSpacer 4 2" xfId="38762"/>
    <cellStyle name="PSSpacer 5" xfId="38763"/>
    <cellStyle name="purple - Style8" xfId="476"/>
    <cellStyle name="purple - Style8 2" xfId="10512"/>
    <cellStyle name="purple - Style8 2 2" xfId="10513"/>
    <cellStyle name="purple - Style8 2 2 2" xfId="38764"/>
    <cellStyle name="purple - Style8 2 3" xfId="38765"/>
    <cellStyle name="purple - Style8 3" xfId="10514"/>
    <cellStyle name="purple - Style8 3 2" xfId="38766"/>
    <cellStyle name="purple - Style8 3 2 2" xfId="38767"/>
    <cellStyle name="purple - Style8 3 3" xfId="38768"/>
    <cellStyle name="purple - Style8 3 4" xfId="38769"/>
    <cellStyle name="purple - Style8 4" xfId="38770"/>
    <cellStyle name="purple - Style8 4 2" xfId="38771"/>
    <cellStyle name="purple - Style8 5" xfId="38772"/>
    <cellStyle name="purple - Style8_ACCOUNTS" xfId="10515"/>
    <cellStyle name="RED" xfId="477"/>
    <cellStyle name="Red - Style7" xfId="478"/>
    <cellStyle name="Red - Style7 2" xfId="10516"/>
    <cellStyle name="Red - Style7 2 2" xfId="10517"/>
    <cellStyle name="Red - Style7 2 2 2" xfId="38773"/>
    <cellStyle name="Red - Style7 2 3" xfId="38774"/>
    <cellStyle name="Red - Style7 3" xfId="10518"/>
    <cellStyle name="Red - Style7 3 2" xfId="38775"/>
    <cellStyle name="Red - Style7 3 2 2" xfId="38776"/>
    <cellStyle name="Red - Style7 3 3" xfId="38777"/>
    <cellStyle name="Red - Style7 3 4" xfId="38778"/>
    <cellStyle name="Red - Style7 4" xfId="38779"/>
    <cellStyle name="Red - Style7 4 2" xfId="38780"/>
    <cellStyle name="Red - Style7 5" xfId="38781"/>
    <cellStyle name="Red - Style7_ACCOUNTS" xfId="10519"/>
    <cellStyle name="RED 10" xfId="10520"/>
    <cellStyle name="RED 10 2" xfId="38782"/>
    <cellStyle name="RED 10 2 2" xfId="38783"/>
    <cellStyle name="RED 10 3" xfId="38784"/>
    <cellStyle name="RED 11" xfId="10521"/>
    <cellStyle name="RED 11 2" xfId="38785"/>
    <cellStyle name="RED 11 2 2" xfId="38786"/>
    <cellStyle name="RED 11 3" xfId="38787"/>
    <cellStyle name="RED 12" xfId="10522"/>
    <cellStyle name="RED 12 2" xfId="38788"/>
    <cellStyle name="RED 12 2 2" xfId="38789"/>
    <cellStyle name="RED 12 3" xfId="38790"/>
    <cellStyle name="RED 13" xfId="10523"/>
    <cellStyle name="RED 13 2" xfId="38791"/>
    <cellStyle name="RED 13 2 2" xfId="38792"/>
    <cellStyle name="RED 13 3" xfId="38793"/>
    <cellStyle name="RED 14" xfId="10524"/>
    <cellStyle name="RED 14 2" xfId="38794"/>
    <cellStyle name="RED 15" xfId="10525"/>
    <cellStyle name="RED 15 2" xfId="38795"/>
    <cellStyle name="RED 16" xfId="10526"/>
    <cellStyle name="RED 16 2" xfId="38796"/>
    <cellStyle name="RED 17" xfId="10527"/>
    <cellStyle name="RED 17 2" xfId="38797"/>
    <cellStyle name="RED 18" xfId="10528"/>
    <cellStyle name="RED 18 2" xfId="38798"/>
    <cellStyle name="RED 19" xfId="10529"/>
    <cellStyle name="RED 19 2" xfId="38799"/>
    <cellStyle name="RED 2" xfId="10530"/>
    <cellStyle name="RED 2 2" xfId="10531"/>
    <cellStyle name="RED 2 2 2" xfId="38800"/>
    <cellStyle name="RED 2 3" xfId="38801"/>
    <cellStyle name="RED 2 3 2" xfId="38802"/>
    <cellStyle name="RED 2 4" xfId="38803"/>
    <cellStyle name="RED 20" xfId="10532"/>
    <cellStyle name="RED 20 2" xfId="38804"/>
    <cellStyle name="RED 21" xfId="10533"/>
    <cellStyle name="RED 21 2" xfId="38805"/>
    <cellStyle name="RED 22" xfId="10534"/>
    <cellStyle name="RED 22 2" xfId="38806"/>
    <cellStyle name="RED 23" xfId="10535"/>
    <cellStyle name="RED 23 2" xfId="38807"/>
    <cellStyle name="RED 24" xfId="10536"/>
    <cellStyle name="RED 24 2" xfId="38808"/>
    <cellStyle name="RED 25" xfId="38809"/>
    <cellStyle name="RED 25 2" xfId="38810"/>
    <cellStyle name="RED 26" xfId="38811"/>
    <cellStyle name="RED 26 2" xfId="38812"/>
    <cellStyle name="RED 27" xfId="38813"/>
    <cellStyle name="RED 28" xfId="38814"/>
    <cellStyle name="RED 29" xfId="38815"/>
    <cellStyle name="RED 3" xfId="10537"/>
    <cellStyle name="RED 3 2" xfId="12740"/>
    <cellStyle name="RED 3 2 2" xfId="38816"/>
    <cellStyle name="RED 3 3" xfId="38817"/>
    <cellStyle name="RED 30" xfId="38818"/>
    <cellStyle name="RED 4" xfId="10538"/>
    <cellStyle name="RED 4 2" xfId="12741"/>
    <cellStyle name="RED 4 2 2" xfId="38819"/>
    <cellStyle name="RED 4 3" xfId="38820"/>
    <cellStyle name="RED 5" xfId="10539"/>
    <cellStyle name="RED 5 2" xfId="12742"/>
    <cellStyle name="RED 5 2 2" xfId="38821"/>
    <cellStyle name="RED 5 3" xfId="38822"/>
    <cellStyle name="RED 6" xfId="10540"/>
    <cellStyle name="RED 6 2" xfId="12743"/>
    <cellStyle name="RED 6 2 2" xfId="38823"/>
    <cellStyle name="RED 6 3" xfId="38824"/>
    <cellStyle name="RED 7" xfId="10541"/>
    <cellStyle name="RED 7 2" xfId="38825"/>
    <cellStyle name="RED 7 2 2" xfId="38826"/>
    <cellStyle name="RED 7 3" xfId="38827"/>
    <cellStyle name="RED 7 4" xfId="38828"/>
    <cellStyle name="RED 8" xfId="10542"/>
    <cellStyle name="RED 8 2" xfId="38829"/>
    <cellStyle name="RED 8 2 2" xfId="38830"/>
    <cellStyle name="RED 8 3" xfId="38831"/>
    <cellStyle name="RED 9" xfId="10543"/>
    <cellStyle name="RED 9 2" xfId="38832"/>
    <cellStyle name="RED 9 2 2" xfId="38833"/>
    <cellStyle name="RED 9 3" xfId="38834"/>
    <cellStyle name="RED_04 07E Wild Horse Wind Expansion (C) (2)" xfId="479"/>
    <cellStyle name="Report" xfId="480"/>
    <cellStyle name="Report - Style5" xfId="10544"/>
    <cellStyle name="Report - Style5 2" xfId="38835"/>
    <cellStyle name="Report - Style6" xfId="10545"/>
    <cellStyle name="Report - Style6 2" xfId="38836"/>
    <cellStyle name="Report - Style7" xfId="10546"/>
    <cellStyle name="Report - Style7 2" xfId="12744"/>
    <cellStyle name="Report - Style7 3" xfId="12745"/>
    <cellStyle name="Report - Style7 4" xfId="12746"/>
    <cellStyle name="Report - Style7 5" xfId="12747"/>
    <cellStyle name="Report - Style7 6" xfId="38837"/>
    <cellStyle name="Report - Style7 7" xfId="38838"/>
    <cellStyle name="Report - Style8" xfId="10547"/>
    <cellStyle name="Report - Style8 2" xfId="12748"/>
    <cellStyle name="Report - Style8 3" xfId="12749"/>
    <cellStyle name="Report - Style8 4" xfId="12750"/>
    <cellStyle name="Report - Style8 5" xfId="12751"/>
    <cellStyle name="Report - Style8 6" xfId="38839"/>
    <cellStyle name="Report - Style8 7" xfId="38840"/>
    <cellStyle name="Report 2" xfId="10548"/>
    <cellStyle name="Report 2 2" xfId="10549"/>
    <cellStyle name="Report 2 2 2" xfId="38841"/>
    <cellStyle name="Report 2 2 2 2" xfId="38842"/>
    <cellStyle name="Report 2 2 2 2 2" xfId="38843"/>
    <cellStyle name="Report 2 2 2 3" xfId="38844"/>
    <cellStyle name="Report 2 2 3" xfId="38845"/>
    <cellStyle name="Report 2 2 3 2" xfId="38846"/>
    <cellStyle name="Report 2 2 4" xfId="38847"/>
    <cellStyle name="Report 2 2 4 2" xfId="38848"/>
    <cellStyle name="Report 2 3" xfId="10550"/>
    <cellStyle name="Report 2 3 2" xfId="38849"/>
    <cellStyle name="Report 2 3 2 2" xfId="38850"/>
    <cellStyle name="Report 2 3 3" xfId="38851"/>
    <cellStyle name="Report 2 4" xfId="38852"/>
    <cellStyle name="Report 2 4 2" xfId="38853"/>
    <cellStyle name="Report 2 4 2 2" xfId="38854"/>
    <cellStyle name="Report 2 4 3" xfId="38855"/>
    <cellStyle name="Report 2 5" xfId="38856"/>
    <cellStyle name="Report 2 5 2" xfId="38857"/>
    <cellStyle name="Report 2 6" xfId="38858"/>
    <cellStyle name="Report 2 6 2" xfId="38859"/>
    <cellStyle name="Report 3" xfId="10551"/>
    <cellStyle name="Report 3 2" xfId="38860"/>
    <cellStyle name="Report 3 2 2" xfId="38861"/>
    <cellStyle name="Report 3 2 2 2" xfId="38862"/>
    <cellStyle name="Report 3 2 3" xfId="38863"/>
    <cellStyle name="Report 3 3" xfId="38864"/>
    <cellStyle name="Report 3 3 2" xfId="38865"/>
    <cellStyle name="Report 3 4" xfId="38866"/>
    <cellStyle name="Report 3 4 2" xfId="38867"/>
    <cellStyle name="Report 4" xfId="10552"/>
    <cellStyle name="Report 4 2" xfId="12752"/>
    <cellStyle name="Report 4 2 2" xfId="38868"/>
    <cellStyle name="Report 4 3" xfId="38869"/>
    <cellStyle name="Report 5" xfId="10553"/>
    <cellStyle name="Report 5 2" xfId="38870"/>
    <cellStyle name="Report 5 2 2" xfId="38871"/>
    <cellStyle name="Report 5 3" xfId="38872"/>
    <cellStyle name="Report 5 4" xfId="38873"/>
    <cellStyle name="Report 6" xfId="10554"/>
    <cellStyle name="Report 6 2" xfId="38874"/>
    <cellStyle name="Report 7" xfId="10555"/>
    <cellStyle name="Report 7 2" xfId="38875"/>
    <cellStyle name="Report Bar" xfId="481"/>
    <cellStyle name="Report Bar 2" xfId="10556"/>
    <cellStyle name="Report Bar 2 2" xfId="10557"/>
    <cellStyle name="Report Bar 2 2 2" xfId="12753"/>
    <cellStyle name="Report Bar 2 2 2 2" xfId="38876"/>
    <cellStyle name="Report Bar 2 2 2 2 2" xfId="38877"/>
    <cellStyle name="Report Bar 2 2 2 3" xfId="38878"/>
    <cellStyle name="Report Bar 2 2 3" xfId="12754"/>
    <cellStyle name="Report Bar 2 2 3 2" xfId="38879"/>
    <cellStyle name="Report Bar 2 2 4" xfId="12755"/>
    <cellStyle name="Report Bar 2 2 4 2" xfId="38880"/>
    <cellStyle name="Report Bar 2 2 5" xfId="38881"/>
    <cellStyle name="Report Bar 2 2 6" xfId="38882"/>
    <cellStyle name="Report Bar 2 3" xfId="10558"/>
    <cellStyle name="Report Bar 2 3 2" xfId="38883"/>
    <cellStyle name="Report Bar 2 3 2 2" xfId="38884"/>
    <cellStyle name="Report Bar 2 3 3" xfId="38885"/>
    <cellStyle name="Report Bar 2 4" xfId="12756"/>
    <cellStyle name="Report Bar 2 4 2" xfId="38886"/>
    <cellStyle name="Report Bar 2 4 2 2" xfId="38887"/>
    <cellStyle name="Report Bar 2 4 3" xfId="38888"/>
    <cellStyle name="Report Bar 2 5" xfId="12757"/>
    <cellStyle name="Report Bar 2 5 2" xfId="38889"/>
    <cellStyle name="Report Bar 2 6" xfId="38890"/>
    <cellStyle name="Report Bar 2 6 2" xfId="38891"/>
    <cellStyle name="Report Bar 2 7" xfId="38892"/>
    <cellStyle name="Report Bar 3" xfId="10559"/>
    <cellStyle name="Report Bar 3 2" xfId="10560"/>
    <cellStyle name="Report Bar 3 2 2" xfId="38893"/>
    <cellStyle name="Report Bar 3 2 2 2" xfId="38894"/>
    <cellStyle name="Report Bar 3 2 3" xfId="38895"/>
    <cellStyle name="Report Bar 3 3" xfId="12758"/>
    <cellStyle name="Report Bar 3 3 2" xfId="38896"/>
    <cellStyle name="Report Bar 3 4" xfId="12759"/>
    <cellStyle name="Report Bar 3 4 2" xfId="38897"/>
    <cellStyle name="Report Bar 3 5" xfId="38898"/>
    <cellStyle name="Report Bar 3 6" xfId="38899"/>
    <cellStyle name="Report Bar 4" xfId="10561"/>
    <cellStyle name="Report Bar 4 2" xfId="12760"/>
    <cellStyle name="Report Bar 4 2 2" xfId="38900"/>
    <cellStyle name="Report Bar 4 3" xfId="12761"/>
    <cellStyle name="Report Bar 4 4" xfId="12762"/>
    <cellStyle name="Report Bar 4 5" xfId="12763"/>
    <cellStyle name="Report Bar 4 6" xfId="38901"/>
    <cellStyle name="Report Bar 4 7" xfId="38902"/>
    <cellStyle name="Report Bar 5" xfId="10562"/>
    <cellStyle name="Report Bar 5 2" xfId="38903"/>
    <cellStyle name="Report Bar 5 2 2" xfId="38904"/>
    <cellStyle name="Report Bar 5 3" xfId="38905"/>
    <cellStyle name="Report Bar 5 4" xfId="38906"/>
    <cellStyle name="Report Bar 6" xfId="38907"/>
    <cellStyle name="Report Bar 6 2" xfId="38908"/>
    <cellStyle name="Report Bar 7" xfId="38909"/>
    <cellStyle name="Report Bar 7 2" xfId="38910"/>
    <cellStyle name="Report Bar_AURORA Total New" xfId="10563"/>
    <cellStyle name="Report Heading" xfId="482"/>
    <cellStyle name="Report Heading 2" xfId="10564"/>
    <cellStyle name="Report Heading 2 2" xfId="10565"/>
    <cellStyle name="Report Heading 2 2 2" xfId="38911"/>
    <cellStyle name="Report Heading 2 2 2 2" xfId="38912"/>
    <cellStyle name="Report Heading 2 2 3" xfId="38913"/>
    <cellStyle name="Report Heading 2 3" xfId="38914"/>
    <cellStyle name="Report Heading 2 3 2" xfId="38915"/>
    <cellStyle name="Report Heading 3" xfId="10566"/>
    <cellStyle name="Report Heading 3 2" xfId="38916"/>
    <cellStyle name="Report Heading 3 2 2" xfId="38917"/>
    <cellStyle name="Report Heading 3 3" xfId="38918"/>
    <cellStyle name="Report Heading 3 4" xfId="38919"/>
    <cellStyle name="Report Heading 4" xfId="38920"/>
    <cellStyle name="Report Heading 4 2" xfId="38921"/>
    <cellStyle name="Report Heading 5" xfId="38922"/>
    <cellStyle name="Report Heading 5 2" xfId="38923"/>
    <cellStyle name="Report Heading_Electric Rev Req Model (2009 GRC) Rebuttal" xfId="10567"/>
    <cellStyle name="Report Percent" xfId="483"/>
    <cellStyle name="Report Percent 10" xfId="38924"/>
    <cellStyle name="Report Percent 10 2" xfId="38925"/>
    <cellStyle name="Report Percent 11" xfId="38926"/>
    <cellStyle name="Report Percent 11 2" xfId="38927"/>
    <cellStyle name="Report Percent 11 3" xfId="38928"/>
    <cellStyle name="Report Percent 2" xfId="10568"/>
    <cellStyle name="Report Percent 2 2" xfId="10569"/>
    <cellStyle name="Report Percent 2 2 2" xfId="10570"/>
    <cellStyle name="Report Percent 2 2 2 2" xfId="38929"/>
    <cellStyle name="Report Percent 2 2 2 2 2" xfId="38930"/>
    <cellStyle name="Report Percent 2 2 2 3" xfId="38931"/>
    <cellStyle name="Report Percent 2 2 3" xfId="10571"/>
    <cellStyle name="Report Percent 2 2 3 2" xfId="38932"/>
    <cellStyle name="Report Percent 2 2 4" xfId="38933"/>
    <cellStyle name="Report Percent 2 2 4 2" xfId="38934"/>
    <cellStyle name="Report Percent 2 3" xfId="10572"/>
    <cellStyle name="Report Percent 2 3 2" xfId="38935"/>
    <cellStyle name="Report Percent 2 3 2 2" xfId="38936"/>
    <cellStyle name="Report Percent 2 3 2 3" xfId="38937"/>
    <cellStyle name="Report Percent 2 3 3" xfId="38938"/>
    <cellStyle name="Report Percent 2 4" xfId="10573"/>
    <cellStyle name="Report Percent 2 4 2" xfId="38939"/>
    <cellStyle name="Report Percent 2 4 2 2" xfId="38940"/>
    <cellStyle name="Report Percent 2 4 3" xfId="38941"/>
    <cellStyle name="Report Percent 2 5" xfId="38942"/>
    <cellStyle name="Report Percent 2 5 2" xfId="38943"/>
    <cellStyle name="Report Percent 2 6" xfId="38944"/>
    <cellStyle name="Report Percent 2 6 2" xfId="38945"/>
    <cellStyle name="Report Percent 3" xfId="10574"/>
    <cellStyle name="Report Percent 3 2" xfId="10575"/>
    <cellStyle name="Report Percent 3 2 2" xfId="10576"/>
    <cellStyle name="Report Percent 3 2 2 2" xfId="38946"/>
    <cellStyle name="Report Percent 3 2 3" xfId="10577"/>
    <cellStyle name="Report Percent 3 2 4" xfId="38947"/>
    <cellStyle name="Report Percent 3 3" xfId="10578"/>
    <cellStyle name="Report Percent 3 3 2" xfId="10579"/>
    <cellStyle name="Report Percent 3 3 2 2" xfId="38948"/>
    <cellStyle name="Report Percent 3 3 3" xfId="10580"/>
    <cellStyle name="Report Percent 3 4" xfId="10581"/>
    <cellStyle name="Report Percent 3 4 2" xfId="10582"/>
    <cellStyle name="Report Percent 3 4 2 2" xfId="38949"/>
    <cellStyle name="Report Percent 3 4 3" xfId="10583"/>
    <cellStyle name="Report Percent 3 5" xfId="38950"/>
    <cellStyle name="Report Percent 3 5 2" xfId="38951"/>
    <cellStyle name="Report Percent 4" xfId="10584"/>
    <cellStyle name="Report Percent 4 2" xfId="10585"/>
    <cellStyle name="Report Percent 4 2 2" xfId="38952"/>
    <cellStyle name="Report Percent 4 2 2 2" xfId="38953"/>
    <cellStyle name="Report Percent 4 2 2 2 2" xfId="38954"/>
    <cellStyle name="Report Percent 4 2 2 3" xfId="38955"/>
    <cellStyle name="Report Percent 4 2 3" xfId="38956"/>
    <cellStyle name="Report Percent 4 2 3 2" xfId="38957"/>
    <cellStyle name="Report Percent 4 2 4" xfId="38958"/>
    <cellStyle name="Report Percent 4 2 4 2" xfId="38959"/>
    <cellStyle name="Report Percent 4 3" xfId="10586"/>
    <cellStyle name="Report Percent 4 3 2" xfId="38960"/>
    <cellStyle name="Report Percent 4 3 2 2" xfId="38961"/>
    <cellStyle name="Report Percent 4 3 3" xfId="38962"/>
    <cellStyle name="Report Percent 4 3 4" xfId="38963"/>
    <cellStyle name="Report Percent 4 4" xfId="38964"/>
    <cellStyle name="Report Percent 4 4 2" xfId="38965"/>
    <cellStyle name="Report Percent 4 4 2 2" xfId="38966"/>
    <cellStyle name="Report Percent 4 4 3" xfId="38967"/>
    <cellStyle name="Report Percent 4 5" xfId="38968"/>
    <cellStyle name="Report Percent 4 5 2" xfId="38969"/>
    <cellStyle name="Report Percent 4 6" xfId="38970"/>
    <cellStyle name="Report Percent 4 6 2" xfId="38971"/>
    <cellStyle name="Report Percent 5" xfId="10587"/>
    <cellStyle name="Report Percent 5 2" xfId="38972"/>
    <cellStyle name="Report Percent 5 2 2" xfId="38973"/>
    <cellStyle name="Report Percent 5 2 2 2" xfId="38974"/>
    <cellStyle name="Report Percent 5 2 2 2 2" xfId="38975"/>
    <cellStyle name="Report Percent 5 2 3" xfId="38976"/>
    <cellStyle name="Report Percent 5 2 3 2" xfId="38977"/>
    <cellStyle name="Report Percent 5 2 4" xfId="38978"/>
    <cellStyle name="Report Percent 5 2 4 2" xfId="38979"/>
    <cellStyle name="Report Percent 5 2 5" xfId="38980"/>
    <cellStyle name="Report Percent 5 3" xfId="38981"/>
    <cellStyle name="Report Percent 5 3 2" xfId="38982"/>
    <cellStyle name="Report Percent 5 3 2 2" xfId="38983"/>
    <cellStyle name="Report Percent 5 4" xfId="38984"/>
    <cellStyle name="Report Percent 5 4 2" xfId="38985"/>
    <cellStyle name="Report Percent 5 5" xfId="38986"/>
    <cellStyle name="Report Percent 5 5 2" xfId="38987"/>
    <cellStyle name="Report Percent 6" xfId="10588"/>
    <cellStyle name="Report Percent 6 2" xfId="12764"/>
    <cellStyle name="Report Percent 6 2 2" xfId="38988"/>
    <cellStyle name="Report Percent 6 2 2 2" xfId="38989"/>
    <cellStyle name="Report Percent 6 3" xfId="38990"/>
    <cellStyle name="Report Percent 6 3 2" xfId="38991"/>
    <cellStyle name="Report Percent 6 4" xfId="38992"/>
    <cellStyle name="Report Percent 6 4 2" xfId="38993"/>
    <cellStyle name="Report Percent 7" xfId="10589"/>
    <cellStyle name="Report Percent 7 2" xfId="12765"/>
    <cellStyle name="Report Percent 7 2 2" xfId="38994"/>
    <cellStyle name="Report Percent 7 3" xfId="38995"/>
    <cellStyle name="Report Percent 8" xfId="12766"/>
    <cellStyle name="Report Percent 8 2" xfId="38996"/>
    <cellStyle name="Report Percent 8 2 2" xfId="38997"/>
    <cellStyle name="Report Percent 8 3" xfId="38998"/>
    <cellStyle name="Report Percent 8 4" xfId="38999"/>
    <cellStyle name="Report Percent 9" xfId="39000"/>
    <cellStyle name="Report Percent 9 2" xfId="39001"/>
    <cellStyle name="Report Percent 9 2 2" xfId="39002"/>
    <cellStyle name="Report Percent 9 2 2 2" xfId="39003"/>
    <cellStyle name="Report Percent 9 2 3" xfId="39004"/>
    <cellStyle name="Report Percent 9 3" xfId="39005"/>
    <cellStyle name="Report Percent 9 3 2" xfId="39006"/>
    <cellStyle name="Report Percent 9 4" xfId="39007"/>
    <cellStyle name="Report Percent_ACCOUNTS" xfId="10590"/>
    <cellStyle name="Report Unit Cost" xfId="484"/>
    <cellStyle name="Report Unit Cost 10" xfId="39008"/>
    <cellStyle name="Report Unit Cost 10 2" xfId="39009"/>
    <cellStyle name="Report Unit Cost 10 2 2" xfId="39010"/>
    <cellStyle name="Report Unit Cost 10 2 2 2" xfId="39011"/>
    <cellStyle name="Report Unit Cost 10 2 3" xfId="39012"/>
    <cellStyle name="Report Unit Cost 10 3" xfId="39013"/>
    <cellStyle name="Report Unit Cost 10 3 2" xfId="39014"/>
    <cellStyle name="Report Unit Cost 10 4" xfId="39015"/>
    <cellStyle name="Report Unit Cost 11" xfId="39016"/>
    <cellStyle name="Report Unit Cost 11 2" xfId="39017"/>
    <cellStyle name="Report Unit Cost 12" xfId="39018"/>
    <cellStyle name="Report Unit Cost 12 2" xfId="39019"/>
    <cellStyle name="Report Unit Cost 12 3" xfId="39020"/>
    <cellStyle name="Report Unit Cost 2" xfId="10591"/>
    <cellStyle name="Report Unit Cost 2 2" xfId="10592"/>
    <cellStyle name="Report Unit Cost 2 2 2" xfId="10593"/>
    <cellStyle name="Report Unit Cost 2 2 2 2" xfId="39021"/>
    <cellStyle name="Report Unit Cost 2 2 2 2 2" xfId="39022"/>
    <cellStyle name="Report Unit Cost 2 2 2 3" xfId="39023"/>
    <cellStyle name="Report Unit Cost 2 2 3" xfId="10594"/>
    <cellStyle name="Report Unit Cost 2 2 3 2" xfId="39024"/>
    <cellStyle name="Report Unit Cost 2 2 4" xfId="39025"/>
    <cellStyle name="Report Unit Cost 2 2 4 2" xfId="39026"/>
    <cellStyle name="Report Unit Cost 2 3" xfId="10595"/>
    <cellStyle name="Report Unit Cost 2 3 2" xfId="39027"/>
    <cellStyle name="Report Unit Cost 2 3 2 2" xfId="39028"/>
    <cellStyle name="Report Unit Cost 2 3 2 3" xfId="39029"/>
    <cellStyle name="Report Unit Cost 2 3 3" xfId="39030"/>
    <cellStyle name="Report Unit Cost 2 4" xfId="10596"/>
    <cellStyle name="Report Unit Cost 2 4 2" xfId="39031"/>
    <cellStyle name="Report Unit Cost 2 4 2 2" xfId="39032"/>
    <cellStyle name="Report Unit Cost 2 4 3" xfId="39033"/>
    <cellStyle name="Report Unit Cost 2 5" xfId="39034"/>
    <cellStyle name="Report Unit Cost 2 5 2" xfId="39035"/>
    <cellStyle name="Report Unit Cost 2 6" xfId="39036"/>
    <cellStyle name="Report Unit Cost 2 6 2" xfId="39037"/>
    <cellStyle name="Report Unit Cost 3" xfId="10597"/>
    <cellStyle name="Report Unit Cost 3 2" xfId="10598"/>
    <cellStyle name="Report Unit Cost 3 2 2" xfId="10599"/>
    <cellStyle name="Report Unit Cost 3 2 2 2" xfId="39038"/>
    <cellStyle name="Report Unit Cost 3 2 3" xfId="10600"/>
    <cellStyle name="Report Unit Cost 3 2 4" xfId="39039"/>
    <cellStyle name="Report Unit Cost 3 3" xfId="10601"/>
    <cellStyle name="Report Unit Cost 3 3 2" xfId="10602"/>
    <cellStyle name="Report Unit Cost 3 3 2 2" xfId="39040"/>
    <cellStyle name="Report Unit Cost 3 3 3" xfId="10603"/>
    <cellStyle name="Report Unit Cost 3 4" xfId="10604"/>
    <cellStyle name="Report Unit Cost 3 4 2" xfId="10605"/>
    <cellStyle name="Report Unit Cost 3 4 2 2" xfId="39041"/>
    <cellStyle name="Report Unit Cost 3 4 3" xfId="10606"/>
    <cellStyle name="Report Unit Cost 3 5" xfId="39042"/>
    <cellStyle name="Report Unit Cost 3 5 2" xfId="39043"/>
    <cellStyle name="Report Unit Cost 4" xfId="10607"/>
    <cellStyle name="Report Unit Cost 4 2" xfId="10608"/>
    <cellStyle name="Report Unit Cost 4 2 2" xfId="39044"/>
    <cellStyle name="Report Unit Cost 4 2 2 2" xfId="39045"/>
    <cellStyle name="Report Unit Cost 4 2 2 2 2" xfId="39046"/>
    <cellStyle name="Report Unit Cost 4 2 2 3" xfId="39047"/>
    <cellStyle name="Report Unit Cost 4 2 3" xfId="39048"/>
    <cellStyle name="Report Unit Cost 4 2 3 2" xfId="39049"/>
    <cellStyle name="Report Unit Cost 4 2 4" xfId="39050"/>
    <cellStyle name="Report Unit Cost 4 2 4 2" xfId="39051"/>
    <cellStyle name="Report Unit Cost 4 3" xfId="10609"/>
    <cellStyle name="Report Unit Cost 4 3 2" xfId="39052"/>
    <cellStyle name="Report Unit Cost 4 3 2 2" xfId="39053"/>
    <cellStyle name="Report Unit Cost 4 3 3" xfId="39054"/>
    <cellStyle name="Report Unit Cost 4 3 4" xfId="39055"/>
    <cellStyle name="Report Unit Cost 4 4" xfId="39056"/>
    <cellStyle name="Report Unit Cost 4 4 2" xfId="39057"/>
    <cellStyle name="Report Unit Cost 4 4 2 2" xfId="39058"/>
    <cellStyle name="Report Unit Cost 4 4 3" xfId="39059"/>
    <cellStyle name="Report Unit Cost 4 5" xfId="39060"/>
    <cellStyle name="Report Unit Cost 4 5 2" xfId="39061"/>
    <cellStyle name="Report Unit Cost 4 6" xfId="39062"/>
    <cellStyle name="Report Unit Cost 4 6 2" xfId="39063"/>
    <cellStyle name="Report Unit Cost 5" xfId="10610"/>
    <cellStyle name="Report Unit Cost 5 2" xfId="12767"/>
    <cellStyle name="Report Unit Cost 5 2 2" xfId="39064"/>
    <cellStyle name="Report Unit Cost 5 2 2 2" xfId="39065"/>
    <cellStyle name="Report Unit Cost 5 2 2 2 2" xfId="39066"/>
    <cellStyle name="Report Unit Cost 5 2 3" xfId="39067"/>
    <cellStyle name="Report Unit Cost 5 2 3 2" xfId="39068"/>
    <cellStyle name="Report Unit Cost 5 2 4" xfId="39069"/>
    <cellStyle name="Report Unit Cost 5 2 4 2" xfId="39070"/>
    <cellStyle name="Report Unit Cost 5 2 5" xfId="39071"/>
    <cellStyle name="Report Unit Cost 5 3" xfId="39072"/>
    <cellStyle name="Report Unit Cost 5 3 2" xfId="39073"/>
    <cellStyle name="Report Unit Cost 5 3 2 2" xfId="39074"/>
    <cellStyle name="Report Unit Cost 5 3 3" xfId="39075"/>
    <cellStyle name="Report Unit Cost 5 4" xfId="39076"/>
    <cellStyle name="Report Unit Cost 5 4 2" xfId="39077"/>
    <cellStyle name="Report Unit Cost 5 4 2 2" xfId="39078"/>
    <cellStyle name="Report Unit Cost 5 4 3" xfId="39079"/>
    <cellStyle name="Report Unit Cost 5 5" xfId="39080"/>
    <cellStyle name="Report Unit Cost 5 5 2" xfId="39081"/>
    <cellStyle name="Report Unit Cost 5 6" xfId="39082"/>
    <cellStyle name="Report Unit Cost 5 6 2" xfId="39083"/>
    <cellStyle name="Report Unit Cost 6" xfId="10611"/>
    <cellStyle name="Report Unit Cost 6 2" xfId="39084"/>
    <cellStyle name="Report Unit Cost 6 2 2" xfId="39085"/>
    <cellStyle name="Report Unit Cost 6 2 2 2" xfId="39086"/>
    <cellStyle name="Report Unit Cost 6 2 2 2 2" xfId="39087"/>
    <cellStyle name="Report Unit Cost 6 2 3" xfId="39088"/>
    <cellStyle name="Report Unit Cost 6 2 3 2" xfId="39089"/>
    <cellStyle name="Report Unit Cost 6 2 4" xfId="39090"/>
    <cellStyle name="Report Unit Cost 6 2 4 2" xfId="39091"/>
    <cellStyle name="Report Unit Cost 6 2 5" xfId="39092"/>
    <cellStyle name="Report Unit Cost 6 3" xfId="39093"/>
    <cellStyle name="Report Unit Cost 6 3 2" xfId="39094"/>
    <cellStyle name="Report Unit Cost 6 3 2 2" xfId="39095"/>
    <cellStyle name="Report Unit Cost 6 4" xfId="39096"/>
    <cellStyle name="Report Unit Cost 6 4 2" xfId="39097"/>
    <cellStyle name="Report Unit Cost 6 5" xfId="39098"/>
    <cellStyle name="Report Unit Cost 6 5 2" xfId="39099"/>
    <cellStyle name="Report Unit Cost 6 6" xfId="39100"/>
    <cellStyle name="Report Unit Cost 7" xfId="10612"/>
    <cellStyle name="Report Unit Cost 7 2" xfId="12768"/>
    <cellStyle name="Report Unit Cost 7 2 2" xfId="39101"/>
    <cellStyle name="Report Unit Cost 7 2 2 2" xfId="39102"/>
    <cellStyle name="Report Unit Cost 7 3" xfId="39103"/>
    <cellStyle name="Report Unit Cost 7 3 2" xfId="39104"/>
    <cellStyle name="Report Unit Cost 7 4" xfId="39105"/>
    <cellStyle name="Report Unit Cost 7 4 2" xfId="39106"/>
    <cellStyle name="Report Unit Cost 8" xfId="12769"/>
    <cellStyle name="Report Unit Cost 8 2" xfId="12770"/>
    <cellStyle name="Report Unit Cost 8 2 2" xfId="39107"/>
    <cellStyle name="Report Unit Cost 8 3" xfId="39108"/>
    <cellStyle name="Report Unit Cost 9" xfId="12771"/>
    <cellStyle name="Report Unit Cost 9 2" xfId="39109"/>
    <cellStyle name="Report Unit Cost 9 2 2" xfId="39110"/>
    <cellStyle name="Report Unit Cost 9 3" xfId="39111"/>
    <cellStyle name="Report Unit Cost 9 4" xfId="39112"/>
    <cellStyle name="Report Unit Cost_ACCOUNTS" xfId="10613"/>
    <cellStyle name="Report_Adj Bench DR 3 for Initial Briefs (Electric)" xfId="10614"/>
    <cellStyle name="Reports" xfId="485"/>
    <cellStyle name="Reports 2" xfId="10615"/>
    <cellStyle name="Reports 2 2" xfId="12772"/>
    <cellStyle name="Reports 2 2 2" xfId="39113"/>
    <cellStyle name="Reports 2 3" xfId="39114"/>
    <cellStyle name="Reports 3" xfId="10616"/>
    <cellStyle name="Reports 3 2" xfId="39115"/>
    <cellStyle name="Reports 3 3" xfId="39116"/>
    <cellStyle name="Reports 4" xfId="39117"/>
    <cellStyle name="Reports 4 2" xfId="39118"/>
    <cellStyle name="Reports Total" xfId="486"/>
    <cellStyle name="Reports Total 2" xfId="10617"/>
    <cellStyle name="Reports Total 2 2" xfId="10618"/>
    <cellStyle name="Reports Total 2 2 2" xfId="12773"/>
    <cellStyle name="Reports Total 2 2 2 2" xfId="39119"/>
    <cellStyle name="Reports Total 2 2 2 2 2" xfId="39120"/>
    <cellStyle name="Reports Total 2 2 2 3" xfId="39121"/>
    <cellStyle name="Reports Total 2 2 3" xfId="12774"/>
    <cellStyle name="Reports Total 2 2 3 2" xfId="39122"/>
    <cellStyle name="Reports Total 2 2 4" xfId="12775"/>
    <cellStyle name="Reports Total 2 2 4 2" xfId="39123"/>
    <cellStyle name="Reports Total 2 2 5" xfId="12776"/>
    <cellStyle name="Reports Total 2 2 6" xfId="39124"/>
    <cellStyle name="Reports Total 2 2 7" xfId="39125"/>
    <cellStyle name="Reports Total 2 3" xfId="10619"/>
    <cellStyle name="Reports Total 2 3 2" xfId="39126"/>
    <cellStyle name="Reports Total 2 3 2 2" xfId="39127"/>
    <cellStyle name="Reports Total 2 3 3" xfId="39128"/>
    <cellStyle name="Reports Total 2 4" xfId="12777"/>
    <cellStyle name="Reports Total 2 4 2" xfId="39129"/>
    <cellStyle name="Reports Total 2 4 2 2" xfId="39130"/>
    <cellStyle name="Reports Total 2 4 3" xfId="39131"/>
    <cellStyle name="Reports Total 2 5" xfId="12778"/>
    <cellStyle name="Reports Total 2 5 2" xfId="39132"/>
    <cellStyle name="Reports Total 2 6" xfId="12779"/>
    <cellStyle name="Reports Total 2 6 2" xfId="39133"/>
    <cellStyle name="Reports Total 2 7" xfId="39134"/>
    <cellStyle name="Reports Total 2 8" xfId="39135"/>
    <cellStyle name="Reports Total 3" xfId="10620"/>
    <cellStyle name="Reports Total 3 2" xfId="10621"/>
    <cellStyle name="Reports Total 3 2 2" xfId="39136"/>
    <cellStyle name="Reports Total 3 2 2 2" xfId="39137"/>
    <cellStyle name="Reports Total 3 2 3" xfId="39138"/>
    <cellStyle name="Reports Total 3 3" xfId="12780"/>
    <cellStyle name="Reports Total 3 3 2" xfId="39139"/>
    <cellStyle name="Reports Total 3 4" xfId="12781"/>
    <cellStyle name="Reports Total 3 4 2" xfId="39140"/>
    <cellStyle name="Reports Total 3 5" xfId="12782"/>
    <cellStyle name="Reports Total 3 6" xfId="39141"/>
    <cellStyle name="Reports Total 3 7" xfId="39142"/>
    <cellStyle name="Reports Total 4" xfId="10622"/>
    <cellStyle name="Reports Total 4 2" xfId="12783"/>
    <cellStyle name="Reports Total 4 2 2" xfId="39143"/>
    <cellStyle name="Reports Total 4 3" xfId="12784"/>
    <cellStyle name="Reports Total 4 4" xfId="12785"/>
    <cellStyle name="Reports Total 4 5" xfId="12786"/>
    <cellStyle name="Reports Total 4 6" xfId="39144"/>
    <cellStyle name="Reports Total 4 7" xfId="39145"/>
    <cellStyle name="Reports Total 5" xfId="10623"/>
    <cellStyle name="Reports Total 5 2" xfId="39146"/>
    <cellStyle name="Reports Total 5 2 2" xfId="39147"/>
    <cellStyle name="Reports Total 5 3" xfId="39148"/>
    <cellStyle name="Reports Total 5 4" xfId="39149"/>
    <cellStyle name="Reports Total 6" xfId="39150"/>
    <cellStyle name="Reports Total 6 2" xfId="39151"/>
    <cellStyle name="Reports Total 7" xfId="39152"/>
    <cellStyle name="Reports Total 7 2" xfId="39153"/>
    <cellStyle name="Reports Total_AURORA Total New" xfId="10624"/>
    <cellStyle name="Reports Unit Cost Total" xfId="487"/>
    <cellStyle name="Reports Unit Cost Total 2" xfId="10625"/>
    <cellStyle name="Reports Unit Cost Total 2 2" xfId="12787"/>
    <cellStyle name="Reports Unit Cost Total 2 2 2" xfId="39154"/>
    <cellStyle name="Reports Unit Cost Total 2 2 2 2" xfId="39155"/>
    <cellStyle name="Reports Unit Cost Total 2 2 3" xfId="39156"/>
    <cellStyle name="Reports Unit Cost Total 2 2 4" xfId="39157"/>
    <cellStyle name="Reports Unit Cost Total 2 3" xfId="12788"/>
    <cellStyle name="Reports Unit Cost Total 2 3 2" xfId="39158"/>
    <cellStyle name="Reports Unit Cost Total 2 4" xfId="12789"/>
    <cellStyle name="Reports Unit Cost Total 2 4 2" xfId="39159"/>
    <cellStyle name="Reports Unit Cost Total 2 5" xfId="12790"/>
    <cellStyle name="Reports Unit Cost Total 2 6" xfId="39160"/>
    <cellStyle name="Reports Unit Cost Total 2 7" xfId="39161"/>
    <cellStyle name="Reports Unit Cost Total 3" xfId="10626"/>
    <cellStyle name="Reports Unit Cost Total 3 2" xfId="12791"/>
    <cellStyle name="Reports Unit Cost Total 3 2 2" xfId="39162"/>
    <cellStyle name="Reports Unit Cost Total 3 3" xfId="39163"/>
    <cellStyle name="Reports Unit Cost Total 4" xfId="12792"/>
    <cellStyle name="Reports Unit Cost Total 4 2" xfId="39164"/>
    <cellStyle name="Reports Unit Cost Total 4 3" xfId="39165"/>
    <cellStyle name="Reports Unit Cost Total 5" xfId="39166"/>
    <cellStyle name="Reports Unit Cost Total 5 2" xfId="39167"/>
    <cellStyle name="Reports_14.21G &amp; 16.28E Incentive Pay" xfId="10627"/>
    <cellStyle name="RevList" xfId="488"/>
    <cellStyle name="RevList 2" xfId="10628"/>
    <cellStyle name="RevList 2 2" xfId="12793"/>
    <cellStyle name="RevList 2 2 2" xfId="39168"/>
    <cellStyle name="RevList 2 3" xfId="39169"/>
    <cellStyle name="RevList 3" xfId="12794"/>
    <cellStyle name="RevList 3 2" xfId="39170"/>
    <cellStyle name="RevList 3 3" xfId="39171"/>
    <cellStyle name="RevList 4" xfId="39172"/>
    <cellStyle name="RevList 4 2" xfId="39173"/>
    <cellStyle name="round100" xfId="489"/>
    <cellStyle name="round100 10" xfId="39174"/>
    <cellStyle name="round100 10 2" xfId="39175"/>
    <cellStyle name="round100 11" xfId="39176"/>
    <cellStyle name="round100 11 2" xfId="39177"/>
    <cellStyle name="round100 11 3" xfId="39178"/>
    <cellStyle name="round100 2" xfId="10629"/>
    <cellStyle name="round100 2 2" xfId="10630"/>
    <cellStyle name="round100 2 2 2" xfId="10631"/>
    <cellStyle name="round100 2 2 2 2" xfId="39179"/>
    <cellStyle name="round100 2 2 2 2 2" xfId="39180"/>
    <cellStyle name="round100 2 2 2 3" xfId="39181"/>
    <cellStyle name="round100 2 2 3" xfId="10632"/>
    <cellStyle name="round100 2 2 3 2" xfId="39182"/>
    <cellStyle name="round100 2 2 4" xfId="39183"/>
    <cellStyle name="round100 2 2 4 2" xfId="39184"/>
    <cellStyle name="round100 2 3" xfId="10633"/>
    <cellStyle name="round100 2 3 2" xfId="39185"/>
    <cellStyle name="round100 2 3 2 2" xfId="39186"/>
    <cellStyle name="round100 2 3 2 3" xfId="39187"/>
    <cellStyle name="round100 2 3 3" xfId="39188"/>
    <cellStyle name="round100 2 4" xfId="10634"/>
    <cellStyle name="round100 2 4 2" xfId="39189"/>
    <cellStyle name="round100 2 4 2 2" xfId="39190"/>
    <cellStyle name="round100 2 4 3" xfId="39191"/>
    <cellStyle name="round100 2 5" xfId="39192"/>
    <cellStyle name="round100 2 5 2" xfId="39193"/>
    <cellStyle name="round100 2 6" xfId="39194"/>
    <cellStyle name="round100 2 6 2" xfId="39195"/>
    <cellStyle name="round100 3" xfId="10635"/>
    <cellStyle name="round100 3 2" xfId="10636"/>
    <cellStyle name="round100 3 2 2" xfId="10637"/>
    <cellStyle name="round100 3 2 2 2" xfId="39196"/>
    <cellStyle name="round100 3 2 3" xfId="10638"/>
    <cellStyle name="round100 3 2 4" xfId="39197"/>
    <cellStyle name="round100 3 3" xfId="10639"/>
    <cellStyle name="round100 3 3 2" xfId="10640"/>
    <cellStyle name="round100 3 3 2 2" xfId="39198"/>
    <cellStyle name="round100 3 3 3" xfId="10641"/>
    <cellStyle name="round100 3 4" xfId="10642"/>
    <cellStyle name="round100 3 4 2" xfId="10643"/>
    <cellStyle name="round100 3 4 2 2" xfId="39199"/>
    <cellStyle name="round100 3 4 3" xfId="10644"/>
    <cellStyle name="round100 3 5" xfId="39200"/>
    <cellStyle name="round100 3 5 2" xfId="39201"/>
    <cellStyle name="round100 4" xfId="10645"/>
    <cellStyle name="round100 4 2" xfId="10646"/>
    <cellStyle name="round100 4 2 2" xfId="39202"/>
    <cellStyle name="round100 4 2 2 2" xfId="39203"/>
    <cellStyle name="round100 4 2 2 2 2" xfId="39204"/>
    <cellStyle name="round100 4 2 2 3" xfId="39205"/>
    <cellStyle name="round100 4 2 3" xfId="39206"/>
    <cellStyle name="round100 4 2 3 2" xfId="39207"/>
    <cellStyle name="round100 4 2 4" xfId="39208"/>
    <cellStyle name="round100 4 2 4 2" xfId="39209"/>
    <cellStyle name="round100 4 3" xfId="10647"/>
    <cellStyle name="round100 4 3 2" xfId="39210"/>
    <cellStyle name="round100 4 3 2 2" xfId="39211"/>
    <cellStyle name="round100 4 3 3" xfId="39212"/>
    <cellStyle name="round100 4 3 4" xfId="39213"/>
    <cellStyle name="round100 4 4" xfId="39214"/>
    <cellStyle name="round100 4 4 2" xfId="39215"/>
    <cellStyle name="round100 4 4 2 2" xfId="39216"/>
    <cellStyle name="round100 4 4 3" xfId="39217"/>
    <cellStyle name="round100 4 5" xfId="39218"/>
    <cellStyle name="round100 4 5 2" xfId="39219"/>
    <cellStyle name="round100 4 6" xfId="39220"/>
    <cellStyle name="round100 4 6 2" xfId="39221"/>
    <cellStyle name="round100 5" xfId="10648"/>
    <cellStyle name="round100 5 2" xfId="39222"/>
    <cellStyle name="round100 5 2 2" xfId="39223"/>
    <cellStyle name="round100 5 2 2 2" xfId="39224"/>
    <cellStyle name="round100 5 2 2 2 2" xfId="39225"/>
    <cellStyle name="round100 5 2 3" xfId="39226"/>
    <cellStyle name="round100 5 2 3 2" xfId="39227"/>
    <cellStyle name="round100 5 2 4" xfId="39228"/>
    <cellStyle name="round100 5 2 4 2" xfId="39229"/>
    <cellStyle name="round100 5 2 5" xfId="39230"/>
    <cellStyle name="round100 5 3" xfId="39231"/>
    <cellStyle name="round100 5 3 2" xfId="39232"/>
    <cellStyle name="round100 5 3 2 2" xfId="39233"/>
    <cellStyle name="round100 5 4" xfId="39234"/>
    <cellStyle name="round100 5 4 2" xfId="39235"/>
    <cellStyle name="round100 5 5" xfId="39236"/>
    <cellStyle name="round100 5 5 2" xfId="39237"/>
    <cellStyle name="round100 6" xfId="10649"/>
    <cellStyle name="round100 6 2" xfId="12795"/>
    <cellStyle name="round100 6 2 2" xfId="39238"/>
    <cellStyle name="round100 6 2 2 2" xfId="39239"/>
    <cellStyle name="round100 6 3" xfId="39240"/>
    <cellStyle name="round100 6 3 2" xfId="39241"/>
    <cellStyle name="round100 6 4" xfId="39242"/>
    <cellStyle name="round100 6 4 2" xfId="39243"/>
    <cellStyle name="round100 7" xfId="10650"/>
    <cellStyle name="round100 7 2" xfId="12796"/>
    <cellStyle name="round100 7 2 2" xfId="39244"/>
    <cellStyle name="round100 7 3" xfId="39245"/>
    <cellStyle name="round100 8" xfId="12797"/>
    <cellStyle name="round100 8 2" xfId="39246"/>
    <cellStyle name="round100 8 2 2" xfId="39247"/>
    <cellStyle name="round100 8 3" xfId="39248"/>
    <cellStyle name="round100 8 4" xfId="39249"/>
    <cellStyle name="round100 9" xfId="39250"/>
    <cellStyle name="round100 9 2" xfId="39251"/>
    <cellStyle name="round100 9 2 2" xfId="39252"/>
    <cellStyle name="round100 9 2 2 2" xfId="39253"/>
    <cellStyle name="round100 9 2 3" xfId="39254"/>
    <cellStyle name="round100 9 3" xfId="39255"/>
    <cellStyle name="round100 9 3 2" xfId="39256"/>
    <cellStyle name="round100 9 4" xfId="39257"/>
    <cellStyle name="RowHeading" xfId="39258"/>
    <cellStyle name="SAPBEXaggData" xfId="490"/>
    <cellStyle name="SAPBEXaggData 2" xfId="10651"/>
    <cellStyle name="SAPBEXaggData 2 2" xfId="12798"/>
    <cellStyle name="SAPBEXaggData 2 2 2" xfId="39259"/>
    <cellStyle name="SAPBEXaggData 2 3" xfId="12799"/>
    <cellStyle name="SAPBEXaggData 2 4" xfId="12800"/>
    <cellStyle name="SAPBEXaggData 2 5" xfId="12801"/>
    <cellStyle name="SAPBEXaggData 2 6" xfId="39260"/>
    <cellStyle name="SAPBEXaggData 2 7" xfId="39261"/>
    <cellStyle name="SAPBEXaggData 3" xfId="10652"/>
    <cellStyle name="SAPBEXaggData 3 2" xfId="39262"/>
    <cellStyle name="SAPBEXaggData 4" xfId="39263"/>
    <cellStyle name="SAPBEXaggData 4 2" xfId="39264"/>
    <cellStyle name="SAPBEXaggData 5" xfId="39265"/>
    <cellStyle name="SAPBEXaggDataEmph" xfId="10653"/>
    <cellStyle name="SAPBEXaggDataEmph 2" xfId="10654"/>
    <cellStyle name="SAPBEXaggDataEmph 2 2" xfId="12802"/>
    <cellStyle name="SAPBEXaggDataEmph 2 2 2" xfId="39266"/>
    <cellStyle name="SAPBEXaggDataEmph 2 3" xfId="12803"/>
    <cellStyle name="SAPBEXaggDataEmph 2 4" xfId="12804"/>
    <cellStyle name="SAPBEXaggDataEmph 2 5" xfId="12805"/>
    <cellStyle name="SAPBEXaggDataEmph 2 6" xfId="39267"/>
    <cellStyle name="SAPBEXaggDataEmph 2 7" xfId="39268"/>
    <cellStyle name="SAPBEXaggDataEmph 3" xfId="10655"/>
    <cellStyle name="SAPBEXaggDataEmph 3 2" xfId="39269"/>
    <cellStyle name="SAPBEXaggDataEmph 4" xfId="39270"/>
    <cellStyle name="SAPBEXaggDataEmph 4 2" xfId="39271"/>
    <cellStyle name="SAPBEXaggDataEmph 5" xfId="39272"/>
    <cellStyle name="SAPBEXaggItem" xfId="491"/>
    <cellStyle name="SAPBEXaggItem 2" xfId="10656"/>
    <cellStyle name="SAPBEXaggItem 2 2" xfId="12806"/>
    <cellStyle name="SAPBEXaggItem 2 2 2" xfId="39273"/>
    <cellStyle name="SAPBEXaggItem 2 3" xfId="12807"/>
    <cellStyle name="SAPBEXaggItem 2 4" xfId="12808"/>
    <cellStyle name="SAPBEXaggItem 2 5" xfId="12809"/>
    <cellStyle name="SAPBEXaggItem 2 6" xfId="39274"/>
    <cellStyle name="SAPBEXaggItem 2 7" xfId="39275"/>
    <cellStyle name="SAPBEXaggItem 3" xfId="10657"/>
    <cellStyle name="SAPBEXaggItem 3 2" xfId="39276"/>
    <cellStyle name="SAPBEXaggItem 4" xfId="39277"/>
    <cellStyle name="SAPBEXaggItem 4 2" xfId="39278"/>
    <cellStyle name="SAPBEXaggItem 5" xfId="39279"/>
    <cellStyle name="SAPBEXaggItemX" xfId="10658"/>
    <cellStyle name="SAPBEXaggItemX 2" xfId="10659"/>
    <cellStyle name="SAPBEXaggItemX 2 2" xfId="12810"/>
    <cellStyle name="SAPBEXaggItemX 2 2 2" xfId="39280"/>
    <cellStyle name="SAPBEXaggItemX 2 3" xfId="12811"/>
    <cellStyle name="SAPBEXaggItemX 2 4" xfId="12812"/>
    <cellStyle name="SAPBEXaggItemX 2 5" xfId="12813"/>
    <cellStyle name="SAPBEXaggItemX 2 6" xfId="39281"/>
    <cellStyle name="SAPBEXaggItemX 2 7" xfId="39282"/>
    <cellStyle name="SAPBEXaggItemX 3" xfId="10660"/>
    <cellStyle name="SAPBEXaggItemX 3 2" xfId="39283"/>
    <cellStyle name="SAPBEXaggItemX 4" xfId="39284"/>
    <cellStyle name="SAPBEXaggItemX 4 2" xfId="39285"/>
    <cellStyle name="SAPBEXaggItemX 5" xfId="39286"/>
    <cellStyle name="SAPBEXchaText" xfId="492"/>
    <cellStyle name="SAPBEXchaText 10" xfId="39287"/>
    <cellStyle name="SAPBEXchaText 2" xfId="10661"/>
    <cellStyle name="SAPBEXchaText 2 2" xfId="10662"/>
    <cellStyle name="SAPBEXchaText 2 2 2" xfId="10663"/>
    <cellStyle name="SAPBEXchaText 2 2 2 2" xfId="12814"/>
    <cellStyle name="SAPBEXchaText 2 2 2 3" xfId="12815"/>
    <cellStyle name="SAPBEXchaText 2 2 2 4" xfId="12816"/>
    <cellStyle name="SAPBEXchaText 2 2 2 5" xfId="12817"/>
    <cellStyle name="SAPBEXchaText 2 2 2 6" xfId="39288"/>
    <cellStyle name="SAPBEXchaText 2 2 2 7" xfId="39289"/>
    <cellStyle name="SAPBEXchaText 2 2 3" xfId="10664"/>
    <cellStyle name="SAPBEXchaText 2 2 4" xfId="12818"/>
    <cellStyle name="SAPBEXchaText 2 2 5" xfId="12819"/>
    <cellStyle name="SAPBEXchaText 2 2 6" xfId="12820"/>
    <cellStyle name="SAPBEXchaText 2 2 7" xfId="39290"/>
    <cellStyle name="SAPBEXchaText 2 2 8" xfId="39291"/>
    <cellStyle name="SAPBEXchaText 2 3" xfId="10665"/>
    <cellStyle name="SAPBEXchaText 2 3 2" xfId="12821"/>
    <cellStyle name="SAPBEXchaText 2 3 3" xfId="12822"/>
    <cellStyle name="SAPBEXchaText 2 3 4" xfId="12823"/>
    <cellStyle name="SAPBEXchaText 2 3 5" xfId="12824"/>
    <cellStyle name="SAPBEXchaText 2 3 6" xfId="39292"/>
    <cellStyle name="SAPBEXchaText 2 3 7" xfId="39293"/>
    <cellStyle name="SAPBEXchaText 2 4" xfId="10666"/>
    <cellStyle name="SAPBEXchaText 2 5" xfId="12825"/>
    <cellStyle name="SAPBEXchaText 2 6" xfId="12826"/>
    <cellStyle name="SAPBEXchaText 2 7" xfId="12827"/>
    <cellStyle name="SAPBEXchaText 2 8" xfId="39294"/>
    <cellStyle name="SAPBEXchaText 2 9" xfId="39295"/>
    <cellStyle name="SAPBEXchaText 3" xfId="10667"/>
    <cellStyle name="SAPBEXchaText 3 10" xfId="39296"/>
    <cellStyle name="SAPBEXchaText 3 2" xfId="10668"/>
    <cellStyle name="SAPBEXchaText 3 2 2" xfId="10669"/>
    <cellStyle name="SAPBEXchaText 3 2 2 2" xfId="12828"/>
    <cellStyle name="SAPBEXchaText 3 2 2 3" xfId="12829"/>
    <cellStyle name="SAPBEXchaText 3 2 2 4" xfId="12830"/>
    <cellStyle name="SAPBEXchaText 3 2 2 5" xfId="12831"/>
    <cellStyle name="SAPBEXchaText 3 2 2 6" xfId="39297"/>
    <cellStyle name="SAPBEXchaText 3 2 2 7" xfId="39298"/>
    <cellStyle name="SAPBEXchaText 3 2 3" xfId="10670"/>
    <cellStyle name="SAPBEXchaText 3 2 4" xfId="12832"/>
    <cellStyle name="SAPBEXchaText 3 2 5" xfId="12833"/>
    <cellStyle name="SAPBEXchaText 3 2 6" xfId="12834"/>
    <cellStyle name="SAPBEXchaText 3 2 7" xfId="39299"/>
    <cellStyle name="SAPBEXchaText 3 2 8" xfId="39300"/>
    <cellStyle name="SAPBEXchaText 3 3" xfId="10671"/>
    <cellStyle name="SAPBEXchaText 3 3 2" xfId="10672"/>
    <cellStyle name="SAPBEXchaText 3 3 2 2" xfId="12835"/>
    <cellStyle name="SAPBEXchaText 3 3 2 3" xfId="12836"/>
    <cellStyle name="SAPBEXchaText 3 3 2 4" xfId="12837"/>
    <cellStyle name="SAPBEXchaText 3 3 2 5" xfId="12838"/>
    <cellStyle name="SAPBEXchaText 3 3 2 6" xfId="39301"/>
    <cellStyle name="SAPBEXchaText 3 3 2 7" xfId="39302"/>
    <cellStyle name="SAPBEXchaText 3 3 3" xfId="10673"/>
    <cellStyle name="SAPBEXchaText 3 3 4" xfId="12839"/>
    <cellStyle name="SAPBEXchaText 3 3 5" xfId="12840"/>
    <cellStyle name="SAPBEXchaText 3 3 6" xfId="12841"/>
    <cellStyle name="SAPBEXchaText 3 3 7" xfId="39303"/>
    <cellStyle name="SAPBEXchaText 3 3 8" xfId="39304"/>
    <cellStyle name="SAPBEXchaText 3 4" xfId="10674"/>
    <cellStyle name="SAPBEXchaText 3 4 2" xfId="10675"/>
    <cellStyle name="SAPBEXchaText 3 4 2 2" xfId="12842"/>
    <cellStyle name="SAPBEXchaText 3 4 2 3" xfId="12843"/>
    <cellStyle name="SAPBEXchaText 3 4 2 4" xfId="12844"/>
    <cellStyle name="SAPBEXchaText 3 4 2 5" xfId="12845"/>
    <cellStyle name="SAPBEXchaText 3 4 2 6" xfId="39305"/>
    <cellStyle name="SAPBEXchaText 3 4 2 7" xfId="39306"/>
    <cellStyle name="SAPBEXchaText 3 4 3" xfId="10676"/>
    <cellStyle name="SAPBEXchaText 3 4 4" xfId="12846"/>
    <cellStyle name="SAPBEXchaText 3 4 5" xfId="12847"/>
    <cellStyle name="SAPBEXchaText 3 4 6" xfId="12848"/>
    <cellStyle name="SAPBEXchaText 3 4 7" xfId="39307"/>
    <cellStyle name="SAPBEXchaText 3 4 8" xfId="39308"/>
    <cellStyle name="SAPBEXchaText 3 5" xfId="10677"/>
    <cellStyle name="SAPBEXchaText 3 6" xfId="12849"/>
    <cellStyle name="SAPBEXchaText 3 7" xfId="12850"/>
    <cellStyle name="SAPBEXchaText 3 8" xfId="12851"/>
    <cellStyle name="SAPBEXchaText 3 9" xfId="39309"/>
    <cellStyle name="SAPBEXchaText 4" xfId="10678"/>
    <cellStyle name="SAPBEXchaText 4 2" xfId="10679"/>
    <cellStyle name="SAPBEXchaText 4 2 2" xfId="12852"/>
    <cellStyle name="SAPBEXchaText 4 2 3" xfId="12853"/>
    <cellStyle name="SAPBEXchaText 4 2 4" xfId="12854"/>
    <cellStyle name="SAPBEXchaText 4 2 5" xfId="12855"/>
    <cellStyle name="SAPBEXchaText 4 2 6" xfId="39310"/>
    <cellStyle name="SAPBEXchaText 4 2 7" xfId="39311"/>
    <cellStyle name="SAPBEXchaText 4 3" xfId="10680"/>
    <cellStyle name="SAPBEXchaText 4 4" xfId="12856"/>
    <cellStyle name="SAPBEXchaText 4 5" xfId="12857"/>
    <cellStyle name="SAPBEXchaText 4 6" xfId="12858"/>
    <cellStyle name="SAPBEXchaText 4 7" xfId="39312"/>
    <cellStyle name="SAPBEXchaText 4 8" xfId="39313"/>
    <cellStyle name="SAPBEXchaText 5" xfId="10681"/>
    <cellStyle name="SAPBEXchaText 5 2" xfId="12859"/>
    <cellStyle name="SAPBEXchaText 5 3" xfId="12860"/>
    <cellStyle name="SAPBEXchaText 5 4" xfId="12861"/>
    <cellStyle name="SAPBEXchaText 5 5" xfId="12862"/>
    <cellStyle name="SAPBEXchaText 5 6" xfId="39314"/>
    <cellStyle name="SAPBEXchaText 5 7" xfId="39315"/>
    <cellStyle name="SAPBEXchaText 6" xfId="10682"/>
    <cellStyle name="SAPBEXchaText 7" xfId="10683"/>
    <cellStyle name="SAPBEXchaText 8" xfId="10684"/>
    <cellStyle name="SAPBEXchaText 9" xfId="10685"/>
    <cellStyle name="SAPBEXchaText_6.06E Operating Expenses" xfId="12863"/>
    <cellStyle name="SAPBEXexcBad7" xfId="10686"/>
    <cellStyle name="SAPBEXexcBad7 2" xfId="10687"/>
    <cellStyle name="SAPBEXexcBad7 2 2" xfId="12864"/>
    <cellStyle name="SAPBEXexcBad7 2 2 2" xfId="39316"/>
    <cellStyle name="SAPBEXexcBad7 2 3" xfId="12865"/>
    <cellStyle name="SAPBEXexcBad7 2 4" xfId="12866"/>
    <cellStyle name="SAPBEXexcBad7 2 5" xfId="12867"/>
    <cellStyle name="SAPBEXexcBad7 2 6" xfId="39317"/>
    <cellStyle name="SAPBEXexcBad7 2 7" xfId="39318"/>
    <cellStyle name="SAPBEXexcBad7 3" xfId="10688"/>
    <cellStyle name="SAPBEXexcBad7 3 2" xfId="39319"/>
    <cellStyle name="SAPBEXexcBad7 4" xfId="39320"/>
    <cellStyle name="SAPBEXexcBad7 4 2" xfId="39321"/>
    <cellStyle name="SAPBEXexcBad7 5" xfId="39322"/>
    <cellStyle name="SAPBEXexcBad8" xfId="10689"/>
    <cellStyle name="SAPBEXexcBad8 2" xfId="10690"/>
    <cellStyle name="SAPBEXexcBad8 2 2" xfId="12868"/>
    <cellStyle name="SAPBEXexcBad8 2 2 2" xfId="39323"/>
    <cellStyle name="SAPBEXexcBad8 2 3" xfId="12869"/>
    <cellStyle name="SAPBEXexcBad8 2 4" xfId="12870"/>
    <cellStyle name="SAPBEXexcBad8 2 5" xfId="12871"/>
    <cellStyle name="SAPBEXexcBad8 2 6" xfId="39324"/>
    <cellStyle name="SAPBEXexcBad8 2 7" xfId="39325"/>
    <cellStyle name="SAPBEXexcBad8 3" xfId="10691"/>
    <cellStyle name="SAPBEXexcBad8 3 2" xfId="39326"/>
    <cellStyle name="SAPBEXexcBad8 4" xfId="39327"/>
    <cellStyle name="SAPBEXexcBad8 4 2" xfId="39328"/>
    <cellStyle name="SAPBEXexcBad8 5" xfId="39329"/>
    <cellStyle name="SAPBEXexcBad9" xfId="10692"/>
    <cellStyle name="SAPBEXexcBad9 2" xfId="10693"/>
    <cellStyle name="SAPBEXexcBad9 2 2" xfId="12872"/>
    <cellStyle name="SAPBEXexcBad9 2 2 2" xfId="39330"/>
    <cellStyle name="SAPBEXexcBad9 2 3" xfId="12873"/>
    <cellStyle name="SAPBEXexcBad9 2 4" xfId="12874"/>
    <cellStyle name="SAPBEXexcBad9 2 5" xfId="12875"/>
    <cellStyle name="SAPBEXexcBad9 2 6" xfId="39331"/>
    <cellStyle name="SAPBEXexcBad9 2 7" xfId="39332"/>
    <cellStyle name="SAPBEXexcBad9 3" xfId="10694"/>
    <cellStyle name="SAPBEXexcBad9 3 2" xfId="39333"/>
    <cellStyle name="SAPBEXexcBad9 4" xfId="39334"/>
    <cellStyle name="SAPBEXexcBad9 4 2" xfId="39335"/>
    <cellStyle name="SAPBEXexcBad9 5" xfId="39336"/>
    <cellStyle name="SAPBEXexcCritical4" xfId="10695"/>
    <cellStyle name="SAPBEXexcCritical4 2" xfId="10696"/>
    <cellStyle name="SAPBEXexcCritical4 2 2" xfId="12876"/>
    <cellStyle name="SAPBEXexcCritical4 2 2 2" xfId="39337"/>
    <cellStyle name="SAPBEXexcCritical4 2 3" xfId="12877"/>
    <cellStyle name="SAPBEXexcCritical4 2 4" xfId="12878"/>
    <cellStyle name="SAPBEXexcCritical4 2 5" xfId="12879"/>
    <cellStyle name="SAPBEXexcCritical4 2 6" xfId="39338"/>
    <cellStyle name="SAPBEXexcCritical4 2 7" xfId="39339"/>
    <cellStyle name="SAPBEXexcCritical4 3" xfId="10697"/>
    <cellStyle name="SAPBEXexcCritical4 3 2" xfId="39340"/>
    <cellStyle name="SAPBEXexcCritical4 4" xfId="39341"/>
    <cellStyle name="SAPBEXexcCritical4 4 2" xfId="39342"/>
    <cellStyle name="SAPBEXexcCritical4 5" xfId="39343"/>
    <cellStyle name="SAPBEXexcCritical5" xfId="10698"/>
    <cellStyle name="SAPBEXexcCritical5 2" xfId="10699"/>
    <cellStyle name="SAPBEXexcCritical5 2 2" xfId="12880"/>
    <cellStyle name="SAPBEXexcCritical5 2 2 2" xfId="39344"/>
    <cellStyle name="SAPBEXexcCritical5 2 3" xfId="12881"/>
    <cellStyle name="SAPBEXexcCritical5 2 4" xfId="12882"/>
    <cellStyle name="SAPBEXexcCritical5 2 5" xfId="12883"/>
    <cellStyle name="SAPBEXexcCritical5 2 6" xfId="39345"/>
    <cellStyle name="SAPBEXexcCritical5 2 7" xfId="39346"/>
    <cellStyle name="SAPBEXexcCritical5 3" xfId="10700"/>
    <cellStyle name="SAPBEXexcCritical5 3 2" xfId="39347"/>
    <cellStyle name="SAPBEXexcCritical5 4" xfId="39348"/>
    <cellStyle name="SAPBEXexcCritical5 4 2" xfId="39349"/>
    <cellStyle name="SAPBEXexcCritical5 5" xfId="39350"/>
    <cellStyle name="SAPBEXexcCritical6" xfId="10701"/>
    <cellStyle name="SAPBEXexcCritical6 2" xfId="10702"/>
    <cellStyle name="SAPBEXexcCritical6 2 2" xfId="12884"/>
    <cellStyle name="SAPBEXexcCritical6 2 2 2" xfId="39351"/>
    <cellStyle name="SAPBEXexcCritical6 2 3" xfId="12885"/>
    <cellStyle name="SAPBEXexcCritical6 2 4" xfId="12886"/>
    <cellStyle name="SAPBEXexcCritical6 2 5" xfId="12887"/>
    <cellStyle name="SAPBEXexcCritical6 2 6" xfId="39352"/>
    <cellStyle name="SAPBEXexcCritical6 2 7" xfId="39353"/>
    <cellStyle name="SAPBEXexcCritical6 3" xfId="10703"/>
    <cellStyle name="SAPBEXexcCritical6 3 2" xfId="39354"/>
    <cellStyle name="SAPBEXexcCritical6 4" xfId="39355"/>
    <cellStyle name="SAPBEXexcCritical6 4 2" xfId="39356"/>
    <cellStyle name="SAPBEXexcCritical6 5" xfId="39357"/>
    <cellStyle name="SAPBEXexcGood1" xfId="10704"/>
    <cellStyle name="SAPBEXexcGood1 2" xfId="10705"/>
    <cellStyle name="SAPBEXexcGood1 2 2" xfId="12888"/>
    <cellStyle name="SAPBEXexcGood1 2 2 2" xfId="39358"/>
    <cellStyle name="SAPBEXexcGood1 2 3" xfId="12889"/>
    <cellStyle name="SAPBEXexcGood1 2 4" xfId="12890"/>
    <cellStyle name="SAPBEXexcGood1 2 5" xfId="12891"/>
    <cellStyle name="SAPBEXexcGood1 2 6" xfId="39359"/>
    <cellStyle name="SAPBEXexcGood1 2 7" xfId="39360"/>
    <cellStyle name="SAPBEXexcGood1 3" xfId="10706"/>
    <cellStyle name="SAPBEXexcGood1 3 2" xfId="39361"/>
    <cellStyle name="SAPBEXexcGood1 4" xfId="39362"/>
    <cellStyle name="SAPBEXexcGood1 4 2" xfId="39363"/>
    <cellStyle name="SAPBEXexcGood1 5" xfId="39364"/>
    <cellStyle name="SAPBEXexcGood2" xfId="10707"/>
    <cellStyle name="SAPBEXexcGood2 2" xfId="10708"/>
    <cellStyle name="SAPBEXexcGood2 2 2" xfId="12892"/>
    <cellStyle name="SAPBEXexcGood2 2 2 2" xfId="39365"/>
    <cellStyle name="SAPBEXexcGood2 2 3" xfId="12893"/>
    <cellStyle name="SAPBEXexcGood2 2 4" xfId="12894"/>
    <cellStyle name="SAPBEXexcGood2 2 5" xfId="12895"/>
    <cellStyle name="SAPBEXexcGood2 2 6" xfId="39366"/>
    <cellStyle name="SAPBEXexcGood2 2 7" xfId="39367"/>
    <cellStyle name="SAPBEXexcGood2 3" xfId="10709"/>
    <cellStyle name="SAPBEXexcGood2 3 2" xfId="39368"/>
    <cellStyle name="SAPBEXexcGood2 4" xfId="39369"/>
    <cellStyle name="SAPBEXexcGood2 4 2" xfId="39370"/>
    <cellStyle name="SAPBEXexcGood2 5" xfId="39371"/>
    <cellStyle name="SAPBEXexcGood3" xfId="10710"/>
    <cellStyle name="SAPBEXexcGood3 2" xfId="10711"/>
    <cellStyle name="SAPBEXexcGood3 2 2" xfId="12896"/>
    <cellStyle name="SAPBEXexcGood3 2 2 2" xfId="39372"/>
    <cellStyle name="SAPBEXexcGood3 2 3" xfId="12897"/>
    <cellStyle name="SAPBEXexcGood3 2 4" xfId="12898"/>
    <cellStyle name="SAPBEXexcGood3 2 5" xfId="12899"/>
    <cellStyle name="SAPBEXexcGood3 2 6" xfId="39373"/>
    <cellStyle name="SAPBEXexcGood3 2 7" xfId="39374"/>
    <cellStyle name="SAPBEXexcGood3 3" xfId="10712"/>
    <cellStyle name="SAPBEXexcGood3 3 2" xfId="39375"/>
    <cellStyle name="SAPBEXexcGood3 4" xfId="39376"/>
    <cellStyle name="SAPBEXexcGood3 4 2" xfId="39377"/>
    <cellStyle name="SAPBEXexcGood3 5" xfId="39378"/>
    <cellStyle name="SAPBEXfilterDrill" xfId="493"/>
    <cellStyle name="SAPBEXfilterDrill 2" xfId="10713"/>
    <cellStyle name="SAPBEXfilterDrill 2 2" xfId="12900"/>
    <cellStyle name="SAPBEXfilterDrill 2 2 2" xfId="39379"/>
    <cellStyle name="SAPBEXfilterDrill 2 3" xfId="12901"/>
    <cellStyle name="SAPBEXfilterDrill 2 4" xfId="12902"/>
    <cellStyle name="SAPBEXfilterDrill 2 5" xfId="12903"/>
    <cellStyle name="SAPBEXfilterDrill 2 6" xfId="39380"/>
    <cellStyle name="SAPBEXfilterDrill 2 7" xfId="39381"/>
    <cellStyle name="SAPBEXfilterDrill 3" xfId="10714"/>
    <cellStyle name="SAPBEXfilterDrill 3 2" xfId="39382"/>
    <cellStyle name="SAPBEXfilterDrill 4" xfId="10715"/>
    <cellStyle name="SAPBEXfilterDrill 4 2" xfId="39383"/>
    <cellStyle name="SAPBEXfilterDrill 5" xfId="39384"/>
    <cellStyle name="SAPBEXfilterItem" xfId="494"/>
    <cellStyle name="SAPBEXfilterItem 2" xfId="10716"/>
    <cellStyle name="SAPBEXfilterItem 2 2" xfId="12904"/>
    <cellStyle name="SAPBEXfilterItem 2 2 2" xfId="39385"/>
    <cellStyle name="SAPBEXfilterItem 2 3" xfId="12905"/>
    <cellStyle name="SAPBEXfilterItem 2 4" xfId="12906"/>
    <cellStyle name="SAPBEXfilterItem 2 5" xfId="12907"/>
    <cellStyle name="SAPBEXfilterItem 2 6" xfId="39386"/>
    <cellStyle name="SAPBEXfilterItem 2 7" xfId="39387"/>
    <cellStyle name="SAPBEXfilterItem 3" xfId="10717"/>
    <cellStyle name="SAPBEXfilterItem 3 2" xfId="39388"/>
    <cellStyle name="SAPBEXfilterItem 4" xfId="10718"/>
    <cellStyle name="SAPBEXfilterItem 4 2" xfId="39389"/>
    <cellStyle name="SAPBEXfilterItem 5" xfId="39390"/>
    <cellStyle name="SAPBEXfilterText" xfId="10719"/>
    <cellStyle name="SAPBEXfilterText 2" xfId="10720"/>
    <cellStyle name="SAPBEXfilterText 2 2" xfId="12908"/>
    <cellStyle name="SAPBEXfilterText 2 2 2" xfId="39391"/>
    <cellStyle name="SAPBEXfilterText 2 3" xfId="39392"/>
    <cellStyle name="SAPBEXfilterText 3" xfId="10721"/>
    <cellStyle name="SAPBEXfilterText 3 2" xfId="39393"/>
    <cellStyle name="SAPBEXfilterText 4" xfId="39394"/>
    <cellStyle name="SAPBEXfilterText 4 2" xfId="39395"/>
    <cellStyle name="SAPBEXfilterText 5" xfId="39396"/>
    <cellStyle name="SAPBEXformats" xfId="10722"/>
    <cellStyle name="SAPBEXformats 2" xfId="10723"/>
    <cellStyle name="SAPBEXformats 2 2" xfId="10724"/>
    <cellStyle name="SAPBEXformats 2 2 2" xfId="12909"/>
    <cellStyle name="SAPBEXformats 2 2 3" xfId="12910"/>
    <cellStyle name="SAPBEXformats 2 2 4" xfId="12911"/>
    <cellStyle name="SAPBEXformats 2 2 5" xfId="12912"/>
    <cellStyle name="SAPBEXformats 2 2 6" xfId="39397"/>
    <cellStyle name="SAPBEXformats 2 2 7" xfId="39398"/>
    <cellStyle name="SAPBEXformats 2 3" xfId="10725"/>
    <cellStyle name="SAPBEXformats 2 4" xfId="12913"/>
    <cellStyle name="SAPBEXformats 2 5" xfId="12914"/>
    <cellStyle name="SAPBEXformats 2 6" xfId="12915"/>
    <cellStyle name="SAPBEXformats 2 7" xfId="39399"/>
    <cellStyle name="SAPBEXformats 2 8" xfId="39400"/>
    <cellStyle name="SAPBEXformats 3" xfId="10726"/>
    <cellStyle name="SAPBEXformats 3 2" xfId="10727"/>
    <cellStyle name="SAPBEXformats 3 2 2" xfId="39401"/>
    <cellStyle name="SAPBEXformats 3 3" xfId="12916"/>
    <cellStyle name="SAPBEXformats 3 4" xfId="12917"/>
    <cellStyle name="SAPBEXformats 3 5" xfId="12918"/>
    <cellStyle name="SAPBEXformats 3 6" xfId="39402"/>
    <cellStyle name="SAPBEXformats 3 7" xfId="39403"/>
    <cellStyle name="SAPBEXformats 4" xfId="10728"/>
    <cellStyle name="SAPBEXformats 4 2" xfId="39404"/>
    <cellStyle name="SAPBEXformats 5" xfId="39405"/>
    <cellStyle name="SAPBEXformats 5 2" xfId="39406"/>
    <cellStyle name="SAPBEXformats 6" xfId="39407"/>
    <cellStyle name="SAPBEXheaderItem" xfId="495"/>
    <cellStyle name="SAPBEXheaderItem 2" xfId="10729"/>
    <cellStyle name="SAPBEXheaderItem 2 2" xfId="12919"/>
    <cellStyle name="SAPBEXheaderItem 2 2 2" xfId="39408"/>
    <cellStyle name="SAPBEXheaderItem 2 3" xfId="12920"/>
    <cellStyle name="SAPBEXheaderItem 2 4" xfId="12921"/>
    <cellStyle name="SAPBEXheaderItem 2 5" xfId="12922"/>
    <cellStyle name="SAPBEXheaderItem 2 6" xfId="39409"/>
    <cellStyle name="SAPBEXheaderItem 2 7" xfId="39410"/>
    <cellStyle name="SAPBEXheaderItem 2 8" xfId="39411"/>
    <cellStyle name="SAPBEXheaderItem 3" xfId="10730"/>
    <cellStyle name="SAPBEXheaderItem 3 2" xfId="39412"/>
    <cellStyle name="SAPBEXheaderItem 3 3" xfId="39413"/>
    <cellStyle name="SAPBEXheaderItem 4" xfId="10731"/>
    <cellStyle name="SAPBEXheaderItem 4 2" xfId="39414"/>
    <cellStyle name="SAPBEXheaderItem 5" xfId="39415"/>
    <cellStyle name="SAPBEXheaderText" xfId="496"/>
    <cellStyle name="SAPBEXheaderText 2" xfId="10732"/>
    <cellStyle name="SAPBEXheaderText 2 2" xfId="12923"/>
    <cellStyle name="SAPBEXheaderText 2 2 2" xfId="39416"/>
    <cellStyle name="SAPBEXheaderText 2 3" xfId="12924"/>
    <cellStyle name="SAPBEXheaderText 2 4" xfId="12925"/>
    <cellStyle name="SAPBEXheaderText 2 5" xfId="12926"/>
    <cellStyle name="SAPBEXheaderText 2 6" xfId="39417"/>
    <cellStyle name="SAPBEXheaderText 2 7" xfId="39418"/>
    <cellStyle name="SAPBEXheaderText 2 8" xfId="39419"/>
    <cellStyle name="SAPBEXheaderText 3" xfId="10733"/>
    <cellStyle name="SAPBEXheaderText 3 2" xfId="39420"/>
    <cellStyle name="SAPBEXheaderText 3 3" xfId="39421"/>
    <cellStyle name="SAPBEXheaderText 4" xfId="10734"/>
    <cellStyle name="SAPBEXheaderText 4 2" xfId="39422"/>
    <cellStyle name="SAPBEXheaderText 5" xfId="39423"/>
    <cellStyle name="SAPBEXHLevel0" xfId="10735"/>
    <cellStyle name="SAPBEXHLevel0 2" xfId="10736"/>
    <cellStyle name="SAPBEXHLevel0 2 2" xfId="10737"/>
    <cellStyle name="SAPBEXHLevel0 2 2 2" xfId="12927"/>
    <cellStyle name="SAPBEXHLevel0 2 2 3" xfId="12928"/>
    <cellStyle name="SAPBEXHLevel0 2 2 4" xfId="12929"/>
    <cellStyle name="SAPBEXHLevel0 2 2 5" xfId="12930"/>
    <cellStyle name="SAPBEXHLevel0 2 2 6" xfId="39424"/>
    <cellStyle name="SAPBEXHLevel0 2 2 7" xfId="39425"/>
    <cellStyle name="SAPBEXHLevel0 2 2 8" xfId="39426"/>
    <cellStyle name="SAPBEXHLevel0 2 3" xfId="10738"/>
    <cellStyle name="SAPBEXHLevel0 2 4" xfId="12931"/>
    <cellStyle name="SAPBEXHLevel0 2 5" xfId="12932"/>
    <cellStyle name="SAPBEXHLevel0 2 6" xfId="12933"/>
    <cellStyle name="SAPBEXHLevel0 2 7" xfId="39427"/>
    <cellStyle name="SAPBEXHLevel0 2 8" xfId="39428"/>
    <cellStyle name="SAPBEXHLevel0 2 9" xfId="39429"/>
    <cellStyle name="SAPBEXHLevel0 3" xfId="10739"/>
    <cellStyle name="SAPBEXHLevel0 3 2" xfId="10740"/>
    <cellStyle name="SAPBEXHLevel0 3 2 2" xfId="39430"/>
    <cellStyle name="SAPBEXHLevel0 3 2 3" xfId="39431"/>
    <cellStyle name="SAPBEXHLevel0 3 3" xfId="12934"/>
    <cellStyle name="SAPBEXHLevel0 3 4" xfId="12935"/>
    <cellStyle name="SAPBEXHLevel0 3 5" xfId="12936"/>
    <cellStyle name="SAPBEXHLevel0 3 6" xfId="39432"/>
    <cellStyle name="SAPBEXHLevel0 3 7" xfId="39433"/>
    <cellStyle name="SAPBEXHLevel0 3 8" xfId="39434"/>
    <cellStyle name="SAPBEXHLevel0 4" xfId="10741"/>
    <cellStyle name="SAPBEXHLevel0 4 2" xfId="39435"/>
    <cellStyle name="SAPBEXHLevel0 5" xfId="39436"/>
    <cellStyle name="SAPBEXHLevel0 5 2" xfId="39437"/>
    <cellStyle name="SAPBEXHLevel0 6" xfId="39438"/>
    <cellStyle name="SAPBEXHLevel0X" xfId="497"/>
    <cellStyle name="SAPBEXHLevel0X 2" xfId="10742"/>
    <cellStyle name="SAPBEXHLevel0X 2 10" xfId="39439"/>
    <cellStyle name="SAPBEXHLevel0X 2 2" xfId="10743"/>
    <cellStyle name="SAPBEXHLevel0X 2 2 2" xfId="10744"/>
    <cellStyle name="SAPBEXHLevel0X 2 2 2 2" xfId="12937"/>
    <cellStyle name="SAPBEXHLevel0X 2 2 2 3" xfId="12938"/>
    <cellStyle name="SAPBEXHLevel0X 2 2 2 4" xfId="12939"/>
    <cellStyle name="SAPBEXHLevel0X 2 2 2 5" xfId="12940"/>
    <cellStyle name="SAPBEXHLevel0X 2 2 2 6" xfId="39440"/>
    <cellStyle name="SAPBEXHLevel0X 2 2 2 7" xfId="39441"/>
    <cellStyle name="SAPBEXHLevel0X 2 2 3" xfId="10745"/>
    <cellStyle name="SAPBEXHLevel0X 2 2 4" xfId="12941"/>
    <cellStyle name="SAPBEXHLevel0X 2 2 5" xfId="12942"/>
    <cellStyle name="SAPBEXHLevel0X 2 2 6" xfId="12943"/>
    <cellStyle name="SAPBEXHLevel0X 2 2 7" xfId="39442"/>
    <cellStyle name="SAPBEXHLevel0X 2 2 8" xfId="39443"/>
    <cellStyle name="SAPBEXHLevel0X 2 2 9" xfId="39444"/>
    <cellStyle name="SAPBEXHLevel0X 2 3" xfId="10746"/>
    <cellStyle name="SAPBEXHLevel0X 2 3 2" xfId="12944"/>
    <cellStyle name="SAPBEXHLevel0X 2 3 3" xfId="12945"/>
    <cellStyle name="SAPBEXHLevel0X 2 3 4" xfId="12946"/>
    <cellStyle name="SAPBEXHLevel0X 2 3 5" xfId="12947"/>
    <cellStyle name="SAPBEXHLevel0X 2 3 6" xfId="39445"/>
    <cellStyle name="SAPBEXHLevel0X 2 3 7" xfId="39446"/>
    <cellStyle name="SAPBEXHLevel0X 2 4" xfId="10747"/>
    <cellStyle name="SAPBEXHLevel0X 2 5" xfId="12948"/>
    <cellStyle name="SAPBEXHLevel0X 2 6" xfId="12949"/>
    <cellStyle name="SAPBEXHLevel0X 2 7" xfId="12950"/>
    <cellStyle name="SAPBEXHLevel0X 2 8" xfId="39447"/>
    <cellStyle name="SAPBEXHLevel0X 2 9" xfId="39448"/>
    <cellStyle name="SAPBEXHLevel0X 3" xfId="10748"/>
    <cellStyle name="SAPBEXHLevel0X 3 10" xfId="39449"/>
    <cellStyle name="SAPBEXHLevel0X 3 11" xfId="39450"/>
    <cellStyle name="SAPBEXHLevel0X 3 2" xfId="10749"/>
    <cellStyle name="SAPBEXHLevel0X 3 2 2" xfId="10750"/>
    <cellStyle name="SAPBEXHLevel0X 3 2 2 2" xfId="12951"/>
    <cellStyle name="SAPBEXHLevel0X 3 2 2 3" xfId="12952"/>
    <cellStyle name="SAPBEXHLevel0X 3 2 2 4" xfId="12953"/>
    <cellStyle name="SAPBEXHLevel0X 3 2 2 5" xfId="12954"/>
    <cellStyle name="SAPBEXHLevel0X 3 2 2 6" xfId="39451"/>
    <cellStyle name="SAPBEXHLevel0X 3 2 2 7" xfId="39452"/>
    <cellStyle name="SAPBEXHLevel0X 3 2 3" xfId="10751"/>
    <cellStyle name="SAPBEXHLevel0X 3 2 4" xfId="12955"/>
    <cellStyle name="SAPBEXHLevel0X 3 2 5" xfId="12956"/>
    <cellStyle name="SAPBEXHLevel0X 3 2 6" xfId="12957"/>
    <cellStyle name="SAPBEXHLevel0X 3 2 7" xfId="39453"/>
    <cellStyle name="SAPBEXHLevel0X 3 2 8" xfId="39454"/>
    <cellStyle name="SAPBEXHLevel0X 3 2 9" xfId="39455"/>
    <cellStyle name="SAPBEXHLevel0X 3 3" xfId="10752"/>
    <cellStyle name="SAPBEXHLevel0X 3 3 2" xfId="10753"/>
    <cellStyle name="SAPBEXHLevel0X 3 3 2 2" xfId="12958"/>
    <cellStyle name="SAPBEXHLevel0X 3 3 2 3" xfId="12959"/>
    <cellStyle name="SAPBEXHLevel0X 3 3 2 4" xfId="12960"/>
    <cellStyle name="SAPBEXHLevel0X 3 3 2 5" xfId="12961"/>
    <cellStyle name="SAPBEXHLevel0X 3 3 2 6" xfId="39456"/>
    <cellStyle name="SAPBEXHLevel0X 3 3 2 7" xfId="39457"/>
    <cellStyle name="SAPBEXHLevel0X 3 3 3" xfId="10754"/>
    <cellStyle name="SAPBEXHLevel0X 3 3 4" xfId="12962"/>
    <cellStyle name="SAPBEXHLevel0X 3 3 5" xfId="12963"/>
    <cellStyle name="SAPBEXHLevel0X 3 3 6" xfId="12964"/>
    <cellStyle name="SAPBEXHLevel0X 3 3 7" xfId="39458"/>
    <cellStyle name="SAPBEXHLevel0X 3 3 8" xfId="39459"/>
    <cellStyle name="SAPBEXHLevel0X 3 4" xfId="10755"/>
    <cellStyle name="SAPBEXHLevel0X 3 4 2" xfId="10756"/>
    <cellStyle name="SAPBEXHLevel0X 3 4 2 2" xfId="12965"/>
    <cellStyle name="SAPBEXHLevel0X 3 4 2 3" xfId="12966"/>
    <cellStyle name="SAPBEXHLevel0X 3 4 2 4" xfId="12967"/>
    <cellStyle name="SAPBEXHLevel0X 3 4 2 5" xfId="12968"/>
    <cellStyle name="SAPBEXHLevel0X 3 4 2 6" xfId="39460"/>
    <cellStyle name="SAPBEXHLevel0X 3 4 2 7" xfId="39461"/>
    <cellStyle name="SAPBEXHLevel0X 3 4 3" xfId="10757"/>
    <cellStyle name="SAPBEXHLevel0X 3 4 4" xfId="12969"/>
    <cellStyle name="SAPBEXHLevel0X 3 4 5" xfId="12970"/>
    <cellStyle name="SAPBEXHLevel0X 3 4 6" xfId="12971"/>
    <cellStyle name="SAPBEXHLevel0X 3 4 7" xfId="39462"/>
    <cellStyle name="SAPBEXHLevel0X 3 4 8" xfId="39463"/>
    <cellStyle name="SAPBEXHLevel0X 3 5" xfId="10758"/>
    <cellStyle name="SAPBEXHLevel0X 3 6" xfId="12972"/>
    <cellStyle name="SAPBEXHLevel0X 3 7" xfId="12973"/>
    <cellStyle name="SAPBEXHLevel0X 3 8" xfId="12974"/>
    <cellStyle name="SAPBEXHLevel0X 3 9" xfId="39464"/>
    <cellStyle name="SAPBEXHLevel0X 4" xfId="10759"/>
    <cellStyle name="SAPBEXHLevel0X 4 2" xfId="10760"/>
    <cellStyle name="SAPBEXHLevel0X 4 2 2" xfId="12975"/>
    <cellStyle name="SAPBEXHLevel0X 4 2 3" xfId="12976"/>
    <cellStyle name="SAPBEXHLevel0X 4 2 4" xfId="12977"/>
    <cellStyle name="SAPBEXHLevel0X 4 2 5" xfId="12978"/>
    <cellStyle name="SAPBEXHLevel0X 4 2 6" xfId="39465"/>
    <cellStyle name="SAPBEXHLevel0X 4 2 7" xfId="39466"/>
    <cellStyle name="SAPBEXHLevel0X 4 3" xfId="10761"/>
    <cellStyle name="SAPBEXHLevel0X 4 4" xfId="12979"/>
    <cellStyle name="SAPBEXHLevel0X 4 5" xfId="12980"/>
    <cellStyle name="SAPBEXHLevel0X 4 6" xfId="12981"/>
    <cellStyle name="SAPBEXHLevel0X 4 7" xfId="39467"/>
    <cellStyle name="SAPBEXHLevel0X 4 8" xfId="39468"/>
    <cellStyle name="SAPBEXHLevel0X 5" xfId="10762"/>
    <cellStyle name="SAPBEXHLevel0X 5 2" xfId="12982"/>
    <cellStyle name="SAPBEXHLevel0X 5 3" xfId="12983"/>
    <cellStyle name="SAPBEXHLevel0X 5 4" xfId="12984"/>
    <cellStyle name="SAPBEXHLevel0X 5 5" xfId="12985"/>
    <cellStyle name="SAPBEXHLevel0X 5 6" xfId="39469"/>
    <cellStyle name="SAPBEXHLevel0X 5 7" xfId="39470"/>
    <cellStyle name="SAPBEXHLevel0X 6" xfId="10763"/>
    <cellStyle name="SAPBEXHLevel0X 7" xfId="10764"/>
    <cellStyle name="SAPBEXHLevel0X 8" xfId="10765"/>
    <cellStyle name="SAPBEXHLevel0X 9" xfId="39471"/>
    <cellStyle name="SAPBEXHLevel1" xfId="10766"/>
    <cellStyle name="SAPBEXHLevel1 2" xfId="10767"/>
    <cellStyle name="SAPBEXHLevel1 2 2" xfId="10768"/>
    <cellStyle name="SAPBEXHLevel1 2 2 2" xfId="12986"/>
    <cellStyle name="SAPBEXHLevel1 2 2 3" xfId="12987"/>
    <cellStyle name="SAPBEXHLevel1 2 2 4" xfId="12988"/>
    <cellStyle name="SAPBEXHLevel1 2 2 5" xfId="12989"/>
    <cellStyle name="SAPBEXHLevel1 2 2 6" xfId="39472"/>
    <cellStyle name="SAPBEXHLevel1 2 2 7" xfId="39473"/>
    <cellStyle name="SAPBEXHLevel1 2 2 8" xfId="39474"/>
    <cellStyle name="SAPBEXHLevel1 2 3" xfId="10769"/>
    <cellStyle name="SAPBEXHLevel1 2 4" xfId="12990"/>
    <cellStyle name="SAPBEXHLevel1 2 5" xfId="12991"/>
    <cellStyle name="SAPBEXHLevel1 2 6" xfId="12992"/>
    <cellStyle name="SAPBEXHLevel1 2 7" xfId="39475"/>
    <cellStyle name="SAPBEXHLevel1 2 8" xfId="39476"/>
    <cellStyle name="SAPBEXHLevel1 2 9" xfId="39477"/>
    <cellStyle name="SAPBEXHLevel1 3" xfId="10770"/>
    <cellStyle name="SAPBEXHLevel1 3 2" xfId="10771"/>
    <cellStyle name="SAPBEXHLevel1 3 2 2" xfId="39478"/>
    <cellStyle name="SAPBEXHLevel1 3 2 3" xfId="39479"/>
    <cellStyle name="SAPBEXHLevel1 3 3" xfId="12993"/>
    <cellStyle name="SAPBEXHLevel1 3 4" xfId="12994"/>
    <cellStyle name="SAPBEXHLevel1 3 5" xfId="12995"/>
    <cellStyle name="SAPBEXHLevel1 3 6" xfId="39480"/>
    <cellStyle name="SAPBEXHLevel1 3 7" xfId="39481"/>
    <cellStyle name="SAPBEXHLevel1 3 8" xfId="39482"/>
    <cellStyle name="SAPBEXHLevel1 4" xfId="10772"/>
    <cellStyle name="SAPBEXHLevel1 4 2" xfId="39483"/>
    <cellStyle name="SAPBEXHLevel1 5" xfId="39484"/>
    <cellStyle name="SAPBEXHLevel1 5 2" xfId="39485"/>
    <cellStyle name="SAPBEXHLevel1 6" xfId="39486"/>
    <cellStyle name="SAPBEXHLevel1X" xfId="10773"/>
    <cellStyle name="SAPBEXHLevel1X 2" xfId="10774"/>
    <cellStyle name="SAPBEXHLevel1X 2 2" xfId="10775"/>
    <cellStyle name="SAPBEXHLevel1X 2 2 2" xfId="12996"/>
    <cellStyle name="SAPBEXHLevel1X 2 2 3" xfId="12997"/>
    <cellStyle name="SAPBEXHLevel1X 2 2 4" xfId="12998"/>
    <cellStyle name="SAPBEXHLevel1X 2 2 5" xfId="12999"/>
    <cellStyle name="SAPBEXHLevel1X 2 2 6" xfId="39487"/>
    <cellStyle name="SAPBEXHLevel1X 2 2 7" xfId="39488"/>
    <cellStyle name="SAPBEXHLevel1X 2 2 8" xfId="39489"/>
    <cellStyle name="SAPBEXHLevel1X 2 3" xfId="10776"/>
    <cellStyle name="SAPBEXHLevel1X 2 4" xfId="13000"/>
    <cellStyle name="SAPBEXHLevel1X 2 5" xfId="13001"/>
    <cellStyle name="SAPBEXHLevel1X 2 6" xfId="13002"/>
    <cellStyle name="SAPBEXHLevel1X 2 7" xfId="39490"/>
    <cellStyle name="SAPBEXHLevel1X 2 8" xfId="39491"/>
    <cellStyle name="SAPBEXHLevel1X 2 9" xfId="39492"/>
    <cellStyle name="SAPBEXHLevel1X 3" xfId="10777"/>
    <cellStyle name="SAPBEXHLevel1X 3 2" xfId="10778"/>
    <cellStyle name="SAPBEXHLevel1X 3 2 2" xfId="39493"/>
    <cellStyle name="SAPBEXHLevel1X 3 2 3" xfId="39494"/>
    <cellStyle name="SAPBEXHLevel1X 3 3" xfId="13003"/>
    <cellStyle name="SAPBEXHLevel1X 3 4" xfId="13004"/>
    <cellStyle name="SAPBEXHLevel1X 3 5" xfId="13005"/>
    <cellStyle name="SAPBEXHLevel1X 3 6" xfId="39495"/>
    <cellStyle name="SAPBEXHLevel1X 3 7" xfId="39496"/>
    <cellStyle name="SAPBEXHLevel1X 3 8" xfId="39497"/>
    <cellStyle name="SAPBEXHLevel1X 4" xfId="10779"/>
    <cellStyle name="SAPBEXHLevel1X 4 2" xfId="39498"/>
    <cellStyle name="SAPBEXHLevel1X 5" xfId="39499"/>
    <cellStyle name="SAPBEXHLevel1X 5 2" xfId="39500"/>
    <cellStyle name="SAPBEXHLevel1X 6" xfId="39501"/>
    <cellStyle name="SAPBEXHLevel2" xfId="10780"/>
    <cellStyle name="SAPBEXHLevel2 2" xfId="10781"/>
    <cellStyle name="SAPBEXHLevel2 2 2" xfId="10782"/>
    <cellStyle name="SAPBEXHLevel2 2 2 2" xfId="13006"/>
    <cellStyle name="SAPBEXHLevel2 2 2 3" xfId="13007"/>
    <cellStyle name="SAPBEXHLevel2 2 2 4" xfId="13008"/>
    <cellStyle name="SAPBEXHLevel2 2 2 5" xfId="13009"/>
    <cellStyle name="SAPBEXHLevel2 2 2 6" xfId="39502"/>
    <cellStyle name="SAPBEXHLevel2 2 2 7" xfId="39503"/>
    <cellStyle name="SAPBEXHLevel2 2 2 8" xfId="39504"/>
    <cellStyle name="SAPBEXHLevel2 2 3" xfId="10783"/>
    <cellStyle name="SAPBEXHLevel2 2 4" xfId="13010"/>
    <cellStyle name="SAPBEXHLevel2 2 5" xfId="13011"/>
    <cellStyle name="SAPBEXHLevel2 2 6" xfId="13012"/>
    <cellStyle name="SAPBEXHLevel2 2 7" xfId="39505"/>
    <cellStyle name="SAPBEXHLevel2 2 8" xfId="39506"/>
    <cellStyle name="SAPBEXHLevel2 2 9" xfId="39507"/>
    <cellStyle name="SAPBEXHLevel2 3" xfId="10784"/>
    <cellStyle name="SAPBEXHLevel2 3 2" xfId="10785"/>
    <cellStyle name="SAPBEXHLevel2 3 2 2" xfId="39508"/>
    <cellStyle name="SAPBEXHLevel2 3 2 3" xfId="39509"/>
    <cellStyle name="SAPBEXHLevel2 3 3" xfId="13013"/>
    <cellStyle name="SAPBEXHLevel2 3 4" xfId="13014"/>
    <cellStyle name="SAPBEXHLevel2 3 5" xfId="13015"/>
    <cellStyle name="SAPBEXHLevel2 3 6" xfId="39510"/>
    <cellStyle name="SAPBEXHLevel2 3 7" xfId="39511"/>
    <cellStyle name="SAPBEXHLevel2 3 8" xfId="39512"/>
    <cellStyle name="SAPBEXHLevel2 4" xfId="10786"/>
    <cellStyle name="SAPBEXHLevel2 4 2" xfId="39513"/>
    <cellStyle name="SAPBEXHLevel2 5" xfId="39514"/>
    <cellStyle name="SAPBEXHLevel2 5 2" xfId="39515"/>
    <cellStyle name="SAPBEXHLevel2 6" xfId="39516"/>
    <cellStyle name="SAPBEXHLevel2X" xfId="10787"/>
    <cellStyle name="SAPBEXHLevel2X 2" xfId="10788"/>
    <cellStyle name="SAPBEXHLevel2X 2 2" xfId="10789"/>
    <cellStyle name="SAPBEXHLevel2X 2 2 2" xfId="13016"/>
    <cellStyle name="SAPBEXHLevel2X 2 2 3" xfId="13017"/>
    <cellStyle name="SAPBEXHLevel2X 2 2 4" xfId="13018"/>
    <cellStyle name="SAPBEXHLevel2X 2 2 5" xfId="13019"/>
    <cellStyle name="SAPBEXHLevel2X 2 2 6" xfId="39517"/>
    <cellStyle name="SAPBEXHLevel2X 2 2 7" xfId="39518"/>
    <cellStyle name="SAPBEXHLevel2X 2 2 8" xfId="39519"/>
    <cellStyle name="SAPBEXHLevel2X 2 3" xfId="10790"/>
    <cellStyle name="SAPBEXHLevel2X 2 4" xfId="13020"/>
    <cellStyle name="SAPBEXHLevel2X 2 5" xfId="13021"/>
    <cellStyle name="SAPBEXHLevel2X 2 6" xfId="13022"/>
    <cellStyle name="SAPBEXHLevel2X 2 7" xfId="39520"/>
    <cellStyle name="SAPBEXHLevel2X 2 8" xfId="39521"/>
    <cellStyle name="SAPBEXHLevel2X 2 9" xfId="39522"/>
    <cellStyle name="SAPBEXHLevel2X 3" xfId="10791"/>
    <cellStyle name="SAPBEXHLevel2X 3 2" xfId="10792"/>
    <cellStyle name="SAPBEXHLevel2X 3 2 2" xfId="39523"/>
    <cellStyle name="SAPBEXHLevel2X 3 2 3" xfId="39524"/>
    <cellStyle name="SAPBEXHLevel2X 3 3" xfId="13023"/>
    <cellStyle name="SAPBEXHLevel2X 3 4" xfId="13024"/>
    <cellStyle name="SAPBEXHLevel2X 3 5" xfId="13025"/>
    <cellStyle name="SAPBEXHLevel2X 3 6" xfId="39525"/>
    <cellStyle name="SAPBEXHLevel2X 3 7" xfId="39526"/>
    <cellStyle name="SAPBEXHLevel2X 3 8" xfId="39527"/>
    <cellStyle name="SAPBEXHLevel2X 4" xfId="10793"/>
    <cellStyle name="SAPBEXHLevel2X 4 2" xfId="39528"/>
    <cellStyle name="SAPBEXHLevel2X 5" xfId="39529"/>
    <cellStyle name="SAPBEXHLevel2X 5 2" xfId="39530"/>
    <cellStyle name="SAPBEXHLevel2X 6" xfId="39531"/>
    <cellStyle name="SAPBEXHLevel3" xfId="10794"/>
    <cellStyle name="SAPBEXHLevel3 2" xfId="10795"/>
    <cellStyle name="SAPBEXHLevel3 2 2" xfId="10796"/>
    <cellStyle name="SAPBEXHLevel3 2 2 2" xfId="13026"/>
    <cellStyle name="SAPBEXHLevel3 2 2 3" xfId="13027"/>
    <cellStyle name="SAPBEXHLevel3 2 2 4" xfId="13028"/>
    <cellStyle name="SAPBEXHLevel3 2 2 5" xfId="13029"/>
    <cellStyle name="SAPBEXHLevel3 2 2 6" xfId="39532"/>
    <cellStyle name="SAPBEXHLevel3 2 2 7" xfId="39533"/>
    <cellStyle name="SAPBEXHLevel3 2 2 8" xfId="39534"/>
    <cellStyle name="SAPBEXHLevel3 2 3" xfId="10797"/>
    <cellStyle name="SAPBEXHLevel3 2 4" xfId="13030"/>
    <cellStyle name="SAPBEXHLevel3 2 5" xfId="13031"/>
    <cellStyle name="SAPBEXHLevel3 2 6" xfId="13032"/>
    <cellStyle name="SAPBEXHLevel3 2 7" xfId="39535"/>
    <cellStyle name="SAPBEXHLevel3 2 8" xfId="39536"/>
    <cellStyle name="SAPBEXHLevel3 2 9" xfId="39537"/>
    <cellStyle name="SAPBEXHLevel3 3" xfId="10798"/>
    <cellStyle name="SAPBEXHLevel3 3 2" xfId="10799"/>
    <cellStyle name="SAPBEXHLevel3 3 2 2" xfId="39538"/>
    <cellStyle name="SAPBEXHLevel3 3 2 3" xfId="39539"/>
    <cellStyle name="SAPBEXHLevel3 3 3" xfId="13033"/>
    <cellStyle name="SAPBEXHLevel3 3 4" xfId="13034"/>
    <cellStyle name="SAPBEXHLevel3 3 5" xfId="13035"/>
    <cellStyle name="SAPBEXHLevel3 3 6" xfId="39540"/>
    <cellStyle name="SAPBEXHLevel3 3 7" xfId="39541"/>
    <cellStyle name="SAPBEXHLevel3 3 8" xfId="39542"/>
    <cellStyle name="SAPBEXHLevel3 4" xfId="10800"/>
    <cellStyle name="SAPBEXHLevel3 4 2" xfId="39543"/>
    <cellStyle name="SAPBEXHLevel3 5" xfId="39544"/>
    <cellStyle name="SAPBEXHLevel3 5 2" xfId="39545"/>
    <cellStyle name="SAPBEXHLevel3 6" xfId="39546"/>
    <cellStyle name="SAPBEXHLevel3X" xfId="10801"/>
    <cellStyle name="SAPBEXHLevel3X 2" xfId="10802"/>
    <cellStyle name="SAPBEXHLevel3X 2 2" xfId="10803"/>
    <cellStyle name="SAPBEXHLevel3X 2 2 2" xfId="13036"/>
    <cellStyle name="SAPBEXHLevel3X 2 2 3" xfId="13037"/>
    <cellStyle name="SAPBEXHLevel3X 2 2 4" xfId="13038"/>
    <cellStyle name="SAPBEXHLevel3X 2 2 5" xfId="13039"/>
    <cellStyle name="SAPBEXHLevel3X 2 2 6" xfId="39547"/>
    <cellStyle name="SAPBEXHLevel3X 2 2 7" xfId="39548"/>
    <cellStyle name="SAPBEXHLevel3X 2 2 8" xfId="39549"/>
    <cellStyle name="SAPBEXHLevel3X 2 3" xfId="10804"/>
    <cellStyle name="SAPBEXHLevel3X 2 4" xfId="13040"/>
    <cellStyle name="SAPBEXHLevel3X 2 5" xfId="13041"/>
    <cellStyle name="SAPBEXHLevel3X 2 6" xfId="13042"/>
    <cellStyle name="SAPBEXHLevel3X 2 7" xfId="39550"/>
    <cellStyle name="SAPBEXHLevel3X 2 8" xfId="39551"/>
    <cellStyle name="SAPBEXHLevel3X 2 9" xfId="39552"/>
    <cellStyle name="SAPBEXHLevel3X 3" xfId="10805"/>
    <cellStyle name="SAPBEXHLevel3X 3 2" xfId="10806"/>
    <cellStyle name="SAPBEXHLevel3X 3 2 2" xfId="39553"/>
    <cellStyle name="SAPBEXHLevel3X 3 2 3" xfId="39554"/>
    <cellStyle name="SAPBEXHLevel3X 3 3" xfId="13043"/>
    <cellStyle name="SAPBEXHLevel3X 3 4" xfId="13044"/>
    <cellStyle name="SAPBEXHLevel3X 3 5" xfId="13045"/>
    <cellStyle name="SAPBEXHLevel3X 3 6" xfId="39555"/>
    <cellStyle name="SAPBEXHLevel3X 3 7" xfId="39556"/>
    <cellStyle name="SAPBEXHLevel3X 3 8" xfId="39557"/>
    <cellStyle name="SAPBEXHLevel3X 4" xfId="10807"/>
    <cellStyle name="SAPBEXHLevel3X 4 2" xfId="39558"/>
    <cellStyle name="SAPBEXHLevel3X 5" xfId="39559"/>
    <cellStyle name="SAPBEXHLevel3X 5 2" xfId="39560"/>
    <cellStyle name="SAPBEXHLevel3X 6" xfId="39561"/>
    <cellStyle name="SAPBEXinputData" xfId="10808"/>
    <cellStyle name="SAPBEXinputData 2" xfId="10809"/>
    <cellStyle name="SAPBEXinputData 2 2" xfId="10810"/>
    <cellStyle name="SAPBEXinputData 2 2 2" xfId="13046"/>
    <cellStyle name="SAPBEXinputData 2 2 3" xfId="13047"/>
    <cellStyle name="SAPBEXinputData 2 2 4" xfId="13048"/>
    <cellStyle name="SAPBEXinputData 2 2 5" xfId="13049"/>
    <cellStyle name="SAPBEXinputData 2 2 6" xfId="39562"/>
    <cellStyle name="SAPBEXinputData 2 2 7" xfId="39563"/>
    <cellStyle name="SAPBEXinputData 2 3" xfId="10811"/>
    <cellStyle name="SAPBEXinputData 2 4" xfId="13050"/>
    <cellStyle name="SAPBEXinputData 2 5" xfId="13051"/>
    <cellStyle name="SAPBEXinputData 2 6" xfId="13052"/>
    <cellStyle name="SAPBEXinputData 2 7" xfId="39564"/>
    <cellStyle name="SAPBEXinputData 2 8" xfId="39565"/>
    <cellStyle name="SAPBEXinputData 3" xfId="10812"/>
    <cellStyle name="SAPBEXinputData 3 2" xfId="10813"/>
    <cellStyle name="SAPBEXinputData 3 2 2" xfId="39566"/>
    <cellStyle name="SAPBEXinputData 3 3" xfId="13053"/>
    <cellStyle name="SAPBEXinputData 3 4" xfId="13054"/>
    <cellStyle name="SAPBEXinputData 3 5" xfId="13055"/>
    <cellStyle name="SAPBEXinputData 3 6" xfId="39567"/>
    <cellStyle name="SAPBEXinputData 3 7" xfId="39568"/>
    <cellStyle name="SAPBEXinputData 4" xfId="10814"/>
    <cellStyle name="SAPBEXItemHeader" xfId="10815"/>
    <cellStyle name="SAPBEXItemHeader 2" xfId="39569"/>
    <cellStyle name="SAPBEXresData" xfId="10816"/>
    <cellStyle name="SAPBEXresData 2" xfId="10817"/>
    <cellStyle name="SAPBEXresData 2 2" xfId="13056"/>
    <cellStyle name="SAPBEXresData 2 2 2" xfId="39570"/>
    <cellStyle name="SAPBEXresData 2 3" xfId="13057"/>
    <cellStyle name="SAPBEXresData 2 4" xfId="13058"/>
    <cellStyle name="SAPBEXresData 2 5" xfId="13059"/>
    <cellStyle name="SAPBEXresData 2 6" xfId="39571"/>
    <cellStyle name="SAPBEXresData 2 7" xfId="39572"/>
    <cellStyle name="SAPBEXresData 3" xfId="10818"/>
    <cellStyle name="SAPBEXresData 3 2" xfId="39573"/>
    <cellStyle name="SAPBEXresData 4" xfId="39574"/>
    <cellStyle name="SAPBEXresData 4 2" xfId="39575"/>
    <cellStyle name="SAPBEXresData 5" xfId="39576"/>
    <cellStyle name="SAPBEXresDataEmph" xfId="10819"/>
    <cellStyle name="SAPBEXresDataEmph 2" xfId="10820"/>
    <cellStyle name="SAPBEXresDataEmph 2 2" xfId="13060"/>
    <cellStyle name="SAPBEXresDataEmph 2 2 2" xfId="39577"/>
    <cellStyle name="SAPBEXresDataEmph 2 3" xfId="13061"/>
    <cellStyle name="SAPBEXresDataEmph 2 4" xfId="13062"/>
    <cellStyle name="SAPBEXresDataEmph 2 5" xfId="13063"/>
    <cellStyle name="SAPBEXresDataEmph 2 6" xfId="39578"/>
    <cellStyle name="SAPBEXresDataEmph 2 7" xfId="39579"/>
    <cellStyle name="SAPBEXresDataEmph 3" xfId="10821"/>
    <cellStyle name="SAPBEXresDataEmph 3 2" xfId="39580"/>
    <cellStyle name="SAPBEXresDataEmph 4" xfId="39581"/>
    <cellStyle name="SAPBEXresDataEmph 4 2" xfId="39582"/>
    <cellStyle name="SAPBEXresDataEmph 5" xfId="39583"/>
    <cellStyle name="SAPBEXresItem" xfId="10822"/>
    <cellStyle name="SAPBEXresItem 2" xfId="10823"/>
    <cellStyle name="SAPBEXresItem 2 2" xfId="13064"/>
    <cellStyle name="SAPBEXresItem 2 2 2" xfId="39584"/>
    <cellStyle name="SAPBEXresItem 2 3" xfId="13065"/>
    <cellStyle name="SAPBEXresItem 2 4" xfId="13066"/>
    <cellStyle name="SAPBEXresItem 2 5" xfId="13067"/>
    <cellStyle name="SAPBEXresItem 2 6" xfId="39585"/>
    <cellStyle name="SAPBEXresItem 2 7" xfId="39586"/>
    <cellStyle name="SAPBEXresItem 3" xfId="10824"/>
    <cellStyle name="SAPBEXresItem 3 2" xfId="39587"/>
    <cellStyle name="SAPBEXresItem 4" xfId="39588"/>
    <cellStyle name="SAPBEXresItem 4 2" xfId="39589"/>
    <cellStyle name="SAPBEXresItem 5" xfId="39590"/>
    <cellStyle name="SAPBEXresItemX" xfId="10825"/>
    <cellStyle name="SAPBEXresItemX 2" xfId="10826"/>
    <cellStyle name="SAPBEXresItemX 2 2" xfId="13068"/>
    <cellStyle name="SAPBEXresItemX 2 2 2" xfId="39591"/>
    <cellStyle name="SAPBEXresItemX 2 3" xfId="13069"/>
    <cellStyle name="SAPBEXresItemX 2 4" xfId="13070"/>
    <cellStyle name="SAPBEXresItemX 2 5" xfId="13071"/>
    <cellStyle name="SAPBEXresItemX 2 6" xfId="39592"/>
    <cellStyle name="SAPBEXresItemX 2 7" xfId="39593"/>
    <cellStyle name="SAPBEXresItemX 3" xfId="10827"/>
    <cellStyle name="SAPBEXresItemX 3 2" xfId="39594"/>
    <cellStyle name="SAPBEXresItemX 4" xfId="39595"/>
    <cellStyle name="SAPBEXresItemX 4 2" xfId="39596"/>
    <cellStyle name="SAPBEXresItemX 5" xfId="39597"/>
    <cellStyle name="SAPBEXstdData" xfId="498"/>
    <cellStyle name="SAPBEXstdData 2" xfId="10828"/>
    <cellStyle name="SAPBEXstdData 2 2" xfId="13072"/>
    <cellStyle name="SAPBEXstdData 2 2 2" xfId="39598"/>
    <cellStyle name="SAPBEXstdData 2 2 3" xfId="39599"/>
    <cellStyle name="SAPBEXstdData 2 3" xfId="13073"/>
    <cellStyle name="SAPBEXstdData 2 3 2" xfId="39600"/>
    <cellStyle name="SAPBEXstdData 2 4" xfId="13074"/>
    <cellStyle name="SAPBEXstdData 2 5" xfId="13075"/>
    <cellStyle name="SAPBEXstdData 2 6" xfId="39601"/>
    <cellStyle name="SAPBEXstdData 2 7" xfId="39602"/>
    <cellStyle name="SAPBEXstdData 3" xfId="10829"/>
    <cellStyle name="SAPBEXstdData 3 2" xfId="13076"/>
    <cellStyle name="SAPBEXstdData 3 2 2" xfId="39603"/>
    <cellStyle name="SAPBEXstdData 3 3" xfId="13077"/>
    <cellStyle name="SAPBEXstdData 3 4" xfId="13078"/>
    <cellStyle name="SAPBEXstdData 3 5" xfId="13079"/>
    <cellStyle name="SAPBEXstdData 3 6" xfId="39604"/>
    <cellStyle name="SAPBEXstdData 3 7" xfId="39605"/>
    <cellStyle name="SAPBEXstdData 4" xfId="10830"/>
    <cellStyle name="SAPBEXstdData 4 2" xfId="39606"/>
    <cellStyle name="SAPBEXstdData 4 3" xfId="39607"/>
    <cellStyle name="SAPBEXstdData 5" xfId="39608"/>
    <cellStyle name="SAPBEXstdData 5 2" xfId="39609"/>
    <cellStyle name="SAPBEXstdData 6" xfId="39610"/>
    <cellStyle name="SAPBEXstdDataEmph" xfId="10831"/>
    <cellStyle name="SAPBEXstdDataEmph 2" xfId="10832"/>
    <cellStyle name="SAPBEXstdDataEmph 2 2" xfId="13080"/>
    <cellStyle name="SAPBEXstdDataEmph 2 2 2" xfId="39611"/>
    <cellStyle name="SAPBEXstdDataEmph 2 3" xfId="13081"/>
    <cellStyle name="SAPBEXstdDataEmph 2 4" xfId="13082"/>
    <cellStyle name="SAPBEXstdDataEmph 2 5" xfId="13083"/>
    <cellStyle name="SAPBEXstdDataEmph 2 6" xfId="39612"/>
    <cellStyle name="SAPBEXstdDataEmph 2 7" xfId="39613"/>
    <cellStyle name="SAPBEXstdDataEmph 3" xfId="10833"/>
    <cellStyle name="SAPBEXstdDataEmph 3 2" xfId="39614"/>
    <cellStyle name="SAPBEXstdDataEmph 4" xfId="39615"/>
    <cellStyle name="SAPBEXstdDataEmph 4 2" xfId="39616"/>
    <cellStyle name="SAPBEXstdDataEmph 5" xfId="39617"/>
    <cellStyle name="SAPBEXstdItem" xfId="499"/>
    <cellStyle name="SAPBEXstdItem 2" xfId="10834"/>
    <cellStyle name="SAPBEXstdItem 2 2" xfId="10835"/>
    <cellStyle name="SAPBEXstdItem 2 2 2" xfId="10836"/>
    <cellStyle name="SAPBEXstdItem 2 2 2 2" xfId="13084"/>
    <cellStyle name="SAPBEXstdItem 2 2 2 3" xfId="13085"/>
    <cellStyle name="SAPBEXstdItem 2 2 2 4" xfId="13086"/>
    <cellStyle name="SAPBEXstdItem 2 2 2 5" xfId="13087"/>
    <cellStyle name="SAPBEXstdItem 2 2 2 6" xfId="39618"/>
    <cellStyle name="SAPBEXstdItem 2 2 2 7" xfId="39619"/>
    <cellStyle name="SAPBEXstdItem 2 2 3" xfId="10837"/>
    <cellStyle name="SAPBEXstdItem 2 2 4" xfId="13088"/>
    <cellStyle name="SAPBEXstdItem 2 2 5" xfId="13089"/>
    <cellStyle name="SAPBEXstdItem 2 2 6" xfId="13090"/>
    <cellStyle name="SAPBEXstdItem 2 2 7" xfId="39620"/>
    <cellStyle name="SAPBEXstdItem 2 2 8" xfId="39621"/>
    <cellStyle name="SAPBEXstdItem 2 3" xfId="10838"/>
    <cellStyle name="SAPBEXstdItem 2 3 2" xfId="13091"/>
    <cellStyle name="SAPBEXstdItem 2 3 3" xfId="13092"/>
    <cellStyle name="SAPBEXstdItem 2 3 4" xfId="13093"/>
    <cellStyle name="SAPBEXstdItem 2 3 5" xfId="13094"/>
    <cellStyle name="SAPBEXstdItem 2 3 6" xfId="39622"/>
    <cellStyle name="SAPBEXstdItem 2 3 7" xfId="39623"/>
    <cellStyle name="SAPBEXstdItem 2 4" xfId="10839"/>
    <cellStyle name="SAPBEXstdItem 2 5" xfId="13095"/>
    <cellStyle name="SAPBEXstdItem 2 6" xfId="13096"/>
    <cellStyle name="SAPBEXstdItem 2 7" xfId="13097"/>
    <cellStyle name="SAPBEXstdItem 2 8" xfId="39624"/>
    <cellStyle name="SAPBEXstdItem 2 9" xfId="39625"/>
    <cellStyle name="SAPBEXstdItem 3" xfId="10840"/>
    <cellStyle name="SAPBEXstdItem 3 10" xfId="39626"/>
    <cellStyle name="SAPBEXstdItem 3 2" xfId="10841"/>
    <cellStyle name="SAPBEXstdItem 3 2 2" xfId="10842"/>
    <cellStyle name="SAPBEXstdItem 3 2 2 2" xfId="13098"/>
    <cellStyle name="SAPBEXstdItem 3 2 2 3" xfId="13099"/>
    <cellStyle name="SAPBEXstdItem 3 2 2 4" xfId="13100"/>
    <cellStyle name="SAPBEXstdItem 3 2 2 5" xfId="13101"/>
    <cellStyle name="SAPBEXstdItem 3 2 2 6" xfId="39627"/>
    <cellStyle name="SAPBEXstdItem 3 2 2 7" xfId="39628"/>
    <cellStyle name="SAPBEXstdItem 3 2 3" xfId="10843"/>
    <cellStyle name="SAPBEXstdItem 3 2 4" xfId="13102"/>
    <cellStyle name="SAPBEXstdItem 3 2 5" xfId="13103"/>
    <cellStyle name="SAPBEXstdItem 3 2 6" xfId="13104"/>
    <cellStyle name="SAPBEXstdItem 3 2 7" xfId="39629"/>
    <cellStyle name="SAPBEXstdItem 3 2 8" xfId="39630"/>
    <cellStyle name="SAPBEXstdItem 3 3" xfId="10844"/>
    <cellStyle name="SAPBEXstdItem 3 3 2" xfId="10845"/>
    <cellStyle name="SAPBEXstdItem 3 3 2 2" xfId="13105"/>
    <cellStyle name="SAPBEXstdItem 3 3 2 3" xfId="13106"/>
    <cellStyle name="SAPBEXstdItem 3 3 2 4" xfId="13107"/>
    <cellStyle name="SAPBEXstdItem 3 3 2 5" xfId="13108"/>
    <cellStyle name="SAPBEXstdItem 3 3 2 6" xfId="39631"/>
    <cellStyle name="SAPBEXstdItem 3 3 2 7" xfId="39632"/>
    <cellStyle name="SAPBEXstdItem 3 3 3" xfId="10846"/>
    <cellStyle name="SAPBEXstdItem 3 3 4" xfId="13109"/>
    <cellStyle name="SAPBEXstdItem 3 3 5" xfId="13110"/>
    <cellStyle name="SAPBEXstdItem 3 3 6" xfId="13111"/>
    <cellStyle name="SAPBEXstdItem 3 3 7" xfId="39633"/>
    <cellStyle name="SAPBEXstdItem 3 3 8" xfId="39634"/>
    <cellStyle name="SAPBEXstdItem 3 4" xfId="10847"/>
    <cellStyle name="SAPBEXstdItem 3 4 2" xfId="10848"/>
    <cellStyle name="SAPBEXstdItem 3 4 2 2" xfId="13112"/>
    <cellStyle name="SAPBEXstdItem 3 4 2 3" xfId="13113"/>
    <cellStyle name="SAPBEXstdItem 3 4 2 4" xfId="13114"/>
    <cellStyle name="SAPBEXstdItem 3 4 2 5" xfId="13115"/>
    <cellStyle name="SAPBEXstdItem 3 4 2 6" xfId="39635"/>
    <cellStyle name="SAPBEXstdItem 3 4 2 7" xfId="39636"/>
    <cellStyle name="SAPBEXstdItem 3 4 3" xfId="10849"/>
    <cellStyle name="SAPBEXstdItem 3 4 4" xfId="13116"/>
    <cellStyle name="SAPBEXstdItem 3 4 5" xfId="13117"/>
    <cellStyle name="SAPBEXstdItem 3 4 6" xfId="13118"/>
    <cellStyle name="SAPBEXstdItem 3 4 7" xfId="39637"/>
    <cellStyle name="SAPBEXstdItem 3 4 8" xfId="39638"/>
    <cellStyle name="SAPBEXstdItem 3 5" xfId="10850"/>
    <cellStyle name="SAPBEXstdItem 3 6" xfId="13119"/>
    <cellStyle name="SAPBEXstdItem 3 7" xfId="13120"/>
    <cellStyle name="SAPBEXstdItem 3 8" xfId="13121"/>
    <cellStyle name="SAPBEXstdItem 3 9" xfId="39639"/>
    <cellStyle name="SAPBEXstdItem 4" xfId="10851"/>
    <cellStyle name="SAPBEXstdItem 4 2" xfId="10852"/>
    <cellStyle name="SAPBEXstdItem 4 2 2" xfId="13122"/>
    <cellStyle name="SAPBEXstdItem 4 2 3" xfId="13123"/>
    <cellStyle name="SAPBEXstdItem 4 2 4" xfId="13124"/>
    <cellStyle name="SAPBEXstdItem 4 2 5" xfId="13125"/>
    <cellStyle name="SAPBEXstdItem 4 2 6" xfId="39640"/>
    <cellStyle name="SAPBEXstdItem 4 2 7" xfId="39641"/>
    <cellStyle name="SAPBEXstdItem 4 3" xfId="10853"/>
    <cellStyle name="SAPBEXstdItem 4 4" xfId="13126"/>
    <cellStyle name="SAPBEXstdItem 4 5" xfId="13127"/>
    <cellStyle name="SAPBEXstdItem 4 6" xfId="13128"/>
    <cellStyle name="SAPBEXstdItem 4 7" xfId="39642"/>
    <cellStyle name="SAPBEXstdItem 4 8" xfId="39643"/>
    <cellStyle name="SAPBEXstdItem 5" xfId="10854"/>
    <cellStyle name="SAPBEXstdItem 5 2" xfId="13129"/>
    <cellStyle name="SAPBEXstdItem 5 3" xfId="13130"/>
    <cellStyle name="SAPBEXstdItem 5 4" xfId="13131"/>
    <cellStyle name="SAPBEXstdItem 5 5" xfId="13132"/>
    <cellStyle name="SAPBEXstdItem 5 6" xfId="39644"/>
    <cellStyle name="SAPBEXstdItem 5 7" xfId="39645"/>
    <cellStyle name="SAPBEXstdItem 6" xfId="10855"/>
    <cellStyle name="SAPBEXstdItem 7" xfId="10856"/>
    <cellStyle name="SAPBEXstdItem 8" xfId="10857"/>
    <cellStyle name="SAPBEXstdItem 9" xfId="39646"/>
    <cellStyle name="SAPBEXstdItemX" xfId="500"/>
    <cellStyle name="SAPBEXstdItemX 2" xfId="10858"/>
    <cellStyle name="SAPBEXstdItemX 2 2" xfId="10859"/>
    <cellStyle name="SAPBEXstdItemX 2 2 2" xfId="10860"/>
    <cellStyle name="SAPBEXstdItemX 2 2 2 2" xfId="13133"/>
    <cellStyle name="SAPBEXstdItemX 2 2 2 3" xfId="13134"/>
    <cellStyle name="SAPBEXstdItemX 2 2 2 4" xfId="13135"/>
    <cellStyle name="SAPBEXstdItemX 2 2 2 5" xfId="13136"/>
    <cellStyle name="SAPBEXstdItemX 2 2 2 6" xfId="39647"/>
    <cellStyle name="SAPBEXstdItemX 2 2 2 7" xfId="39648"/>
    <cellStyle name="SAPBEXstdItemX 2 2 3" xfId="10861"/>
    <cellStyle name="SAPBEXstdItemX 2 2 4" xfId="13137"/>
    <cellStyle name="SAPBEXstdItemX 2 2 5" xfId="13138"/>
    <cellStyle name="SAPBEXstdItemX 2 2 6" xfId="13139"/>
    <cellStyle name="SAPBEXstdItemX 2 2 7" xfId="39649"/>
    <cellStyle name="SAPBEXstdItemX 2 2 8" xfId="39650"/>
    <cellStyle name="SAPBEXstdItemX 2 3" xfId="10862"/>
    <cellStyle name="SAPBEXstdItemX 2 3 2" xfId="13140"/>
    <cellStyle name="SAPBEXstdItemX 2 3 3" xfId="13141"/>
    <cellStyle name="SAPBEXstdItemX 2 3 4" xfId="13142"/>
    <cellStyle name="SAPBEXstdItemX 2 3 5" xfId="13143"/>
    <cellStyle name="SAPBEXstdItemX 2 3 6" xfId="39651"/>
    <cellStyle name="SAPBEXstdItemX 2 3 7" xfId="39652"/>
    <cellStyle name="SAPBEXstdItemX 2 4" xfId="10863"/>
    <cellStyle name="SAPBEXstdItemX 2 5" xfId="13144"/>
    <cellStyle name="SAPBEXstdItemX 2 6" xfId="13145"/>
    <cellStyle name="SAPBEXstdItemX 2 7" xfId="13146"/>
    <cellStyle name="SAPBEXstdItemX 2 8" xfId="39653"/>
    <cellStyle name="SAPBEXstdItemX 2 9" xfId="39654"/>
    <cellStyle name="SAPBEXstdItemX 3" xfId="10864"/>
    <cellStyle name="SAPBEXstdItemX 3 10" xfId="39655"/>
    <cellStyle name="SAPBEXstdItemX 3 2" xfId="10865"/>
    <cellStyle name="SAPBEXstdItemX 3 2 2" xfId="10866"/>
    <cellStyle name="SAPBEXstdItemX 3 2 2 2" xfId="13147"/>
    <cellStyle name="SAPBEXstdItemX 3 2 2 3" xfId="13148"/>
    <cellStyle name="SAPBEXstdItemX 3 2 2 4" xfId="13149"/>
    <cellStyle name="SAPBEXstdItemX 3 2 2 5" xfId="13150"/>
    <cellStyle name="SAPBEXstdItemX 3 2 2 6" xfId="39656"/>
    <cellStyle name="SAPBEXstdItemX 3 2 2 7" xfId="39657"/>
    <cellStyle name="SAPBEXstdItemX 3 2 3" xfId="10867"/>
    <cellStyle name="SAPBEXstdItemX 3 2 4" xfId="13151"/>
    <cellStyle name="SAPBEXstdItemX 3 2 5" xfId="13152"/>
    <cellStyle name="SAPBEXstdItemX 3 2 6" xfId="13153"/>
    <cellStyle name="SAPBEXstdItemX 3 2 7" xfId="39658"/>
    <cellStyle name="SAPBEXstdItemX 3 2 8" xfId="39659"/>
    <cellStyle name="SAPBEXstdItemX 3 3" xfId="10868"/>
    <cellStyle name="SAPBEXstdItemX 3 3 2" xfId="10869"/>
    <cellStyle name="SAPBEXstdItemX 3 3 2 2" xfId="13154"/>
    <cellStyle name="SAPBEXstdItemX 3 3 2 3" xfId="13155"/>
    <cellStyle name="SAPBEXstdItemX 3 3 2 4" xfId="13156"/>
    <cellStyle name="SAPBEXstdItemX 3 3 2 5" xfId="13157"/>
    <cellStyle name="SAPBEXstdItemX 3 3 2 6" xfId="39660"/>
    <cellStyle name="SAPBEXstdItemX 3 3 2 7" xfId="39661"/>
    <cellStyle name="SAPBEXstdItemX 3 3 3" xfId="10870"/>
    <cellStyle name="SAPBEXstdItemX 3 3 4" xfId="13158"/>
    <cellStyle name="SAPBEXstdItemX 3 3 5" xfId="13159"/>
    <cellStyle name="SAPBEXstdItemX 3 3 6" xfId="13160"/>
    <cellStyle name="SAPBEXstdItemX 3 3 7" xfId="39662"/>
    <cellStyle name="SAPBEXstdItemX 3 3 8" xfId="39663"/>
    <cellStyle name="SAPBEXstdItemX 3 4" xfId="10871"/>
    <cellStyle name="SAPBEXstdItemX 3 4 2" xfId="10872"/>
    <cellStyle name="SAPBEXstdItemX 3 4 2 2" xfId="13161"/>
    <cellStyle name="SAPBEXstdItemX 3 4 2 3" xfId="13162"/>
    <cellStyle name="SAPBEXstdItemX 3 4 2 4" xfId="13163"/>
    <cellStyle name="SAPBEXstdItemX 3 4 2 5" xfId="13164"/>
    <cellStyle name="SAPBEXstdItemX 3 4 2 6" xfId="39664"/>
    <cellStyle name="SAPBEXstdItemX 3 4 2 7" xfId="39665"/>
    <cellStyle name="SAPBEXstdItemX 3 4 3" xfId="10873"/>
    <cellStyle name="SAPBEXstdItemX 3 4 4" xfId="13165"/>
    <cellStyle name="SAPBEXstdItemX 3 4 5" xfId="13166"/>
    <cellStyle name="SAPBEXstdItemX 3 4 6" xfId="13167"/>
    <cellStyle name="SAPBEXstdItemX 3 4 7" xfId="39666"/>
    <cellStyle name="SAPBEXstdItemX 3 4 8" xfId="39667"/>
    <cellStyle name="SAPBEXstdItemX 3 5" xfId="10874"/>
    <cellStyle name="SAPBEXstdItemX 3 6" xfId="13168"/>
    <cellStyle name="SAPBEXstdItemX 3 7" xfId="13169"/>
    <cellStyle name="SAPBEXstdItemX 3 8" xfId="13170"/>
    <cellStyle name="SAPBEXstdItemX 3 9" xfId="39668"/>
    <cellStyle name="SAPBEXstdItemX 4" xfId="10875"/>
    <cellStyle name="SAPBEXstdItemX 4 2" xfId="10876"/>
    <cellStyle name="SAPBEXstdItemX 4 2 2" xfId="13171"/>
    <cellStyle name="SAPBEXstdItemX 4 2 3" xfId="13172"/>
    <cellStyle name="SAPBEXstdItemX 4 2 4" xfId="13173"/>
    <cellStyle name="SAPBEXstdItemX 4 2 5" xfId="13174"/>
    <cellStyle name="SAPBEXstdItemX 4 2 6" xfId="39669"/>
    <cellStyle name="SAPBEXstdItemX 4 2 7" xfId="39670"/>
    <cellStyle name="SAPBEXstdItemX 4 3" xfId="10877"/>
    <cellStyle name="SAPBEXstdItemX 4 4" xfId="13175"/>
    <cellStyle name="SAPBEXstdItemX 4 5" xfId="13176"/>
    <cellStyle name="SAPBEXstdItemX 4 6" xfId="13177"/>
    <cellStyle name="SAPBEXstdItemX 4 7" xfId="39671"/>
    <cellStyle name="SAPBEXstdItemX 4 8" xfId="39672"/>
    <cellStyle name="SAPBEXstdItemX 5" xfId="10878"/>
    <cellStyle name="SAPBEXstdItemX 5 2" xfId="13178"/>
    <cellStyle name="SAPBEXstdItemX 5 3" xfId="13179"/>
    <cellStyle name="SAPBEXstdItemX 5 4" xfId="13180"/>
    <cellStyle name="SAPBEXstdItemX 5 5" xfId="13181"/>
    <cellStyle name="SAPBEXstdItemX 5 6" xfId="39673"/>
    <cellStyle name="SAPBEXstdItemX 5 7" xfId="39674"/>
    <cellStyle name="SAPBEXstdItemX 6" xfId="10879"/>
    <cellStyle name="SAPBEXstdItemX 7" xfId="10880"/>
    <cellStyle name="SAPBEXstdItemX 8" xfId="10881"/>
    <cellStyle name="SAPBEXstdItemX 9" xfId="39675"/>
    <cellStyle name="SAPBEXtitle" xfId="501"/>
    <cellStyle name="SAPBEXtitle 2" xfId="10882"/>
    <cellStyle name="SAPBEXtitle 2 2" xfId="13182"/>
    <cellStyle name="SAPBEXtitle 2 2 2" xfId="39676"/>
    <cellStyle name="SAPBEXtitle 2 3" xfId="39677"/>
    <cellStyle name="SAPBEXtitle 3" xfId="10883"/>
    <cellStyle name="SAPBEXtitle 3 2" xfId="39678"/>
    <cellStyle name="SAPBEXtitle 4" xfId="39679"/>
    <cellStyle name="SAPBEXtitle 4 2" xfId="39680"/>
    <cellStyle name="SAPBEXtitle 5" xfId="39681"/>
    <cellStyle name="SAPBEXunassignedItem" xfId="10884"/>
    <cellStyle name="SAPBEXunassignedItem 2" xfId="39682"/>
    <cellStyle name="SAPBEXundefined" xfId="10885"/>
    <cellStyle name="SAPBEXundefined 2" xfId="10886"/>
    <cellStyle name="SAPBEXundefined 2 2" xfId="13183"/>
    <cellStyle name="SAPBEXundefined 2 2 2" xfId="39683"/>
    <cellStyle name="SAPBEXundefined 2 3" xfId="13184"/>
    <cellStyle name="SAPBEXundefined 2 4" xfId="13185"/>
    <cellStyle name="SAPBEXundefined 2 5" xfId="13186"/>
    <cellStyle name="SAPBEXundefined 2 6" xfId="39684"/>
    <cellStyle name="SAPBEXundefined 2 7" xfId="39685"/>
    <cellStyle name="SAPBEXundefined 3" xfId="10887"/>
    <cellStyle name="SAPBEXundefined 3 2" xfId="39686"/>
    <cellStyle name="SAPBEXundefined 4" xfId="39687"/>
    <cellStyle name="SAPBEXundefined 4 2" xfId="39688"/>
    <cellStyle name="SAPBEXundefined 5" xfId="39689"/>
    <cellStyle name="shade" xfId="502"/>
    <cellStyle name="shade 10" xfId="39690"/>
    <cellStyle name="shade 10 2" xfId="39691"/>
    <cellStyle name="shade 11" xfId="39692"/>
    <cellStyle name="shade 11 2" xfId="39693"/>
    <cellStyle name="shade 12" xfId="39694"/>
    <cellStyle name="shade 12 2" xfId="39695"/>
    <cellStyle name="shade 12 3" xfId="39696"/>
    <cellStyle name="shade 2" xfId="10888"/>
    <cellStyle name="shade 2 2" xfId="10889"/>
    <cellStyle name="shade 2 2 2" xfId="10890"/>
    <cellStyle name="shade 2 2 2 2" xfId="39697"/>
    <cellStyle name="shade 2 2 2 2 2" xfId="39698"/>
    <cellStyle name="shade 2 2 2 3" xfId="39699"/>
    <cellStyle name="shade 2 2 3" xfId="10891"/>
    <cellStyle name="shade 2 2 3 2" xfId="39700"/>
    <cellStyle name="shade 2 2 4" xfId="39701"/>
    <cellStyle name="shade 2 2 4 2" xfId="39702"/>
    <cellStyle name="shade 2 3" xfId="10892"/>
    <cellStyle name="shade 2 3 2" xfId="39703"/>
    <cellStyle name="shade 2 3 2 2" xfId="39704"/>
    <cellStyle name="shade 2 3 2 3" xfId="39705"/>
    <cellStyle name="shade 2 3 3" xfId="39706"/>
    <cellStyle name="shade 2 4" xfId="10893"/>
    <cellStyle name="shade 2 4 2" xfId="39707"/>
    <cellStyle name="shade 2 4 2 2" xfId="39708"/>
    <cellStyle name="shade 2 4 3" xfId="39709"/>
    <cellStyle name="shade 2 5" xfId="39710"/>
    <cellStyle name="shade 2 5 2" xfId="39711"/>
    <cellStyle name="shade 2 6" xfId="39712"/>
    <cellStyle name="shade 2 6 2" xfId="39713"/>
    <cellStyle name="shade 3" xfId="10894"/>
    <cellStyle name="shade 3 2" xfId="10895"/>
    <cellStyle name="shade 3 2 2" xfId="10896"/>
    <cellStyle name="shade 3 2 2 2" xfId="39714"/>
    <cellStyle name="shade 3 2 3" xfId="10897"/>
    <cellStyle name="shade 3 2 4" xfId="39715"/>
    <cellStyle name="shade 3 3" xfId="10898"/>
    <cellStyle name="shade 3 3 2" xfId="10899"/>
    <cellStyle name="shade 3 3 2 2" xfId="39716"/>
    <cellStyle name="shade 3 3 3" xfId="10900"/>
    <cellStyle name="shade 3 4" xfId="10901"/>
    <cellStyle name="shade 3 4 2" xfId="10902"/>
    <cellStyle name="shade 3 4 2 2" xfId="39717"/>
    <cellStyle name="shade 3 4 3" xfId="10903"/>
    <cellStyle name="shade 3 5" xfId="39718"/>
    <cellStyle name="shade 3 5 2" xfId="39719"/>
    <cellStyle name="shade 4" xfId="10904"/>
    <cellStyle name="shade 4 2" xfId="10905"/>
    <cellStyle name="shade 4 2 2" xfId="39720"/>
    <cellStyle name="shade 4 2 2 2" xfId="39721"/>
    <cellStyle name="shade 4 2 2 2 2" xfId="39722"/>
    <cellStyle name="shade 4 2 2 3" xfId="39723"/>
    <cellStyle name="shade 4 2 3" xfId="39724"/>
    <cellStyle name="shade 4 2 3 2" xfId="39725"/>
    <cellStyle name="shade 4 2 4" xfId="39726"/>
    <cellStyle name="shade 4 2 4 2" xfId="39727"/>
    <cellStyle name="shade 4 3" xfId="10906"/>
    <cellStyle name="shade 4 3 2" xfId="39728"/>
    <cellStyle name="shade 4 3 2 2" xfId="39729"/>
    <cellStyle name="shade 4 3 3" xfId="39730"/>
    <cellStyle name="shade 4 3 4" xfId="39731"/>
    <cellStyle name="shade 4 4" xfId="39732"/>
    <cellStyle name="shade 4 4 2" xfId="39733"/>
    <cellStyle name="shade 4 4 2 2" xfId="39734"/>
    <cellStyle name="shade 4 4 3" xfId="39735"/>
    <cellStyle name="shade 4 5" xfId="39736"/>
    <cellStyle name="shade 4 5 2" xfId="39737"/>
    <cellStyle name="shade 4 6" xfId="39738"/>
    <cellStyle name="shade 4 6 2" xfId="39739"/>
    <cellStyle name="shade 5" xfId="10907"/>
    <cellStyle name="shade 5 2" xfId="39740"/>
    <cellStyle name="shade 5 2 2" xfId="39741"/>
    <cellStyle name="shade 5 2 2 2" xfId="39742"/>
    <cellStyle name="shade 5 2 2 2 2" xfId="39743"/>
    <cellStyle name="shade 5 2 3" xfId="39744"/>
    <cellStyle name="shade 5 2 3 2" xfId="39745"/>
    <cellStyle name="shade 5 2 4" xfId="39746"/>
    <cellStyle name="shade 5 2 4 2" xfId="39747"/>
    <cellStyle name="shade 5 2 5" xfId="39748"/>
    <cellStyle name="shade 5 3" xfId="39749"/>
    <cellStyle name="shade 5 3 2" xfId="39750"/>
    <cellStyle name="shade 5 3 2 2" xfId="39751"/>
    <cellStyle name="shade 5 4" xfId="39752"/>
    <cellStyle name="shade 5 4 2" xfId="39753"/>
    <cellStyle name="shade 5 5" xfId="39754"/>
    <cellStyle name="shade 5 5 2" xfId="39755"/>
    <cellStyle name="shade 6" xfId="10908"/>
    <cellStyle name="shade 6 2" xfId="13187"/>
    <cellStyle name="shade 6 2 2" xfId="39756"/>
    <cellStyle name="shade 6 2 2 2" xfId="39757"/>
    <cellStyle name="shade 6 3" xfId="39758"/>
    <cellStyle name="shade 6 3 2" xfId="39759"/>
    <cellStyle name="shade 6 4" xfId="39760"/>
    <cellStyle name="shade 6 4 2" xfId="39761"/>
    <cellStyle name="shade 7" xfId="10909"/>
    <cellStyle name="shade 7 2" xfId="13188"/>
    <cellStyle name="shade 7 2 2" xfId="39762"/>
    <cellStyle name="shade 7 3" xfId="39763"/>
    <cellStyle name="shade 8" xfId="13189"/>
    <cellStyle name="shade 8 2" xfId="39764"/>
    <cellStyle name="shade 8 2 2" xfId="39765"/>
    <cellStyle name="shade 8 3" xfId="39766"/>
    <cellStyle name="shade 8 4" xfId="39767"/>
    <cellStyle name="shade 9" xfId="39768"/>
    <cellStyle name="shade 9 2" xfId="39769"/>
    <cellStyle name="shade 9 2 2" xfId="39770"/>
    <cellStyle name="shade 9 2 2 2" xfId="39771"/>
    <cellStyle name="shade 9 2 3" xfId="39772"/>
    <cellStyle name="shade 9 3" xfId="39773"/>
    <cellStyle name="shade 9 3 2" xfId="39774"/>
    <cellStyle name="shade 9 4" xfId="39775"/>
    <cellStyle name="shade_ACCOUNTS" xfId="10910"/>
    <cellStyle name="Sheet Title" xfId="10911"/>
    <cellStyle name="Sheet Title 2" xfId="39776"/>
    <cellStyle name="StmtTtl1" xfId="503"/>
    <cellStyle name="StmtTtl1 2" xfId="504"/>
    <cellStyle name="StmtTtl1 2 2" xfId="10912"/>
    <cellStyle name="StmtTtl1 2 2 2" xfId="13190"/>
    <cellStyle name="StmtTtl1 2 2 2 2" xfId="39777"/>
    <cellStyle name="StmtTtl1 2 2 3" xfId="39778"/>
    <cellStyle name="StmtTtl1 2 3" xfId="10913"/>
    <cellStyle name="StmtTtl1 2 3 2" xfId="39779"/>
    <cellStyle name="StmtTtl1 2 3 3" xfId="39780"/>
    <cellStyle name="StmtTtl1 2 4" xfId="10914"/>
    <cellStyle name="StmtTtl1 2 4 2" xfId="39781"/>
    <cellStyle name="StmtTtl1 3" xfId="505"/>
    <cellStyle name="StmtTtl1 3 2" xfId="10915"/>
    <cellStyle name="StmtTtl1 3 2 2" xfId="13191"/>
    <cellStyle name="StmtTtl1 3 2 2 2" xfId="39782"/>
    <cellStyle name="StmtTtl1 3 2 3" xfId="39783"/>
    <cellStyle name="StmtTtl1 3 3" xfId="10916"/>
    <cellStyle name="StmtTtl1 3 3 2" xfId="39784"/>
    <cellStyle name="StmtTtl1 3 3 3" xfId="39785"/>
    <cellStyle name="StmtTtl1 3 4" xfId="10917"/>
    <cellStyle name="StmtTtl1 3 4 2" xfId="39786"/>
    <cellStyle name="StmtTtl1 4" xfId="506"/>
    <cellStyle name="StmtTtl1 4 2" xfId="10918"/>
    <cellStyle name="StmtTtl1 4 2 2" xfId="13192"/>
    <cellStyle name="StmtTtl1 4 2 2 2" xfId="39787"/>
    <cellStyle name="StmtTtl1 4 2 3" xfId="39788"/>
    <cellStyle name="StmtTtl1 4 3" xfId="10919"/>
    <cellStyle name="StmtTtl1 4 3 2" xfId="39789"/>
    <cellStyle name="StmtTtl1 4 3 3" xfId="39790"/>
    <cellStyle name="StmtTtl1 4 4" xfId="10920"/>
    <cellStyle name="StmtTtl1 4 4 2" xfId="39791"/>
    <cellStyle name="StmtTtl1 5" xfId="10921"/>
    <cellStyle name="StmtTtl1 5 2" xfId="10922"/>
    <cellStyle name="StmtTtl1 5 2 2" xfId="39792"/>
    <cellStyle name="StmtTtl1 5 3" xfId="39793"/>
    <cellStyle name="StmtTtl1 5 3 2" xfId="39794"/>
    <cellStyle name="StmtTtl1 5 4" xfId="39795"/>
    <cellStyle name="StmtTtl1 6" xfId="10923"/>
    <cellStyle name="StmtTtl1 6 2" xfId="10924"/>
    <cellStyle name="StmtTtl1 6 3" xfId="39796"/>
    <cellStyle name="StmtTtl1 7" xfId="10925"/>
    <cellStyle name="StmtTtl1 7 2" xfId="39797"/>
    <cellStyle name="StmtTtl1 8" xfId="10926"/>
    <cellStyle name="StmtTtl1 8 2" xfId="39798"/>
    <cellStyle name="StmtTtl1_(C) WHE Proforma with ITC cash grant 10 Yr Amort_for deferral_102809" xfId="10927"/>
    <cellStyle name="StmtTtl2" xfId="507"/>
    <cellStyle name="StmtTtl2 2" xfId="10928"/>
    <cellStyle name="StmtTtl2 2 2" xfId="10929"/>
    <cellStyle name="StmtTtl2 2 2 2" xfId="39799"/>
    <cellStyle name="StmtTtl2 2 2 3" xfId="39800"/>
    <cellStyle name="StmtTtl2 2 3" xfId="13193"/>
    <cellStyle name="StmtTtl2 2 3 2" xfId="39801"/>
    <cellStyle name="StmtTtl2 2 4" xfId="13194"/>
    <cellStyle name="StmtTtl2 2 5" xfId="13195"/>
    <cellStyle name="StmtTtl2 2 6" xfId="39802"/>
    <cellStyle name="StmtTtl2 2 7" xfId="39803"/>
    <cellStyle name="StmtTtl2 3" xfId="10930"/>
    <cellStyle name="StmtTtl2 3 2" xfId="10931"/>
    <cellStyle name="StmtTtl2 3 2 2" xfId="13196"/>
    <cellStyle name="StmtTtl2 3 2 3" xfId="13197"/>
    <cellStyle name="StmtTtl2 3 2 4" xfId="13198"/>
    <cellStyle name="StmtTtl2 3 2 5" xfId="13199"/>
    <cellStyle name="StmtTtl2 3 2 6" xfId="39804"/>
    <cellStyle name="StmtTtl2 3 2 7" xfId="39805"/>
    <cellStyle name="StmtTtl2 3 3" xfId="39806"/>
    <cellStyle name="StmtTtl2 3 3 2" xfId="39807"/>
    <cellStyle name="StmtTtl2 3 4" xfId="39808"/>
    <cellStyle name="StmtTtl2 4" xfId="10932"/>
    <cellStyle name="StmtTtl2 4 2" xfId="13200"/>
    <cellStyle name="StmtTtl2 4 3" xfId="13201"/>
    <cellStyle name="StmtTtl2 4 4" xfId="13202"/>
    <cellStyle name="StmtTtl2 4 5" xfId="13203"/>
    <cellStyle name="StmtTtl2 4 6" xfId="39809"/>
    <cellStyle name="StmtTtl2 4 7" xfId="39810"/>
    <cellStyle name="StmtTtl2 5" xfId="10933"/>
    <cellStyle name="StmtTtl2 5 2" xfId="39811"/>
    <cellStyle name="StmtTtl2 6" xfId="10934"/>
    <cellStyle name="StmtTtl2 6 2" xfId="39812"/>
    <cellStyle name="StmtTtl2 7" xfId="10935"/>
    <cellStyle name="StmtTtl2 8" xfId="10936"/>
    <cellStyle name="StmtTtl2 9" xfId="10937"/>
    <cellStyle name="StmtTtl2_4.32E Depreciation Study Robs file" xfId="10938"/>
    <cellStyle name="STYL1 - Style1" xfId="508"/>
    <cellStyle name="STYL1 - Style1 2" xfId="10939"/>
    <cellStyle name="STYL1 - Style1 2 2" xfId="13204"/>
    <cellStyle name="STYL1 - Style1 2 2 2" xfId="39813"/>
    <cellStyle name="STYL1 - Style1 2 3" xfId="39814"/>
    <cellStyle name="STYL1 - Style1 2 4" xfId="39815"/>
    <cellStyle name="STYL1 - Style1 3" xfId="13205"/>
    <cellStyle name="STYL1 - Style1 3 2" xfId="39816"/>
    <cellStyle name="STYL1 - Style1 3 3" xfId="39817"/>
    <cellStyle name="STYL1 - Style1 4" xfId="39818"/>
    <cellStyle name="STYL1 - Style1 4 2" xfId="39819"/>
    <cellStyle name="STYL1 - Style1 5" xfId="39820"/>
    <cellStyle name="STYL1 - Style1 5 2" xfId="39821"/>
    <cellStyle name="Style 1" xfId="509"/>
    <cellStyle name="Style 1 10" xfId="10940"/>
    <cellStyle name="Style 1 10 2" xfId="13206"/>
    <cellStyle name="Style 1 10 2 2" xfId="39822"/>
    <cellStyle name="Style 1 10 2 2 2" xfId="39823"/>
    <cellStyle name="Style 1 10 2 2 2 2" xfId="39824"/>
    <cellStyle name="Style 1 10 2 3" xfId="39825"/>
    <cellStyle name="Style 1 10 2 3 2" xfId="39826"/>
    <cellStyle name="Style 1 10 2 4" xfId="39827"/>
    <cellStyle name="Style 1 10 2 4 2" xfId="39828"/>
    <cellStyle name="Style 1 10 3" xfId="39829"/>
    <cellStyle name="Style 1 10 3 2" xfId="39830"/>
    <cellStyle name="Style 1 10 3 2 2" xfId="39831"/>
    <cellStyle name="Style 1 10 3 3" xfId="39832"/>
    <cellStyle name="Style 1 10 4" xfId="39833"/>
    <cellStyle name="Style 1 10 4 2" xfId="39834"/>
    <cellStyle name="Style 1 10 4 2 2" xfId="39835"/>
    <cellStyle name="Style 1 10 4 3" xfId="39836"/>
    <cellStyle name="Style 1 10 5" xfId="39837"/>
    <cellStyle name="Style 1 10 5 2" xfId="39838"/>
    <cellStyle name="Style 1 10 6" xfId="39839"/>
    <cellStyle name="Style 1 10 6 2" xfId="39840"/>
    <cellStyle name="Style 1 10 7" xfId="39841"/>
    <cellStyle name="Style 1 11" xfId="10941"/>
    <cellStyle name="Style 1 11 2" xfId="39842"/>
    <cellStyle name="Style 1 11 2 2" xfId="39843"/>
    <cellStyle name="Style 1 11 2 2 2" xfId="39844"/>
    <cellStyle name="Style 1 11 2 2 2 2" xfId="39845"/>
    <cellStyle name="Style 1 11 2 3" xfId="39846"/>
    <cellStyle name="Style 1 11 2 3 2" xfId="39847"/>
    <cellStyle name="Style 1 11 2 4" xfId="39848"/>
    <cellStyle name="Style 1 11 2 4 2" xfId="39849"/>
    <cellStyle name="Style 1 11 2 5" xfId="39850"/>
    <cellStyle name="Style 1 11 2 6" xfId="39851"/>
    <cellStyle name="Style 1 11 3" xfId="39852"/>
    <cellStyle name="Style 1 11 3 2" xfId="39853"/>
    <cellStyle name="Style 1 11 3 2 2" xfId="39854"/>
    <cellStyle name="Style 1 11 4" xfId="39855"/>
    <cellStyle name="Style 1 11 4 2" xfId="39856"/>
    <cellStyle name="Style 1 11 5" xfId="39857"/>
    <cellStyle name="Style 1 11 5 2" xfId="39858"/>
    <cellStyle name="Style 1 11 6" xfId="39859"/>
    <cellStyle name="Style 1 12" xfId="13207"/>
    <cellStyle name="Style 1 12 2" xfId="13208"/>
    <cellStyle name="Style 1 12 2 2" xfId="39860"/>
    <cellStyle name="Style 1 12 2 2 2" xfId="39861"/>
    <cellStyle name="Style 1 12 2 3" xfId="39862"/>
    <cellStyle name="Style 1 12 3" xfId="39863"/>
    <cellStyle name="Style 1 12 3 2" xfId="39864"/>
    <cellStyle name="Style 1 12 3 3" xfId="39865"/>
    <cellStyle name="Style 1 12 4" xfId="39866"/>
    <cellStyle name="Style 1 12 4 2" xfId="39867"/>
    <cellStyle name="Style 1 12 5" xfId="39868"/>
    <cellStyle name="Style 1 13" xfId="13209"/>
    <cellStyle name="Style 1 13 2" xfId="39869"/>
    <cellStyle name="Style 1 13 2 2" xfId="39870"/>
    <cellStyle name="Style 1 13 3" xfId="39871"/>
    <cellStyle name="Style 1 14" xfId="13210"/>
    <cellStyle name="Style 1 14 2" xfId="39872"/>
    <cellStyle name="Style 1 14 2 2" xfId="39873"/>
    <cellStyle name="Style 1 14 3" xfId="39874"/>
    <cellStyle name="Style 1 15" xfId="13211"/>
    <cellStyle name="Style 1 15 2" xfId="39875"/>
    <cellStyle name="Style 1 15 2 2" xfId="39876"/>
    <cellStyle name="Style 1 15 2 2 2" xfId="39877"/>
    <cellStyle name="Style 1 15 2 3" xfId="39878"/>
    <cellStyle name="Style 1 15 3" xfId="39879"/>
    <cellStyle name="Style 1 15 3 2" xfId="39880"/>
    <cellStyle name="Style 1 15 4" xfId="39881"/>
    <cellStyle name="Style 1 16" xfId="13212"/>
    <cellStyle name="Style 1 16 2" xfId="39882"/>
    <cellStyle name="Style 1 17" xfId="39883"/>
    <cellStyle name="Style 1 17 2" xfId="39884"/>
    <cellStyle name="Style 1 18" xfId="39885"/>
    <cellStyle name="Style 1 18 2" xfId="39886"/>
    <cellStyle name="Style 1 19" xfId="39887"/>
    <cellStyle name="Style 1 2" xfId="510"/>
    <cellStyle name="Style 1 2 2" xfId="10942"/>
    <cellStyle name="Style 1 2 2 2" xfId="10943"/>
    <cellStyle name="Style 1 2 2 2 2" xfId="13213"/>
    <cellStyle name="Style 1 2 2 2 2 2" xfId="39888"/>
    <cellStyle name="Style 1 2 2 2 3" xfId="39889"/>
    <cellStyle name="Style 1 2 2 3" xfId="10944"/>
    <cellStyle name="Style 1 2 2 3 2" xfId="39890"/>
    <cellStyle name="Style 1 2 2 3 2 2" xfId="39891"/>
    <cellStyle name="Style 1 2 2 3 3" xfId="39892"/>
    <cellStyle name="Style 1 2 2 3 4" xfId="39893"/>
    <cellStyle name="Style 1 2 2 3 5" xfId="39894"/>
    <cellStyle name="Style 1 2 2 4" xfId="39895"/>
    <cellStyle name="Style 1 2 2 4 2" xfId="39896"/>
    <cellStyle name="Style 1 2 2 4 3" xfId="39897"/>
    <cellStyle name="Style 1 2 2 5" xfId="39898"/>
    <cellStyle name="Style 1 2 2 5 2" xfId="39899"/>
    <cellStyle name="Style 1 2 3" xfId="10945"/>
    <cellStyle name="Style 1 2 3 2" xfId="13214"/>
    <cellStyle name="Style 1 2 3 2 2" xfId="39900"/>
    <cellStyle name="Style 1 2 3 2 2 2" xfId="39901"/>
    <cellStyle name="Style 1 2 3 2 3" xfId="39902"/>
    <cellStyle name="Style 1 2 3 2 4" xfId="39903"/>
    <cellStyle name="Style 1 2 3 3" xfId="39904"/>
    <cellStyle name="Style 1 2 3 3 2" xfId="39905"/>
    <cellStyle name="Style 1 2 3 3 2 2" xfId="39906"/>
    <cellStyle name="Style 1 2 3 3 3" xfId="39907"/>
    <cellStyle name="Style 1 2 3 3 4" xfId="39908"/>
    <cellStyle name="Style 1 2 3 3 5" xfId="39909"/>
    <cellStyle name="Style 1 2 3 4" xfId="39910"/>
    <cellStyle name="Style 1 2 3 4 2" xfId="39911"/>
    <cellStyle name="Style 1 2 3 5" xfId="39912"/>
    <cellStyle name="Style 1 2 3 5 2" xfId="39913"/>
    <cellStyle name="Style 1 2 3 6" xfId="39914"/>
    <cellStyle name="Style 1 2 4" xfId="10946"/>
    <cellStyle name="Style 1 2 4 2" xfId="13215"/>
    <cellStyle name="Style 1 2 4 2 2" xfId="39915"/>
    <cellStyle name="Style 1 2 4 2 3" xfId="39916"/>
    <cellStyle name="Style 1 2 4 3" xfId="13216"/>
    <cellStyle name="Style 1 2 5" xfId="10947"/>
    <cellStyle name="Style 1 2 5 2" xfId="13217"/>
    <cellStyle name="Style 1 2 5 2 2" xfId="39917"/>
    <cellStyle name="Style 1 2 5 2 3" xfId="39918"/>
    <cellStyle name="Style 1 2 5 3" xfId="39919"/>
    <cellStyle name="Style 1 2 5 4" xfId="39920"/>
    <cellStyle name="Style 1 2 6" xfId="10948"/>
    <cellStyle name="Style 1 2 6 2" xfId="39921"/>
    <cellStyle name="Style 1 2 6 3" xfId="39922"/>
    <cellStyle name="Style 1 2 6 4" xfId="39923"/>
    <cellStyle name="Style 1 2 7" xfId="13218"/>
    <cellStyle name="Style 1 2 7 2" xfId="39924"/>
    <cellStyle name="Style 1 2 7 2 2" xfId="39925"/>
    <cellStyle name="Style 1 2 7 3" xfId="39926"/>
    <cellStyle name="Style 1 2 8" xfId="39927"/>
    <cellStyle name="Style 1 2 8 2" xfId="39928"/>
    <cellStyle name="Style 1 2 9" xfId="39929"/>
    <cellStyle name="Style 1 2_4 31E Reg Asset  Liab and EXH D" xfId="13219"/>
    <cellStyle name="Style 1 3" xfId="511"/>
    <cellStyle name="Style 1 3 2" xfId="10949"/>
    <cellStyle name="Style 1 3 2 2" xfId="10950"/>
    <cellStyle name="Style 1 3 2 2 2" xfId="13220"/>
    <cellStyle name="Style 1 3 2 2 2 2" xfId="39930"/>
    <cellStyle name="Style 1 3 2 2 3" xfId="39931"/>
    <cellStyle name="Style 1 3 2 2 3 2" xfId="39932"/>
    <cellStyle name="Style 1 3 2 2 3 3" xfId="39933"/>
    <cellStyle name="Style 1 3 2 2 4" xfId="39934"/>
    <cellStyle name="Style 1 3 2 3" xfId="10951"/>
    <cellStyle name="Style 1 3 2 3 2" xfId="39935"/>
    <cellStyle name="Style 1 3 2 3 2 2" xfId="39936"/>
    <cellStyle name="Style 1 3 2 3 2 3" xfId="39937"/>
    <cellStyle name="Style 1 3 2 3 3" xfId="39938"/>
    <cellStyle name="Style 1 3 2 3 4" xfId="39939"/>
    <cellStyle name="Style 1 3 2 4" xfId="10952"/>
    <cellStyle name="Style 1 3 2 4 2" xfId="39940"/>
    <cellStyle name="Style 1 3 2 5" xfId="39941"/>
    <cellStyle name="Style 1 3 2 5 2" xfId="39942"/>
    <cellStyle name="Style 1 3 3" xfId="10953"/>
    <cellStyle name="Style 1 3 3 2" xfId="10954"/>
    <cellStyle name="Style 1 3 3 2 2" xfId="13221"/>
    <cellStyle name="Style 1 3 3 2 2 2" xfId="39943"/>
    <cellStyle name="Style 1 3 3 2 3" xfId="39944"/>
    <cellStyle name="Style 1 3 3 3" xfId="39945"/>
    <cellStyle name="Style 1 3 3 3 2" xfId="39946"/>
    <cellStyle name="Style 1 3 3 3 2 2" xfId="39947"/>
    <cellStyle name="Style 1 3 3 3 3" xfId="39948"/>
    <cellStyle name="Style 1 3 3 3 4" xfId="39949"/>
    <cellStyle name="Style 1 3 3 4" xfId="39950"/>
    <cellStyle name="Style 1 3 3 4 2" xfId="39951"/>
    <cellStyle name="Style 1 3 3 5" xfId="39952"/>
    <cellStyle name="Style 1 3 3 5 2" xfId="39953"/>
    <cellStyle name="Style 1 3 4" xfId="10955"/>
    <cellStyle name="Style 1 3 4 2" xfId="13222"/>
    <cellStyle name="Style 1 3 4 2 2" xfId="39954"/>
    <cellStyle name="Style 1 3 4 3" xfId="39955"/>
    <cellStyle name="Style 1 3 4 3 2" xfId="39956"/>
    <cellStyle name="Style 1 3 4 3 3" xfId="39957"/>
    <cellStyle name="Style 1 3 4 4" xfId="39958"/>
    <cellStyle name="Style 1 3 5" xfId="10956"/>
    <cellStyle name="Style 1 3 5 2" xfId="39959"/>
    <cellStyle name="Style 1 3 5 2 2" xfId="39960"/>
    <cellStyle name="Style 1 3 5 2 3" xfId="39961"/>
    <cellStyle name="Style 1 3 5 3" xfId="39962"/>
    <cellStyle name="Style 1 3 5 4" xfId="39963"/>
    <cellStyle name="Style 1 3 6" xfId="39964"/>
    <cellStyle name="Style 1 3 6 2" xfId="39965"/>
    <cellStyle name="Style 1 3 7" xfId="39966"/>
    <cellStyle name="Style 1 3 7 2" xfId="39967"/>
    <cellStyle name="Style 1 3_6.06E Operating Expenses" xfId="13223"/>
    <cellStyle name="Style 1 4" xfId="512"/>
    <cellStyle name="Style 1 4 2" xfId="10957"/>
    <cellStyle name="Style 1 4 2 2" xfId="10958"/>
    <cellStyle name="Style 1 4 2 2 2" xfId="39968"/>
    <cellStyle name="Style 1 4 2 2 2 2" xfId="39969"/>
    <cellStyle name="Style 1 4 2 2 3" xfId="39970"/>
    <cellStyle name="Style 1 4 2 3" xfId="10959"/>
    <cellStyle name="Style 1 4 2 3 2" xfId="39971"/>
    <cellStyle name="Style 1 4 2 4" xfId="39972"/>
    <cellStyle name="Style 1 4 2 4 2" xfId="39973"/>
    <cellStyle name="Style 1 4 3" xfId="10960"/>
    <cellStyle name="Style 1 4 3 2" xfId="13224"/>
    <cellStyle name="Style 1 4 3 2 2" xfId="39974"/>
    <cellStyle name="Style 1 4 3 3" xfId="39975"/>
    <cellStyle name="Style 1 4 4" xfId="10961"/>
    <cellStyle name="Style 1 4 4 2" xfId="39976"/>
    <cellStyle name="Style 1 4 4 2 2" xfId="39977"/>
    <cellStyle name="Style 1 4 4 3" xfId="39978"/>
    <cellStyle name="Style 1 4 4 4" xfId="39979"/>
    <cellStyle name="Style 1 4 5" xfId="39980"/>
    <cellStyle name="Style 1 4 5 2" xfId="39981"/>
    <cellStyle name="Style 1 4 5 3" xfId="39982"/>
    <cellStyle name="Style 1 4 6" xfId="39983"/>
    <cellStyle name="Style 1 4 6 2" xfId="39984"/>
    <cellStyle name="Style 1 5" xfId="10962"/>
    <cellStyle name="Style 1 5 2" xfId="10963"/>
    <cellStyle name="Style 1 5 2 2" xfId="10964"/>
    <cellStyle name="Style 1 5 2 2 2" xfId="39985"/>
    <cellStyle name="Style 1 5 2 2 2 2" xfId="39986"/>
    <cellStyle name="Style 1 5 2 2 3" xfId="39987"/>
    <cellStyle name="Style 1 5 2 3" xfId="10965"/>
    <cellStyle name="Style 1 5 2 3 2" xfId="39988"/>
    <cellStyle name="Style 1 5 2 4" xfId="39989"/>
    <cellStyle name="Style 1 5 2 4 2" xfId="39990"/>
    <cellStyle name="Style 1 5 3" xfId="10966"/>
    <cellStyle name="Style 1 5 3 2" xfId="13225"/>
    <cellStyle name="Style 1 5 3 2 2" xfId="39991"/>
    <cellStyle name="Style 1 5 3 3" xfId="39992"/>
    <cellStyle name="Style 1 5 3 3 2" xfId="39993"/>
    <cellStyle name="Style 1 5 3 4" xfId="39994"/>
    <cellStyle name="Style 1 5 4" xfId="10967"/>
    <cellStyle name="Style 1 5 4 2" xfId="13226"/>
    <cellStyle name="Style 1 5 4 2 2" xfId="39995"/>
    <cellStyle name="Style 1 5 4 3" xfId="39996"/>
    <cellStyle name="Style 1 5 5" xfId="39997"/>
    <cellStyle name="Style 1 5 5 2" xfId="39998"/>
    <cellStyle name="Style 1 5 5 2 2" xfId="39999"/>
    <cellStyle name="Style 1 5 5 3" xfId="40000"/>
    <cellStyle name="Style 1 5 5 4" xfId="40001"/>
    <cellStyle name="Style 1 5 6" xfId="40002"/>
    <cellStyle name="Style 1 5 6 2" xfId="40003"/>
    <cellStyle name="Style 1 6" xfId="10968"/>
    <cellStyle name="Style 1 6 10" xfId="40004"/>
    <cellStyle name="Style 1 6 2" xfId="10969"/>
    <cellStyle name="Style 1 6 2 2" xfId="10970"/>
    <cellStyle name="Style 1 6 2 2 2" xfId="13227"/>
    <cellStyle name="Style 1 6 2 2 2 2" xfId="40005"/>
    <cellStyle name="Style 1 6 2 2 3" xfId="40006"/>
    <cellStyle name="Style 1 6 2 3" xfId="10971"/>
    <cellStyle name="Style 1 6 2 3 2" xfId="40007"/>
    <cellStyle name="Style 1 6 2 3 2 2" xfId="40008"/>
    <cellStyle name="Style 1 6 2 3 3" xfId="40009"/>
    <cellStyle name="Style 1 6 2 3 4" xfId="40010"/>
    <cellStyle name="Style 1 6 2 4" xfId="10972"/>
    <cellStyle name="Style 1 6 2 4 2" xfId="40011"/>
    <cellStyle name="Style 1 6 2 5" xfId="40012"/>
    <cellStyle name="Style 1 6 2 5 2" xfId="40013"/>
    <cellStyle name="Style 1 6 2 6" xfId="40014"/>
    <cellStyle name="Style 1 6 3" xfId="10973"/>
    <cellStyle name="Style 1 6 3 2" xfId="10974"/>
    <cellStyle name="Style 1 6 3 2 2" xfId="13228"/>
    <cellStyle name="Style 1 6 3 2 2 2" xfId="40015"/>
    <cellStyle name="Style 1 6 3 2 3" xfId="40016"/>
    <cellStyle name="Style 1 6 3 3" xfId="40017"/>
    <cellStyle name="Style 1 6 3 3 2" xfId="40018"/>
    <cellStyle name="Style 1 6 3 3 2 2" xfId="40019"/>
    <cellStyle name="Style 1 6 3 3 3" xfId="40020"/>
    <cellStyle name="Style 1 6 3 4" xfId="40021"/>
    <cellStyle name="Style 1 6 3 4 2" xfId="40022"/>
    <cellStyle name="Style 1 6 3 5" xfId="40023"/>
    <cellStyle name="Style 1 6 3 5 2" xfId="40024"/>
    <cellStyle name="Style 1 6 3 6" xfId="40025"/>
    <cellStyle name="Style 1 6 4" xfId="10975"/>
    <cellStyle name="Style 1 6 4 2" xfId="10976"/>
    <cellStyle name="Style 1 6 4 2 2" xfId="13229"/>
    <cellStyle name="Style 1 6 4 2 2 2" xfId="40026"/>
    <cellStyle name="Style 1 6 4 2 3" xfId="40027"/>
    <cellStyle name="Style 1 6 4 3" xfId="40028"/>
    <cellStyle name="Style 1 6 4 3 2" xfId="40029"/>
    <cellStyle name="Style 1 6 4 3 2 2" xfId="40030"/>
    <cellStyle name="Style 1 6 4 3 3" xfId="40031"/>
    <cellStyle name="Style 1 6 4 4" xfId="40032"/>
    <cellStyle name="Style 1 6 4 4 2" xfId="40033"/>
    <cellStyle name="Style 1 6 4 5" xfId="40034"/>
    <cellStyle name="Style 1 6 4 5 2" xfId="40035"/>
    <cellStyle name="Style 1 6 4 6" xfId="40036"/>
    <cellStyle name="Style 1 6 5" xfId="10977"/>
    <cellStyle name="Style 1 6 5 2" xfId="10978"/>
    <cellStyle name="Style 1 6 5 2 2" xfId="13230"/>
    <cellStyle name="Style 1 6 5 2 2 2" xfId="40037"/>
    <cellStyle name="Style 1 6 5 2 3" xfId="40038"/>
    <cellStyle name="Style 1 6 5 3" xfId="40039"/>
    <cellStyle name="Style 1 6 5 3 2" xfId="40040"/>
    <cellStyle name="Style 1 6 5 3 2 2" xfId="40041"/>
    <cellStyle name="Style 1 6 5 3 3" xfId="40042"/>
    <cellStyle name="Style 1 6 5 4" xfId="40043"/>
    <cellStyle name="Style 1 6 5 4 2" xfId="40044"/>
    <cellStyle name="Style 1 6 5 5" xfId="40045"/>
    <cellStyle name="Style 1 6 5 5 2" xfId="40046"/>
    <cellStyle name="Style 1 6 6" xfId="10979"/>
    <cellStyle name="Style 1 6 6 2" xfId="13231"/>
    <cellStyle name="Style 1 6 6 2 2" xfId="40047"/>
    <cellStyle name="Style 1 6 6 3" xfId="40048"/>
    <cellStyle name="Style 1 6 7" xfId="10980"/>
    <cellStyle name="Style 1 6 7 2" xfId="40049"/>
    <cellStyle name="Style 1 6 7 2 2" xfId="40050"/>
    <cellStyle name="Style 1 6 7 3" xfId="40051"/>
    <cellStyle name="Style 1 6 7 4" xfId="40052"/>
    <cellStyle name="Style 1 6 8" xfId="40053"/>
    <cellStyle name="Style 1 6 8 2" xfId="40054"/>
    <cellStyle name="Style 1 6 9" xfId="40055"/>
    <cellStyle name="Style 1 6 9 2" xfId="40056"/>
    <cellStyle name="Style 1 7" xfId="10981"/>
    <cellStyle name="Style 1 7 2" xfId="13232"/>
    <cellStyle name="Style 1 7 2 2" xfId="40057"/>
    <cellStyle name="Style 1 7 2 2 2" xfId="40058"/>
    <cellStyle name="Style 1 7 2 2 2 2" xfId="40059"/>
    <cellStyle name="Style 1 7 2 3" xfId="40060"/>
    <cellStyle name="Style 1 7 2 3 2" xfId="40061"/>
    <cellStyle name="Style 1 7 2 4" xfId="40062"/>
    <cellStyle name="Style 1 7 2 4 2" xfId="40063"/>
    <cellStyle name="Style 1 7 2 5" xfId="40064"/>
    <cellStyle name="Style 1 7 3" xfId="13233"/>
    <cellStyle name="Style 1 7 3 2" xfId="40065"/>
    <cellStyle name="Style 1 7 3 2 2" xfId="40066"/>
    <cellStyle name="Style 1 7 3 3" xfId="40067"/>
    <cellStyle name="Style 1 7 4" xfId="40068"/>
    <cellStyle name="Style 1 7 4 2" xfId="40069"/>
    <cellStyle name="Style 1 7 4 2 2" xfId="40070"/>
    <cellStyle name="Style 1 7 4 3" xfId="40071"/>
    <cellStyle name="Style 1 7 5" xfId="40072"/>
    <cellStyle name="Style 1 7 5 2" xfId="40073"/>
    <cellStyle name="Style 1 7 6" xfId="40074"/>
    <cellStyle name="Style 1 7 6 2" xfId="40075"/>
    <cellStyle name="Style 1 7 7" xfId="40076"/>
    <cellStyle name="Style 1 8" xfId="10982"/>
    <cellStyle name="Style 1 8 2" xfId="13234"/>
    <cellStyle name="Style 1 8 2 2" xfId="40077"/>
    <cellStyle name="Style 1 8 2 2 2" xfId="40078"/>
    <cellStyle name="Style 1 8 2 2 2 2" xfId="40079"/>
    <cellStyle name="Style 1 8 2 3" xfId="40080"/>
    <cellStyle name="Style 1 8 2 3 2" xfId="40081"/>
    <cellStyle name="Style 1 8 2 4" xfId="40082"/>
    <cellStyle name="Style 1 8 2 4 2" xfId="40083"/>
    <cellStyle name="Style 1 8 2 5" xfId="40084"/>
    <cellStyle name="Style 1 8 3" xfId="40085"/>
    <cellStyle name="Style 1 8 3 2" xfId="40086"/>
    <cellStyle name="Style 1 8 3 2 2" xfId="40087"/>
    <cellStyle name="Style 1 8 3 3" xfId="40088"/>
    <cellStyle name="Style 1 8 4" xfId="40089"/>
    <cellStyle name="Style 1 8 4 2" xfId="40090"/>
    <cellStyle name="Style 1 8 4 2 2" xfId="40091"/>
    <cellStyle name="Style 1 8 4 3" xfId="40092"/>
    <cellStyle name="Style 1 8 5" xfId="40093"/>
    <cellStyle name="Style 1 8 5 2" xfId="40094"/>
    <cellStyle name="Style 1 8 6" xfId="40095"/>
    <cellStyle name="Style 1 8 6 2" xfId="40096"/>
    <cellStyle name="Style 1 8 7" xfId="40097"/>
    <cellStyle name="Style 1 9" xfId="10983"/>
    <cellStyle name="Style 1 9 2" xfId="13235"/>
    <cellStyle name="Style 1 9 2 2" xfId="40098"/>
    <cellStyle name="Style 1 9 2 2 2" xfId="40099"/>
    <cellStyle name="Style 1 9 2 2 2 2" xfId="40100"/>
    <cellStyle name="Style 1 9 2 3" xfId="40101"/>
    <cellStyle name="Style 1 9 2 3 2" xfId="40102"/>
    <cellStyle name="Style 1 9 2 4" xfId="40103"/>
    <cellStyle name="Style 1 9 2 4 2" xfId="40104"/>
    <cellStyle name="Style 1 9 3" xfId="40105"/>
    <cellStyle name="Style 1 9 3 2" xfId="40106"/>
    <cellStyle name="Style 1 9 3 2 2" xfId="40107"/>
    <cellStyle name="Style 1 9 3 3" xfId="40108"/>
    <cellStyle name="Style 1 9 4" xfId="40109"/>
    <cellStyle name="Style 1 9 4 2" xfId="40110"/>
    <cellStyle name="Style 1 9 4 2 2" xfId="40111"/>
    <cellStyle name="Style 1 9 4 3" xfId="40112"/>
    <cellStyle name="Style 1 9 5" xfId="40113"/>
    <cellStyle name="Style 1 9 5 2" xfId="40114"/>
    <cellStyle name="Style 1 9 6" xfId="40115"/>
    <cellStyle name="Style 1 9 6 2" xfId="40116"/>
    <cellStyle name="Style 1 9 7" xfId="40117"/>
    <cellStyle name="Style 1_ Price Inputs" xfId="10984"/>
    <cellStyle name="Style 21" xfId="13236"/>
    <cellStyle name="Style 21 2" xfId="40118"/>
    <cellStyle name="Style 21 2 2" xfId="40119"/>
    <cellStyle name="Style 21 2 2 2" xfId="40120"/>
    <cellStyle name="Style 21 2 3" xfId="40121"/>
    <cellStyle name="Style 21 2 4" xfId="40122"/>
    <cellStyle name="Style 21 3" xfId="40123"/>
    <cellStyle name="Style 21 3 2" xfId="40124"/>
    <cellStyle name="Style 21 4" xfId="40125"/>
    <cellStyle name="Style 21 4 2" xfId="40126"/>
    <cellStyle name="Style 21 5" xfId="40127"/>
    <cellStyle name="Style 22" xfId="13237"/>
    <cellStyle name="Style 22 2" xfId="40128"/>
    <cellStyle name="Style 22 2 2" xfId="40129"/>
    <cellStyle name="Style 22 2 2 2" xfId="40130"/>
    <cellStyle name="Style 22 2 3" xfId="40131"/>
    <cellStyle name="Style 22 2 4" xfId="40132"/>
    <cellStyle name="Style 22 3" xfId="40133"/>
    <cellStyle name="Style 22 3 2" xfId="40134"/>
    <cellStyle name="Style 22 4" xfId="40135"/>
    <cellStyle name="Style 22 4 2" xfId="40136"/>
    <cellStyle name="Style 22 5" xfId="40137"/>
    <cellStyle name="Style 23" xfId="13238"/>
    <cellStyle name="Style 23 2" xfId="40138"/>
    <cellStyle name="Style 23 2 2" xfId="40139"/>
    <cellStyle name="Style 23 2 2 2" xfId="40140"/>
    <cellStyle name="Style 23 2 3" xfId="40141"/>
    <cellStyle name="Style 23 2 4" xfId="40142"/>
    <cellStyle name="Style 23 2 5" xfId="40143"/>
    <cellStyle name="Style 23 3" xfId="40144"/>
    <cellStyle name="Style 23 3 2" xfId="40145"/>
    <cellStyle name="Style 23 4" xfId="40146"/>
    <cellStyle name="Style 23 4 2" xfId="40147"/>
    <cellStyle name="Style 23 5" xfId="40148"/>
    <cellStyle name="Style 24" xfId="13239"/>
    <cellStyle name="Style 24 2" xfId="40149"/>
    <cellStyle name="Style 24 2 2" xfId="40150"/>
    <cellStyle name="Style 24 2 2 2" xfId="40151"/>
    <cellStyle name="Style 24 2 3" xfId="40152"/>
    <cellStyle name="Style 24 2 4" xfId="40153"/>
    <cellStyle name="Style 24 2 5" xfId="40154"/>
    <cellStyle name="Style 24 3" xfId="40155"/>
    <cellStyle name="Style 24 3 2" xfId="40156"/>
    <cellStyle name="Style 24 4" xfId="40157"/>
    <cellStyle name="Style 24 4 2" xfId="40158"/>
    <cellStyle name="Style 24 5" xfId="40159"/>
    <cellStyle name="Style 25" xfId="13240"/>
    <cellStyle name="Style 25 2" xfId="40160"/>
    <cellStyle name="Style 25 2 2" xfId="40161"/>
    <cellStyle name="Style 25 2 2 2" xfId="40162"/>
    <cellStyle name="Style 25 2 3" xfId="40163"/>
    <cellStyle name="Style 25 2 4" xfId="40164"/>
    <cellStyle name="Style 25 2 5" xfId="40165"/>
    <cellStyle name="Style 25 3" xfId="40166"/>
    <cellStyle name="Style 25 3 2" xfId="40167"/>
    <cellStyle name="Style 25 4" xfId="40168"/>
    <cellStyle name="Style 25 4 2" xfId="40169"/>
    <cellStyle name="Style 25 5" xfId="40170"/>
    <cellStyle name="Style 26" xfId="13241"/>
    <cellStyle name="Style 26 2" xfId="40171"/>
    <cellStyle name="Style 26 2 2" xfId="40172"/>
    <cellStyle name="Style 26 2 2 2" xfId="40173"/>
    <cellStyle name="Style 26 2 3" xfId="40174"/>
    <cellStyle name="Style 26 2 4" xfId="40175"/>
    <cellStyle name="Style 26 2 5" xfId="40176"/>
    <cellStyle name="Style 26 3" xfId="40177"/>
    <cellStyle name="Style 26 3 2" xfId="40178"/>
    <cellStyle name="Style 26 4" xfId="40179"/>
    <cellStyle name="Style 26 4 2" xfId="40180"/>
    <cellStyle name="Style 26 5" xfId="40181"/>
    <cellStyle name="Style 27" xfId="13242"/>
    <cellStyle name="Style 27 2" xfId="40182"/>
    <cellStyle name="Style 27 2 2" xfId="40183"/>
    <cellStyle name="Style 27 2 2 2" xfId="40184"/>
    <cellStyle name="Style 27 2 3" xfId="40185"/>
    <cellStyle name="Style 27 2 4" xfId="40186"/>
    <cellStyle name="Style 27 2 5" xfId="40187"/>
    <cellStyle name="Style 27 3" xfId="40188"/>
    <cellStyle name="Style 27 3 2" xfId="40189"/>
    <cellStyle name="Style 27 4" xfId="40190"/>
    <cellStyle name="Style 27 4 2" xfId="40191"/>
    <cellStyle name="Style 27 5" xfId="40192"/>
    <cellStyle name="Style 28" xfId="13243"/>
    <cellStyle name="Style 28 2" xfId="40193"/>
    <cellStyle name="Style 28 2 2" xfId="40194"/>
    <cellStyle name="Style 28 2 2 2" xfId="40195"/>
    <cellStyle name="Style 28 2 3" xfId="40196"/>
    <cellStyle name="Style 28 2 4" xfId="40197"/>
    <cellStyle name="Style 28 2 5" xfId="40198"/>
    <cellStyle name="Style 28 3" xfId="40199"/>
    <cellStyle name="Style 28 3 2" xfId="40200"/>
    <cellStyle name="Style 28 4" xfId="40201"/>
    <cellStyle name="Style 28 4 2" xfId="40202"/>
    <cellStyle name="Style 28 5" xfId="40203"/>
    <cellStyle name="Style 29" xfId="13244"/>
    <cellStyle name="Style 29 2" xfId="13245"/>
    <cellStyle name="Style 29 2 2" xfId="40204"/>
    <cellStyle name="Style 29 2 2 2" xfId="40205"/>
    <cellStyle name="Style 29 2 2 2 2" xfId="40206"/>
    <cellStyle name="Style 29 2 3" xfId="40207"/>
    <cellStyle name="Style 29 2 3 2" xfId="40208"/>
    <cellStyle name="Style 29 2 4" xfId="40209"/>
    <cellStyle name="Style 29 2 4 2" xfId="40210"/>
    <cellStyle name="Style 29 2 5" xfId="40211"/>
    <cellStyle name="Style 29 3" xfId="40212"/>
    <cellStyle name="Style 29 3 2" xfId="40213"/>
    <cellStyle name="Style 29 3 2 2" xfId="40214"/>
    <cellStyle name="Style 29 3 3" xfId="40215"/>
    <cellStyle name="Style 29 4" xfId="40216"/>
    <cellStyle name="Style 29 4 2" xfId="40217"/>
    <cellStyle name="Style 29 4 2 2" xfId="40218"/>
    <cellStyle name="Style 29 4 3" xfId="40219"/>
    <cellStyle name="Style 29 5" xfId="40220"/>
    <cellStyle name="Style 29 5 2" xfId="40221"/>
    <cellStyle name="Style 29 6" xfId="40222"/>
    <cellStyle name="Style 29 6 2" xfId="40223"/>
    <cellStyle name="Style 29 7" xfId="40224"/>
    <cellStyle name="Style 30" xfId="13246"/>
    <cellStyle name="Style 30 2" xfId="13247"/>
    <cellStyle name="Style 30 2 2" xfId="40225"/>
    <cellStyle name="Style 30 2 2 2" xfId="40226"/>
    <cellStyle name="Style 30 2 2 2 2" xfId="40227"/>
    <cellStyle name="Style 30 2 3" xfId="40228"/>
    <cellStyle name="Style 30 2 3 2" xfId="40229"/>
    <cellStyle name="Style 30 2 4" xfId="40230"/>
    <cellStyle name="Style 30 2 4 2" xfId="40231"/>
    <cellStyle name="Style 30 2 5" xfId="40232"/>
    <cellStyle name="Style 30 3" xfId="40233"/>
    <cellStyle name="Style 30 3 2" xfId="40234"/>
    <cellStyle name="Style 30 3 2 2" xfId="40235"/>
    <cellStyle name="Style 30 3 3" xfId="40236"/>
    <cellStyle name="Style 30 4" xfId="40237"/>
    <cellStyle name="Style 30 4 2" xfId="40238"/>
    <cellStyle name="Style 30 4 2 2" xfId="40239"/>
    <cellStyle name="Style 30 4 3" xfId="40240"/>
    <cellStyle name="Style 30 5" xfId="40241"/>
    <cellStyle name="Style 30 5 2" xfId="40242"/>
    <cellStyle name="Style 30 6" xfId="40243"/>
    <cellStyle name="Style 30 6 2" xfId="40244"/>
    <cellStyle name="Style 30 7" xfId="40245"/>
    <cellStyle name="Style 31" xfId="13248"/>
    <cellStyle name="Style 31 2" xfId="40246"/>
    <cellStyle name="Style 31 2 2" xfId="40247"/>
    <cellStyle name="Style 31 2 2 2" xfId="40248"/>
    <cellStyle name="Style 31 2 3" xfId="40249"/>
    <cellStyle name="Style 31 2 4" xfId="40250"/>
    <cellStyle name="Style 31 2 5" xfId="40251"/>
    <cellStyle name="Style 31 3" xfId="40252"/>
    <cellStyle name="Style 31 3 2" xfId="40253"/>
    <cellStyle name="Style 31 4" xfId="40254"/>
    <cellStyle name="Style 31 4 2" xfId="40255"/>
    <cellStyle name="Style 31 5" xfId="40256"/>
    <cellStyle name="Style 32" xfId="13249"/>
    <cellStyle name="Style 32 2" xfId="40257"/>
    <cellStyle name="Style 32 2 2" xfId="40258"/>
    <cellStyle name="Style 32 2 2 2" xfId="40259"/>
    <cellStyle name="Style 32 2 3" xfId="40260"/>
    <cellStyle name="Style 32 2 4" xfId="40261"/>
    <cellStyle name="Style 32 2 5" xfId="40262"/>
    <cellStyle name="Style 32 3" xfId="40263"/>
    <cellStyle name="Style 32 3 2" xfId="40264"/>
    <cellStyle name="Style 32 4" xfId="40265"/>
    <cellStyle name="Style 32 4 2" xfId="40266"/>
    <cellStyle name="Style 32 5" xfId="40267"/>
    <cellStyle name="Style 33" xfId="13250"/>
    <cellStyle name="Style 33 2" xfId="13251"/>
    <cellStyle name="Style 33 2 2" xfId="40268"/>
    <cellStyle name="Style 33 2 2 2" xfId="40269"/>
    <cellStyle name="Style 33 2 2 2 2" xfId="40270"/>
    <cellStyle name="Style 33 2 3" xfId="40271"/>
    <cellStyle name="Style 33 2 3 2" xfId="40272"/>
    <cellStyle name="Style 33 2 4" xfId="40273"/>
    <cellStyle name="Style 33 2 4 2" xfId="40274"/>
    <cellStyle name="Style 33 2 5" xfId="40275"/>
    <cellStyle name="Style 33 3" xfId="40276"/>
    <cellStyle name="Style 33 3 2" xfId="40277"/>
    <cellStyle name="Style 33 3 2 2" xfId="40278"/>
    <cellStyle name="Style 33 3 3" xfId="40279"/>
    <cellStyle name="Style 33 4" xfId="40280"/>
    <cellStyle name="Style 33 4 2" xfId="40281"/>
    <cellStyle name="Style 33 4 2 2" xfId="40282"/>
    <cellStyle name="Style 33 4 3" xfId="40283"/>
    <cellStyle name="Style 33 5" xfId="40284"/>
    <cellStyle name="Style 33 5 2" xfId="40285"/>
    <cellStyle name="Style 33 6" xfId="40286"/>
    <cellStyle name="Style 33 6 2" xfId="40287"/>
    <cellStyle name="Style 33 7" xfId="40288"/>
    <cellStyle name="Style 34" xfId="13252"/>
    <cellStyle name="Style 34 2" xfId="13253"/>
    <cellStyle name="Style 34 2 2" xfId="40289"/>
    <cellStyle name="Style 34 2 2 2" xfId="40290"/>
    <cellStyle name="Style 34 2 2 2 2" xfId="40291"/>
    <cellStyle name="Style 34 2 3" xfId="40292"/>
    <cellStyle name="Style 34 2 3 2" xfId="40293"/>
    <cellStyle name="Style 34 2 4" xfId="40294"/>
    <cellStyle name="Style 34 2 4 2" xfId="40295"/>
    <cellStyle name="Style 34 3" xfId="40296"/>
    <cellStyle name="Style 34 3 2" xfId="40297"/>
    <cellStyle name="Style 34 3 2 2" xfId="40298"/>
    <cellStyle name="Style 34 3 3" xfId="40299"/>
    <cellStyle name="Style 34 4" xfId="40300"/>
    <cellStyle name="Style 34 4 2" xfId="40301"/>
    <cellStyle name="Style 34 4 2 2" xfId="40302"/>
    <cellStyle name="Style 34 4 3" xfId="40303"/>
    <cellStyle name="Style 34 5" xfId="40304"/>
    <cellStyle name="Style 34 5 2" xfId="40305"/>
    <cellStyle name="Style 34 6" xfId="40306"/>
    <cellStyle name="Style 34 6 2" xfId="40307"/>
    <cellStyle name="Style 34 7" xfId="40308"/>
    <cellStyle name="Style 35" xfId="13254"/>
    <cellStyle name="Style 35 2" xfId="13255"/>
    <cellStyle name="Style 35 2 2" xfId="40309"/>
    <cellStyle name="Style 35 2 2 2" xfId="40310"/>
    <cellStyle name="Style 35 2 2 2 2" xfId="40311"/>
    <cellStyle name="Style 35 2 3" xfId="40312"/>
    <cellStyle name="Style 35 2 3 2" xfId="40313"/>
    <cellStyle name="Style 35 2 4" xfId="40314"/>
    <cellStyle name="Style 35 2 4 2" xfId="40315"/>
    <cellStyle name="Style 35 3" xfId="40316"/>
    <cellStyle name="Style 35 3 2" xfId="40317"/>
    <cellStyle name="Style 35 3 2 2" xfId="40318"/>
    <cellStyle name="Style 35 3 3" xfId="40319"/>
    <cellStyle name="Style 35 4" xfId="40320"/>
    <cellStyle name="Style 35 4 2" xfId="40321"/>
    <cellStyle name="Style 35 4 2 2" xfId="40322"/>
    <cellStyle name="Style 35 4 3" xfId="40323"/>
    <cellStyle name="Style 35 5" xfId="40324"/>
    <cellStyle name="Style 35 5 2" xfId="40325"/>
    <cellStyle name="Style 35 6" xfId="40326"/>
    <cellStyle name="Style 35 6 2" xfId="40327"/>
    <cellStyle name="Style 35 7" xfId="40328"/>
    <cellStyle name="Style 36" xfId="13256"/>
    <cellStyle name="Style 36 2" xfId="13257"/>
    <cellStyle name="Style 36 2 2" xfId="40329"/>
    <cellStyle name="Style 36 2 2 2" xfId="40330"/>
    <cellStyle name="Style 36 2 2 2 2" xfId="40331"/>
    <cellStyle name="Style 36 2 3" xfId="40332"/>
    <cellStyle name="Style 36 2 3 2" xfId="40333"/>
    <cellStyle name="Style 36 2 4" xfId="40334"/>
    <cellStyle name="Style 36 2 4 2" xfId="40335"/>
    <cellStyle name="Style 36 3" xfId="40336"/>
    <cellStyle name="Style 36 3 2" xfId="40337"/>
    <cellStyle name="Style 36 3 2 2" xfId="40338"/>
    <cellStyle name="Style 36 3 3" xfId="40339"/>
    <cellStyle name="Style 36 4" xfId="40340"/>
    <cellStyle name="Style 36 4 2" xfId="40341"/>
    <cellStyle name="Style 36 4 2 2" xfId="40342"/>
    <cellStyle name="Style 36 4 3" xfId="40343"/>
    <cellStyle name="Style 36 5" xfId="40344"/>
    <cellStyle name="Style 36 5 2" xfId="40345"/>
    <cellStyle name="Style 36 6" xfId="40346"/>
    <cellStyle name="Style 36 6 2" xfId="40347"/>
    <cellStyle name="Style 36 7" xfId="40348"/>
    <cellStyle name="Style 39" xfId="13258"/>
    <cellStyle name="Style 39 2" xfId="13259"/>
    <cellStyle name="Style 39 2 2" xfId="40349"/>
    <cellStyle name="Style 39 2 2 2" xfId="40350"/>
    <cellStyle name="Style 39 2 2 2 2" xfId="40351"/>
    <cellStyle name="Style 39 2 3" xfId="40352"/>
    <cellStyle name="Style 39 2 3 2" xfId="40353"/>
    <cellStyle name="Style 39 2 4" xfId="40354"/>
    <cellStyle name="Style 39 2 4 2" xfId="40355"/>
    <cellStyle name="Style 39 3" xfId="40356"/>
    <cellStyle name="Style 39 3 2" xfId="40357"/>
    <cellStyle name="Style 39 3 2 2" xfId="40358"/>
    <cellStyle name="Style 39 3 3" xfId="40359"/>
    <cellStyle name="Style 39 4" xfId="40360"/>
    <cellStyle name="Style 39 4 2" xfId="40361"/>
    <cellStyle name="Style 39 4 2 2" xfId="40362"/>
    <cellStyle name="Style 39 4 3" xfId="40363"/>
    <cellStyle name="Style 39 5" xfId="40364"/>
    <cellStyle name="Style 39 5 2" xfId="40365"/>
    <cellStyle name="Style 39 6" xfId="40366"/>
    <cellStyle name="Style 39 6 2" xfId="40367"/>
    <cellStyle name="STYLE1" xfId="10985"/>
    <cellStyle name="STYLE1 2" xfId="40368"/>
    <cellStyle name="STYLE2" xfId="10986"/>
    <cellStyle name="STYLE2 2" xfId="40369"/>
    <cellStyle name="STYLE3" xfId="10987"/>
    <cellStyle name="STYLE3 2" xfId="40370"/>
    <cellStyle name="SubHeading" xfId="40371"/>
    <cellStyle name="SubsidTitle" xfId="40372"/>
    <cellStyle name="sub-tl - Style3" xfId="10988"/>
    <cellStyle name="subtot - Style5" xfId="10989"/>
    <cellStyle name="Subtotal" xfId="513"/>
    <cellStyle name="Sub-total" xfId="514"/>
    <cellStyle name="Subtotal 10" xfId="40373"/>
    <cellStyle name="Sub-total 10" xfId="40374"/>
    <cellStyle name="Subtotal 10 10" xfId="40375"/>
    <cellStyle name="Sub-total 10 10" xfId="40376"/>
    <cellStyle name="Subtotal 10 10 2" xfId="40377"/>
    <cellStyle name="Sub-total 10 10 2" xfId="40378"/>
    <cellStyle name="Subtotal 10 10 3" xfId="40379"/>
    <cellStyle name="Sub-total 10 10 3" xfId="40380"/>
    <cellStyle name="Subtotal 10 10 4" xfId="40381"/>
    <cellStyle name="Sub-total 10 10 4" xfId="40382"/>
    <cellStyle name="Subtotal 10 10 5" xfId="40383"/>
    <cellStyle name="Sub-total 10 10 5" xfId="40384"/>
    <cellStyle name="Subtotal 10 10 6" xfId="40385"/>
    <cellStyle name="Sub-total 10 10 6" xfId="40386"/>
    <cellStyle name="Subtotal 10 11" xfId="40387"/>
    <cellStyle name="Sub-total 10 11" xfId="40388"/>
    <cellStyle name="Subtotal 10 11 2" xfId="40389"/>
    <cellStyle name="Sub-total 10 11 2" xfId="40390"/>
    <cellStyle name="Subtotal 10 11 3" xfId="40391"/>
    <cellStyle name="Sub-total 10 11 3" xfId="40392"/>
    <cellStyle name="Subtotal 10 11 4" xfId="40393"/>
    <cellStyle name="Sub-total 10 11 4" xfId="40394"/>
    <cellStyle name="Subtotal 10 11 5" xfId="40395"/>
    <cellStyle name="Sub-total 10 11 5" xfId="40396"/>
    <cellStyle name="Subtotal 10 11 6" xfId="40397"/>
    <cellStyle name="Sub-total 10 11 6" xfId="40398"/>
    <cellStyle name="Subtotal 10 12" xfId="40399"/>
    <cellStyle name="Sub-total 10 12" xfId="40400"/>
    <cellStyle name="Subtotal 10 12 2" xfId="40401"/>
    <cellStyle name="Sub-total 10 12 2" xfId="40402"/>
    <cellStyle name="Subtotal 10 12 3" xfId="40403"/>
    <cellStyle name="Sub-total 10 12 3" xfId="40404"/>
    <cellStyle name="Subtotal 10 12 4" xfId="40405"/>
    <cellStyle name="Sub-total 10 12 4" xfId="40406"/>
    <cellStyle name="Subtotal 10 12 5" xfId="40407"/>
    <cellStyle name="Sub-total 10 12 5" xfId="40408"/>
    <cellStyle name="Subtotal 10 12 6" xfId="40409"/>
    <cellStyle name="Sub-total 10 12 6" xfId="40410"/>
    <cellStyle name="Subtotal 10 13" xfId="40411"/>
    <cellStyle name="Sub-total 10 13" xfId="40412"/>
    <cellStyle name="Subtotal 10 13 2" xfId="40413"/>
    <cellStyle name="Sub-total 10 13 2" xfId="40414"/>
    <cellStyle name="Subtotal 10 13 3" xfId="40415"/>
    <cellStyle name="Sub-total 10 13 3" xfId="40416"/>
    <cellStyle name="Subtotal 10 13 4" xfId="40417"/>
    <cellStyle name="Sub-total 10 13 4" xfId="40418"/>
    <cellStyle name="Subtotal 10 13 5" xfId="40419"/>
    <cellStyle name="Sub-total 10 13 5" xfId="40420"/>
    <cellStyle name="Subtotal 10 13 6" xfId="40421"/>
    <cellStyle name="Sub-total 10 13 6" xfId="40422"/>
    <cellStyle name="Subtotal 10 14" xfId="40423"/>
    <cellStyle name="Sub-total 10 14" xfId="40424"/>
    <cellStyle name="Subtotal 10 15" xfId="40425"/>
    <cellStyle name="Sub-total 10 15" xfId="40426"/>
    <cellStyle name="Subtotal 10 16" xfId="40427"/>
    <cellStyle name="Sub-total 10 16" xfId="40428"/>
    <cellStyle name="Subtotal 10 17" xfId="40429"/>
    <cellStyle name="Sub-total 10 17" xfId="40430"/>
    <cellStyle name="Subtotal 10 18" xfId="40431"/>
    <cellStyle name="Sub-total 10 18" xfId="40432"/>
    <cellStyle name="Subtotal 10 2" xfId="40433"/>
    <cellStyle name="Sub-total 10 2" xfId="40434"/>
    <cellStyle name="Subtotal 10 2 2" xfId="40435"/>
    <cellStyle name="Sub-total 10 2 2" xfId="40436"/>
    <cellStyle name="Subtotal 10 2 3" xfId="40437"/>
    <cellStyle name="Sub-total 10 2 3" xfId="40438"/>
    <cellStyle name="Subtotal 10 2 4" xfId="40439"/>
    <cellStyle name="Sub-total 10 2 4" xfId="40440"/>
    <cellStyle name="Subtotal 10 2 5" xfId="40441"/>
    <cellStyle name="Sub-total 10 2 5" xfId="40442"/>
    <cellStyle name="Subtotal 10 2 6" xfId="40443"/>
    <cellStyle name="Sub-total 10 2 6" xfId="40444"/>
    <cellStyle name="Subtotal 10 3" xfId="40445"/>
    <cellStyle name="Sub-total 10 3" xfId="40446"/>
    <cellStyle name="Subtotal 10 3 2" xfId="40447"/>
    <cellStyle name="Sub-total 10 3 2" xfId="40448"/>
    <cellStyle name="Subtotal 10 3 3" xfId="40449"/>
    <cellStyle name="Sub-total 10 3 3" xfId="40450"/>
    <cellStyle name="Subtotal 10 3 4" xfId="40451"/>
    <cellStyle name="Sub-total 10 3 4" xfId="40452"/>
    <cellStyle name="Subtotal 10 3 5" xfId="40453"/>
    <cellStyle name="Sub-total 10 3 5" xfId="40454"/>
    <cellStyle name="Subtotal 10 3 6" xfId="40455"/>
    <cellStyle name="Sub-total 10 3 6" xfId="40456"/>
    <cellStyle name="Subtotal 10 4" xfId="40457"/>
    <cellStyle name="Sub-total 10 4" xfId="40458"/>
    <cellStyle name="Subtotal 10 4 2" xfId="40459"/>
    <cellStyle name="Sub-total 10 4 2" xfId="40460"/>
    <cellStyle name="Subtotal 10 4 3" xfId="40461"/>
    <cellStyle name="Sub-total 10 4 3" xfId="40462"/>
    <cellStyle name="Subtotal 10 4 4" xfId="40463"/>
    <cellStyle name="Sub-total 10 4 4" xfId="40464"/>
    <cellStyle name="Subtotal 10 4 5" xfId="40465"/>
    <cellStyle name="Sub-total 10 4 5" xfId="40466"/>
    <cellStyle name="Subtotal 10 4 6" xfId="40467"/>
    <cellStyle name="Sub-total 10 4 6" xfId="40468"/>
    <cellStyle name="Subtotal 10 5" xfId="40469"/>
    <cellStyle name="Sub-total 10 5" xfId="40470"/>
    <cellStyle name="Subtotal 10 5 2" xfId="40471"/>
    <cellStyle name="Sub-total 10 5 2" xfId="40472"/>
    <cellStyle name="Subtotal 10 5 3" xfId="40473"/>
    <cellStyle name="Sub-total 10 5 3" xfId="40474"/>
    <cellStyle name="Subtotal 10 5 4" xfId="40475"/>
    <cellStyle name="Sub-total 10 5 4" xfId="40476"/>
    <cellStyle name="Subtotal 10 5 5" xfId="40477"/>
    <cellStyle name="Sub-total 10 5 5" xfId="40478"/>
    <cellStyle name="Subtotal 10 5 6" xfId="40479"/>
    <cellStyle name="Sub-total 10 5 6" xfId="40480"/>
    <cellStyle name="Subtotal 10 6" xfId="40481"/>
    <cellStyle name="Sub-total 10 6" xfId="40482"/>
    <cellStyle name="Subtotal 10 6 2" xfId="40483"/>
    <cellStyle name="Sub-total 10 6 2" xfId="40484"/>
    <cellStyle name="Subtotal 10 6 3" xfId="40485"/>
    <cellStyle name="Sub-total 10 6 3" xfId="40486"/>
    <cellStyle name="Subtotal 10 6 4" xfId="40487"/>
    <cellStyle name="Sub-total 10 6 4" xfId="40488"/>
    <cellStyle name="Subtotal 10 6 5" xfId="40489"/>
    <cellStyle name="Sub-total 10 6 5" xfId="40490"/>
    <cellStyle name="Subtotal 10 6 6" xfId="40491"/>
    <cellStyle name="Sub-total 10 6 6" xfId="40492"/>
    <cellStyle name="Subtotal 10 7" xfId="40493"/>
    <cellStyle name="Sub-total 10 7" xfId="40494"/>
    <cellStyle name="Subtotal 10 7 2" xfId="40495"/>
    <cellStyle name="Sub-total 10 7 2" xfId="40496"/>
    <cellStyle name="Subtotal 10 7 3" xfId="40497"/>
    <cellStyle name="Sub-total 10 7 3" xfId="40498"/>
    <cellStyle name="Subtotal 10 7 4" xfId="40499"/>
    <cellStyle name="Sub-total 10 7 4" xfId="40500"/>
    <cellStyle name="Subtotal 10 7 5" xfId="40501"/>
    <cellStyle name="Sub-total 10 7 5" xfId="40502"/>
    <cellStyle name="Subtotal 10 7 6" xfId="40503"/>
    <cellStyle name="Sub-total 10 7 6" xfId="40504"/>
    <cellStyle name="Subtotal 10 8" xfId="40505"/>
    <cellStyle name="Sub-total 10 8" xfId="40506"/>
    <cellStyle name="Subtotal 10 8 2" xfId="40507"/>
    <cellStyle name="Sub-total 10 8 2" xfId="40508"/>
    <cellStyle name="Subtotal 10 8 3" xfId="40509"/>
    <cellStyle name="Sub-total 10 8 3" xfId="40510"/>
    <cellStyle name="Subtotal 10 8 4" xfId="40511"/>
    <cellStyle name="Sub-total 10 8 4" xfId="40512"/>
    <cellStyle name="Subtotal 10 8 5" xfId="40513"/>
    <cellStyle name="Sub-total 10 8 5" xfId="40514"/>
    <cellStyle name="Subtotal 10 8 6" xfId="40515"/>
    <cellStyle name="Sub-total 10 8 6" xfId="40516"/>
    <cellStyle name="Subtotal 10 9" xfId="40517"/>
    <cellStyle name="Sub-total 10 9" xfId="40518"/>
    <cellStyle name="Subtotal 10 9 2" xfId="40519"/>
    <cellStyle name="Sub-total 10 9 2" xfId="40520"/>
    <cellStyle name="Subtotal 10 9 3" xfId="40521"/>
    <cellStyle name="Sub-total 10 9 3" xfId="40522"/>
    <cellStyle name="Subtotal 10 9 4" xfId="40523"/>
    <cellStyle name="Sub-total 10 9 4" xfId="40524"/>
    <cellStyle name="Subtotal 10 9 5" xfId="40525"/>
    <cellStyle name="Sub-total 10 9 5" xfId="40526"/>
    <cellStyle name="Subtotal 10 9 6" xfId="40527"/>
    <cellStyle name="Sub-total 10 9 6" xfId="40528"/>
    <cellStyle name="Subtotal 11" xfId="40529"/>
    <cellStyle name="Sub-total 11" xfId="40530"/>
    <cellStyle name="Subtotal 11 10" xfId="40531"/>
    <cellStyle name="Sub-total 11 10" xfId="40532"/>
    <cellStyle name="Subtotal 11 10 2" xfId="40533"/>
    <cellStyle name="Sub-total 11 10 2" xfId="40534"/>
    <cellStyle name="Subtotal 11 10 3" xfId="40535"/>
    <cellStyle name="Sub-total 11 10 3" xfId="40536"/>
    <cellStyle name="Subtotal 11 10 4" xfId="40537"/>
    <cellStyle name="Sub-total 11 10 4" xfId="40538"/>
    <cellStyle name="Subtotal 11 10 5" xfId="40539"/>
    <cellStyle name="Sub-total 11 10 5" xfId="40540"/>
    <cellStyle name="Subtotal 11 10 6" xfId="40541"/>
    <cellStyle name="Sub-total 11 10 6" xfId="40542"/>
    <cellStyle name="Subtotal 11 11" xfId="40543"/>
    <cellStyle name="Sub-total 11 11" xfId="40544"/>
    <cellStyle name="Subtotal 11 11 2" xfId="40545"/>
    <cellStyle name="Sub-total 11 11 2" xfId="40546"/>
    <cellStyle name="Subtotal 11 11 3" xfId="40547"/>
    <cellStyle name="Sub-total 11 11 3" xfId="40548"/>
    <cellStyle name="Subtotal 11 11 4" xfId="40549"/>
    <cellStyle name="Sub-total 11 11 4" xfId="40550"/>
    <cellStyle name="Subtotal 11 11 5" xfId="40551"/>
    <cellStyle name="Sub-total 11 11 5" xfId="40552"/>
    <cellStyle name="Subtotal 11 11 6" xfId="40553"/>
    <cellStyle name="Sub-total 11 11 6" xfId="40554"/>
    <cellStyle name="Subtotal 11 12" xfId="40555"/>
    <cellStyle name="Sub-total 11 12" xfId="40556"/>
    <cellStyle name="Subtotal 11 12 2" xfId="40557"/>
    <cellStyle name="Sub-total 11 12 2" xfId="40558"/>
    <cellStyle name="Subtotal 11 12 3" xfId="40559"/>
    <cellStyle name="Sub-total 11 12 3" xfId="40560"/>
    <cellStyle name="Subtotal 11 12 4" xfId="40561"/>
    <cellStyle name="Sub-total 11 12 4" xfId="40562"/>
    <cellStyle name="Subtotal 11 12 5" xfId="40563"/>
    <cellStyle name="Sub-total 11 12 5" xfId="40564"/>
    <cellStyle name="Subtotal 11 12 6" xfId="40565"/>
    <cellStyle name="Sub-total 11 12 6" xfId="40566"/>
    <cellStyle name="Subtotal 11 13" xfId="40567"/>
    <cellStyle name="Sub-total 11 13" xfId="40568"/>
    <cellStyle name="Subtotal 11 13 2" xfId="40569"/>
    <cellStyle name="Sub-total 11 13 2" xfId="40570"/>
    <cellStyle name="Subtotal 11 13 3" xfId="40571"/>
    <cellStyle name="Sub-total 11 13 3" xfId="40572"/>
    <cellStyle name="Subtotal 11 13 4" xfId="40573"/>
    <cellStyle name="Sub-total 11 13 4" xfId="40574"/>
    <cellStyle name="Subtotal 11 13 5" xfId="40575"/>
    <cellStyle name="Sub-total 11 13 5" xfId="40576"/>
    <cellStyle name="Subtotal 11 13 6" xfId="40577"/>
    <cellStyle name="Sub-total 11 13 6" xfId="40578"/>
    <cellStyle name="Subtotal 11 14" xfId="40579"/>
    <cellStyle name="Sub-total 11 14" xfId="40580"/>
    <cellStyle name="Subtotal 11 15" xfId="40581"/>
    <cellStyle name="Sub-total 11 15" xfId="40582"/>
    <cellStyle name="Subtotal 11 16" xfId="40583"/>
    <cellStyle name="Sub-total 11 16" xfId="40584"/>
    <cellStyle name="Subtotal 11 17" xfId="40585"/>
    <cellStyle name="Sub-total 11 17" xfId="40586"/>
    <cellStyle name="Subtotal 11 18" xfId="40587"/>
    <cellStyle name="Sub-total 11 18" xfId="40588"/>
    <cellStyle name="Subtotal 11 2" xfId="40589"/>
    <cellStyle name="Sub-total 11 2" xfId="40590"/>
    <cellStyle name="Subtotal 11 2 2" xfId="40591"/>
    <cellStyle name="Sub-total 11 2 2" xfId="40592"/>
    <cellStyle name="Subtotal 11 2 3" xfId="40593"/>
    <cellStyle name="Sub-total 11 2 3" xfId="40594"/>
    <cellStyle name="Subtotal 11 2 4" xfId="40595"/>
    <cellStyle name="Sub-total 11 2 4" xfId="40596"/>
    <cellStyle name="Subtotal 11 2 5" xfId="40597"/>
    <cellStyle name="Sub-total 11 2 5" xfId="40598"/>
    <cellStyle name="Subtotal 11 2 6" xfId="40599"/>
    <cellStyle name="Sub-total 11 2 6" xfId="40600"/>
    <cellStyle name="Subtotal 11 3" xfId="40601"/>
    <cellStyle name="Sub-total 11 3" xfId="40602"/>
    <cellStyle name="Subtotal 11 3 2" xfId="40603"/>
    <cellStyle name="Sub-total 11 3 2" xfId="40604"/>
    <cellStyle name="Subtotal 11 3 3" xfId="40605"/>
    <cellStyle name="Sub-total 11 3 3" xfId="40606"/>
    <cellStyle name="Subtotal 11 3 4" xfId="40607"/>
    <cellStyle name="Sub-total 11 3 4" xfId="40608"/>
    <cellStyle name="Subtotal 11 3 5" xfId="40609"/>
    <cellStyle name="Sub-total 11 3 5" xfId="40610"/>
    <cellStyle name="Subtotal 11 3 6" xfId="40611"/>
    <cellStyle name="Sub-total 11 3 6" xfId="40612"/>
    <cellStyle name="Subtotal 11 4" xfId="40613"/>
    <cellStyle name="Sub-total 11 4" xfId="40614"/>
    <cellStyle name="Subtotal 11 4 2" xfId="40615"/>
    <cellStyle name="Sub-total 11 4 2" xfId="40616"/>
    <cellStyle name="Subtotal 11 4 3" xfId="40617"/>
    <cellStyle name="Sub-total 11 4 3" xfId="40618"/>
    <cellStyle name="Subtotal 11 4 4" xfId="40619"/>
    <cellStyle name="Sub-total 11 4 4" xfId="40620"/>
    <cellStyle name="Subtotal 11 4 5" xfId="40621"/>
    <cellStyle name="Sub-total 11 4 5" xfId="40622"/>
    <cellStyle name="Subtotal 11 4 6" xfId="40623"/>
    <cellStyle name="Sub-total 11 4 6" xfId="40624"/>
    <cellStyle name="Subtotal 11 5" xfId="40625"/>
    <cellStyle name="Sub-total 11 5" xfId="40626"/>
    <cellStyle name="Subtotal 11 5 2" xfId="40627"/>
    <cellStyle name="Sub-total 11 5 2" xfId="40628"/>
    <cellStyle name="Subtotal 11 5 3" xfId="40629"/>
    <cellStyle name="Sub-total 11 5 3" xfId="40630"/>
    <cellStyle name="Subtotal 11 5 4" xfId="40631"/>
    <cellStyle name="Sub-total 11 5 4" xfId="40632"/>
    <cellStyle name="Subtotal 11 5 5" xfId="40633"/>
    <cellStyle name="Sub-total 11 5 5" xfId="40634"/>
    <cellStyle name="Subtotal 11 5 6" xfId="40635"/>
    <cellStyle name="Sub-total 11 5 6" xfId="40636"/>
    <cellStyle name="Subtotal 11 6" xfId="40637"/>
    <cellStyle name="Sub-total 11 6" xfId="40638"/>
    <cellStyle name="Subtotal 11 6 2" xfId="40639"/>
    <cellStyle name="Sub-total 11 6 2" xfId="40640"/>
    <cellStyle name="Subtotal 11 6 3" xfId="40641"/>
    <cellStyle name="Sub-total 11 6 3" xfId="40642"/>
    <cellStyle name="Subtotal 11 6 4" xfId="40643"/>
    <cellStyle name="Sub-total 11 6 4" xfId="40644"/>
    <cellStyle name="Subtotal 11 6 5" xfId="40645"/>
    <cellStyle name="Sub-total 11 6 5" xfId="40646"/>
    <cellStyle name="Subtotal 11 6 6" xfId="40647"/>
    <cellStyle name="Sub-total 11 6 6" xfId="40648"/>
    <cellStyle name="Subtotal 11 7" xfId="40649"/>
    <cellStyle name="Sub-total 11 7" xfId="40650"/>
    <cellStyle name="Subtotal 11 7 2" xfId="40651"/>
    <cellStyle name="Sub-total 11 7 2" xfId="40652"/>
    <cellStyle name="Subtotal 11 7 3" xfId="40653"/>
    <cellStyle name="Sub-total 11 7 3" xfId="40654"/>
    <cellStyle name="Subtotal 11 7 4" xfId="40655"/>
    <cellStyle name="Sub-total 11 7 4" xfId="40656"/>
    <cellStyle name="Subtotal 11 7 5" xfId="40657"/>
    <cellStyle name="Sub-total 11 7 5" xfId="40658"/>
    <cellStyle name="Subtotal 11 7 6" xfId="40659"/>
    <cellStyle name="Sub-total 11 7 6" xfId="40660"/>
    <cellStyle name="Subtotal 11 8" xfId="40661"/>
    <cellStyle name="Sub-total 11 8" xfId="40662"/>
    <cellStyle name="Subtotal 11 8 2" xfId="40663"/>
    <cellStyle name="Sub-total 11 8 2" xfId="40664"/>
    <cellStyle name="Subtotal 11 8 3" xfId="40665"/>
    <cellStyle name="Sub-total 11 8 3" xfId="40666"/>
    <cellStyle name="Subtotal 11 8 4" xfId="40667"/>
    <cellStyle name="Sub-total 11 8 4" xfId="40668"/>
    <cellStyle name="Subtotal 11 8 5" xfId="40669"/>
    <cellStyle name="Sub-total 11 8 5" xfId="40670"/>
    <cellStyle name="Subtotal 11 8 6" xfId="40671"/>
    <cellStyle name="Sub-total 11 8 6" xfId="40672"/>
    <cellStyle name="Subtotal 11 9" xfId="40673"/>
    <cellStyle name="Sub-total 11 9" xfId="40674"/>
    <cellStyle name="Subtotal 11 9 2" xfId="40675"/>
    <cellStyle name="Sub-total 11 9 2" xfId="40676"/>
    <cellStyle name="Subtotal 11 9 3" xfId="40677"/>
    <cellStyle name="Sub-total 11 9 3" xfId="40678"/>
    <cellStyle name="Subtotal 11 9 4" xfId="40679"/>
    <cellStyle name="Sub-total 11 9 4" xfId="40680"/>
    <cellStyle name="Subtotal 11 9 5" xfId="40681"/>
    <cellStyle name="Sub-total 11 9 5" xfId="40682"/>
    <cellStyle name="Subtotal 11 9 6" xfId="40683"/>
    <cellStyle name="Sub-total 11 9 6" xfId="40684"/>
    <cellStyle name="Subtotal 12" xfId="40685"/>
    <cellStyle name="Sub-total 12" xfId="40686"/>
    <cellStyle name="Subtotal 12 10" xfId="40687"/>
    <cellStyle name="Sub-total 12 10" xfId="40688"/>
    <cellStyle name="Subtotal 12 10 2" xfId="40689"/>
    <cellStyle name="Sub-total 12 10 2" xfId="40690"/>
    <cellStyle name="Subtotal 12 10 3" xfId="40691"/>
    <cellStyle name="Sub-total 12 10 3" xfId="40692"/>
    <cellStyle name="Subtotal 12 10 4" xfId="40693"/>
    <cellStyle name="Sub-total 12 10 4" xfId="40694"/>
    <cellStyle name="Subtotal 12 10 5" xfId="40695"/>
    <cellStyle name="Sub-total 12 10 5" xfId="40696"/>
    <cellStyle name="Subtotal 12 10 6" xfId="40697"/>
    <cellStyle name="Sub-total 12 10 6" xfId="40698"/>
    <cellStyle name="Subtotal 12 11" xfId="40699"/>
    <cellStyle name="Sub-total 12 11" xfId="40700"/>
    <cellStyle name="Subtotal 12 11 2" xfId="40701"/>
    <cellStyle name="Sub-total 12 11 2" xfId="40702"/>
    <cellStyle name="Subtotal 12 11 3" xfId="40703"/>
    <cellStyle name="Sub-total 12 11 3" xfId="40704"/>
    <cellStyle name="Subtotal 12 11 4" xfId="40705"/>
    <cellStyle name="Sub-total 12 11 4" xfId="40706"/>
    <cellStyle name="Subtotal 12 11 5" xfId="40707"/>
    <cellStyle name="Sub-total 12 11 5" xfId="40708"/>
    <cellStyle name="Subtotal 12 11 6" xfId="40709"/>
    <cellStyle name="Sub-total 12 11 6" xfId="40710"/>
    <cellStyle name="Subtotal 12 12" xfId="40711"/>
    <cellStyle name="Sub-total 12 12" xfId="40712"/>
    <cellStyle name="Subtotal 12 12 2" xfId="40713"/>
    <cellStyle name="Sub-total 12 12 2" xfId="40714"/>
    <cellStyle name="Subtotal 12 12 3" xfId="40715"/>
    <cellStyle name="Sub-total 12 12 3" xfId="40716"/>
    <cellStyle name="Subtotal 12 12 4" xfId="40717"/>
    <cellStyle name="Sub-total 12 12 4" xfId="40718"/>
    <cellStyle name="Subtotal 12 12 5" xfId="40719"/>
    <cellStyle name="Sub-total 12 12 5" xfId="40720"/>
    <cellStyle name="Subtotal 12 12 6" xfId="40721"/>
    <cellStyle name="Sub-total 12 12 6" xfId="40722"/>
    <cellStyle name="Subtotal 12 13" xfId="40723"/>
    <cellStyle name="Sub-total 12 13" xfId="40724"/>
    <cellStyle name="Subtotal 12 13 2" xfId="40725"/>
    <cellStyle name="Sub-total 12 13 2" xfId="40726"/>
    <cellStyle name="Subtotal 12 13 3" xfId="40727"/>
    <cellStyle name="Sub-total 12 13 3" xfId="40728"/>
    <cellStyle name="Subtotal 12 13 4" xfId="40729"/>
    <cellStyle name="Sub-total 12 13 4" xfId="40730"/>
    <cellStyle name="Subtotal 12 13 5" xfId="40731"/>
    <cellStyle name="Sub-total 12 13 5" xfId="40732"/>
    <cellStyle name="Subtotal 12 13 6" xfId="40733"/>
    <cellStyle name="Sub-total 12 13 6" xfId="40734"/>
    <cellStyle name="Subtotal 12 14" xfId="40735"/>
    <cellStyle name="Sub-total 12 14" xfId="40736"/>
    <cellStyle name="Subtotal 12 15" xfId="40737"/>
    <cellStyle name="Sub-total 12 15" xfId="40738"/>
    <cellStyle name="Subtotal 12 16" xfId="40739"/>
    <cellStyle name="Sub-total 12 16" xfId="40740"/>
    <cellStyle name="Subtotal 12 17" xfId="40741"/>
    <cellStyle name="Sub-total 12 17" xfId="40742"/>
    <cellStyle name="Subtotal 12 18" xfId="40743"/>
    <cellStyle name="Sub-total 12 18" xfId="40744"/>
    <cellStyle name="Subtotal 12 2" xfId="40745"/>
    <cellStyle name="Sub-total 12 2" xfId="40746"/>
    <cellStyle name="Subtotal 12 2 2" xfId="40747"/>
    <cellStyle name="Sub-total 12 2 2" xfId="40748"/>
    <cellStyle name="Subtotal 12 2 3" xfId="40749"/>
    <cellStyle name="Sub-total 12 2 3" xfId="40750"/>
    <cellStyle name="Subtotal 12 2 4" xfId="40751"/>
    <cellStyle name="Sub-total 12 2 4" xfId="40752"/>
    <cellStyle name="Subtotal 12 2 5" xfId="40753"/>
    <cellStyle name="Sub-total 12 2 5" xfId="40754"/>
    <cellStyle name="Subtotal 12 2 6" xfId="40755"/>
    <cellStyle name="Sub-total 12 2 6" xfId="40756"/>
    <cellStyle name="Subtotal 12 3" xfId="40757"/>
    <cellStyle name="Sub-total 12 3" xfId="40758"/>
    <cellStyle name="Subtotal 12 3 2" xfId="40759"/>
    <cellStyle name="Sub-total 12 3 2" xfId="40760"/>
    <cellStyle name="Subtotal 12 3 3" xfId="40761"/>
    <cellStyle name="Sub-total 12 3 3" xfId="40762"/>
    <cellStyle name="Subtotal 12 3 4" xfId="40763"/>
    <cellStyle name="Sub-total 12 3 4" xfId="40764"/>
    <cellStyle name="Subtotal 12 3 5" xfId="40765"/>
    <cellStyle name="Sub-total 12 3 5" xfId="40766"/>
    <cellStyle name="Subtotal 12 3 6" xfId="40767"/>
    <cellStyle name="Sub-total 12 3 6" xfId="40768"/>
    <cellStyle name="Subtotal 12 4" xfId="40769"/>
    <cellStyle name="Sub-total 12 4" xfId="40770"/>
    <cellStyle name="Subtotal 12 4 2" xfId="40771"/>
    <cellStyle name="Sub-total 12 4 2" xfId="40772"/>
    <cellStyle name="Subtotal 12 4 3" xfId="40773"/>
    <cellStyle name="Sub-total 12 4 3" xfId="40774"/>
    <cellStyle name="Subtotal 12 4 4" xfId="40775"/>
    <cellStyle name="Sub-total 12 4 4" xfId="40776"/>
    <cellStyle name="Subtotal 12 4 5" xfId="40777"/>
    <cellStyle name="Sub-total 12 4 5" xfId="40778"/>
    <cellStyle name="Subtotal 12 4 6" xfId="40779"/>
    <cellStyle name="Sub-total 12 4 6" xfId="40780"/>
    <cellStyle name="Subtotal 12 5" xfId="40781"/>
    <cellStyle name="Sub-total 12 5" xfId="40782"/>
    <cellStyle name="Subtotal 12 5 2" xfId="40783"/>
    <cellStyle name="Sub-total 12 5 2" xfId="40784"/>
    <cellStyle name="Subtotal 12 5 3" xfId="40785"/>
    <cellStyle name="Sub-total 12 5 3" xfId="40786"/>
    <cellStyle name="Subtotal 12 5 4" xfId="40787"/>
    <cellStyle name="Sub-total 12 5 4" xfId="40788"/>
    <cellStyle name="Subtotal 12 5 5" xfId="40789"/>
    <cellStyle name="Sub-total 12 5 5" xfId="40790"/>
    <cellStyle name="Subtotal 12 5 6" xfId="40791"/>
    <cellStyle name="Sub-total 12 5 6" xfId="40792"/>
    <cellStyle name="Subtotal 12 6" xfId="40793"/>
    <cellStyle name="Sub-total 12 6" xfId="40794"/>
    <cellStyle name="Subtotal 12 6 2" xfId="40795"/>
    <cellStyle name="Sub-total 12 6 2" xfId="40796"/>
    <cellStyle name="Subtotal 12 6 3" xfId="40797"/>
    <cellStyle name="Sub-total 12 6 3" xfId="40798"/>
    <cellStyle name="Subtotal 12 6 4" xfId="40799"/>
    <cellStyle name="Sub-total 12 6 4" xfId="40800"/>
    <cellStyle name="Subtotal 12 6 5" xfId="40801"/>
    <cellStyle name="Sub-total 12 6 5" xfId="40802"/>
    <cellStyle name="Subtotal 12 6 6" xfId="40803"/>
    <cellStyle name="Sub-total 12 6 6" xfId="40804"/>
    <cellStyle name="Subtotal 12 7" xfId="40805"/>
    <cellStyle name="Sub-total 12 7" xfId="40806"/>
    <cellStyle name="Subtotal 12 7 2" xfId="40807"/>
    <cellStyle name="Sub-total 12 7 2" xfId="40808"/>
    <cellStyle name="Subtotal 12 7 3" xfId="40809"/>
    <cellStyle name="Sub-total 12 7 3" xfId="40810"/>
    <cellStyle name="Subtotal 12 7 4" xfId="40811"/>
    <cellStyle name="Sub-total 12 7 4" xfId="40812"/>
    <cellStyle name="Subtotal 12 7 5" xfId="40813"/>
    <cellStyle name="Sub-total 12 7 5" xfId="40814"/>
    <cellStyle name="Subtotal 12 7 6" xfId="40815"/>
    <cellStyle name="Sub-total 12 7 6" xfId="40816"/>
    <cellStyle name="Subtotal 12 8" xfId="40817"/>
    <cellStyle name="Sub-total 12 8" xfId="40818"/>
    <cellStyle name="Subtotal 12 8 2" xfId="40819"/>
    <cellStyle name="Sub-total 12 8 2" xfId="40820"/>
    <cellStyle name="Subtotal 12 8 3" xfId="40821"/>
    <cellStyle name="Sub-total 12 8 3" xfId="40822"/>
    <cellStyle name="Subtotal 12 8 4" xfId="40823"/>
    <cellStyle name="Sub-total 12 8 4" xfId="40824"/>
    <cellStyle name="Subtotal 12 8 5" xfId="40825"/>
    <cellStyle name="Sub-total 12 8 5" xfId="40826"/>
    <cellStyle name="Subtotal 12 8 6" xfId="40827"/>
    <cellStyle name="Sub-total 12 8 6" xfId="40828"/>
    <cellStyle name="Subtotal 12 9" xfId="40829"/>
    <cellStyle name="Sub-total 12 9" xfId="40830"/>
    <cellStyle name="Subtotal 12 9 2" xfId="40831"/>
    <cellStyle name="Sub-total 12 9 2" xfId="40832"/>
    <cellStyle name="Subtotal 12 9 3" xfId="40833"/>
    <cellStyle name="Sub-total 12 9 3" xfId="40834"/>
    <cellStyle name="Subtotal 12 9 4" xfId="40835"/>
    <cellStyle name="Sub-total 12 9 4" xfId="40836"/>
    <cellStyle name="Subtotal 12 9 5" xfId="40837"/>
    <cellStyle name="Sub-total 12 9 5" xfId="40838"/>
    <cellStyle name="Subtotal 12 9 6" xfId="40839"/>
    <cellStyle name="Sub-total 12 9 6" xfId="40840"/>
    <cellStyle name="Subtotal 13" xfId="40841"/>
    <cellStyle name="Sub-total 13" xfId="40842"/>
    <cellStyle name="Subtotal 13 10" xfId="40843"/>
    <cellStyle name="Sub-total 13 10" xfId="40844"/>
    <cellStyle name="Subtotal 13 10 2" xfId="40845"/>
    <cellStyle name="Sub-total 13 10 2" xfId="40846"/>
    <cellStyle name="Subtotal 13 10 3" xfId="40847"/>
    <cellStyle name="Sub-total 13 10 3" xfId="40848"/>
    <cellStyle name="Subtotal 13 10 4" xfId="40849"/>
    <cellStyle name="Sub-total 13 10 4" xfId="40850"/>
    <cellStyle name="Subtotal 13 10 5" xfId="40851"/>
    <cellStyle name="Sub-total 13 10 5" xfId="40852"/>
    <cellStyle name="Subtotal 13 10 6" xfId="40853"/>
    <cellStyle name="Sub-total 13 10 6" xfId="40854"/>
    <cellStyle name="Subtotal 13 11" xfId="40855"/>
    <cellStyle name="Sub-total 13 11" xfId="40856"/>
    <cellStyle name="Subtotal 13 11 2" xfId="40857"/>
    <cellStyle name="Sub-total 13 11 2" xfId="40858"/>
    <cellStyle name="Subtotal 13 11 3" xfId="40859"/>
    <cellStyle name="Sub-total 13 11 3" xfId="40860"/>
    <cellStyle name="Subtotal 13 11 4" xfId="40861"/>
    <cellStyle name="Sub-total 13 11 4" xfId="40862"/>
    <cellStyle name="Subtotal 13 11 5" xfId="40863"/>
    <cellStyle name="Sub-total 13 11 5" xfId="40864"/>
    <cellStyle name="Subtotal 13 11 6" xfId="40865"/>
    <cellStyle name="Sub-total 13 11 6" xfId="40866"/>
    <cellStyle name="Subtotal 13 12" xfId="40867"/>
    <cellStyle name="Sub-total 13 12" xfId="40868"/>
    <cellStyle name="Subtotal 13 12 2" xfId="40869"/>
    <cellStyle name="Sub-total 13 12 2" xfId="40870"/>
    <cellStyle name="Subtotal 13 12 3" xfId="40871"/>
    <cellStyle name="Sub-total 13 12 3" xfId="40872"/>
    <cellStyle name="Subtotal 13 12 4" xfId="40873"/>
    <cellStyle name="Sub-total 13 12 4" xfId="40874"/>
    <cellStyle name="Subtotal 13 12 5" xfId="40875"/>
    <cellStyle name="Sub-total 13 12 5" xfId="40876"/>
    <cellStyle name="Subtotal 13 12 6" xfId="40877"/>
    <cellStyle name="Sub-total 13 12 6" xfId="40878"/>
    <cellStyle name="Subtotal 13 13" xfId="40879"/>
    <cellStyle name="Sub-total 13 13" xfId="40880"/>
    <cellStyle name="Subtotal 13 13 2" xfId="40881"/>
    <cellStyle name="Sub-total 13 13 2" xfId="40882"/>
    <cellStyle name="Subtotal 13 13 3" xfId="40883"/>
    <cellStyle name="Sub-total 13 13 3" xfId="40884"/>
    <cellStyle name="Subtotal 13 13 4" xfId="40885"/>
    <cellStyle name="Sub-total 13 13 4" xfId="40886"/>
    <cellStyle name="Subtotal 13 13 5" xfId="40887"/>
    <cellStyle name="Sub-total 13 13 5" xfId="40888"/>
    <cellStyle name="Subtotal 13 13 6" xfId="40889"/>
    <cellStyle name="Sub-total 13 13 6" xfId="40890"/>
    <cellStyle name="Subtotal 13 14" xfId="40891"/>
    <cellStyle name="Sub-total 13 14" xfId="40892"/>
    <cellStyle name="Subtotal 13 15" xfId="40893"/>
    <cellStyle name="Sub-total 13 15" xfId="40894"/>
    <cellStyle name="Subtotal 13 16" xfId="40895"/>
    <cellStyle name="Sub-total 13 16" xfId="40896"/>
    <cellStyle name="Subtotal 13 17" xfId="40897"/>
    <cellStyle name="Sub-total 13 17" xfId="40898"/>
    <cellStyle name="Subtotal 13 18" xfId="40899"/>
    <cellStyle name="Sub-total 13 18" xfId="40900"/>
    <cellStyle name="Subtotal 13 2" xfId="40901"/>
    <cellStyle name="Sub-total 13 2" xfId="40902"/>
    <cellStyle name="Subtotal 13 2 2" xfId="40903"/>
    <cellStyle name="Sub-total 13 2 2" xfId="40904"/>
    <cellStyle name="Subtotal 13 2 3" xfId="40905"/>
    <cellStyle name="Sub-total 13 2 3" xfId="40906"/>
    <cellStyle name="Subtotal 13 2 4" xfId="40907"/>
    <cellStyle name="Sub-total 13 2 4" xfId="40908"/>
    <cellStyle name="Subtotal 13 2 5" xfId="40909"/>
    <cellStyle name="Sub-total 13 2 5" xfId="40910"/>
    <cellStyle name="Subtotal 13 2 6" xfId="40911"/>
    <cellStyle name="Sub-total 13 2 6" xfId="40912"/>
    <cellStyle name="Subtotal 13 3" xfId="40913"/>
    <cellStyle name="Sub-total 13 3" xfId="40914"/>
    <cellStyle name="Subtotal 13 3 2" xfId="40915"/>
    <cellStyle name="Sub-total 13 3 2" xfId="40916"/>
    <cellStyle name="Subtotal 13 3 3" xfId="40917"/>
    <cellStyle name="Sub-total 13 3 3" xfId="40918"/>
    <cellStyle name="Subtotal 13 3 4" xfId="40919"/>
    <cellStyle name="Sub-total 13 3 4" xfId="40920"/>
    <cellStyle name="Subtotal 13 3 5" xfId="40921"/>
    <cellStyle name="Sub-total 13 3 5" xfId="40922"/>
    <cellStyle name="Subtotal 13 3 6" xfId="40923"/>
    <cellStyle name="Sub-total 13 3 6" xfId="40924"/>
    <cellStyle name="Subtotal 13 4" xfId="40925"/>
    <cellStyle name="Sub-total 13 4" xfId="40926"/>
    <cellStyle name="Subtotal 13 4 2" xfId="40927"/>
    <cellStyle name="Sub-total 13 4 2" xfId="40928"/>
    <cellStyle name="Subtotal 13 4 3" xfId="40929"/>
    <cellStyle name="Sub-total 13 4 3" xfId="40930"/>
    <cellStyle name="Subtotal 13 4 4" xfId="40931"/>
    <cellStyle name="Sub-total 13 4 4" xfId="40932"/>
    <cellStyle name="Subtotal 13 4 5" xfId="40933"/>
    <cellStyle name="Sub-total 13 4 5" xfId="40934"/>
    <cellStyle name="Subtotal 13 4 6" xfId="40935"/>
    <cellStyle name="Sub-total 13 4 6" xfId="40936"/>
    <cellStyle name="Subtotal 13 5" xfId="40937"/>
    <cellStyle name="Sub-total 13 5" xfId="40938"/>
    <cellStyle name="Subtotal 13 5 2" xfId="40939"/>
    <cellStyle name="Sub-total 13 5 2" xfId="40940"/>
    <cellStyle name="Subtotal 13 5 3" xfId="40941"/>
    <cellStyle name="Sub-total 13 5 3" xfId="40942"/>
    <cellStyle name="Subtotal 13 5 4" xfId="40943"/>
    <cellStyle name="Sub-total 13 5 4" xfId="40944"/>
    <cellStyle name="Subtotal 13 5 5" xfId="40945"/>
    <cellStyle name="Sub-total 13 5 5" xfId="40946"/>
    <cellStyle name="Subtotal 13 5 6" xfId="40947"/>
    <cellStyle name="Sub-total 13 5 6" xfId="40948"/>
    <cellStyle name="Subtotal 13 6" xfId="40949"/>
    <cellStyle name="Sub-total 13 6" xfId="40950"/>
    <cellStyle name="Subtotal 13 6 2" xfId="40951"/>
    <cellStyle name="Sub-total 13 6 2" xfId="40952"/>
    <cellStyle name="Subtotal 13 6 3" xfId="40953"/>
    <cellStyle name="Sub-total 13 6 3" xfId="40954"/>
    <cellStyle name="Subtotal 13 6 4" xfId="40955"/>
    <cellStyle name="Sub-total 13 6 4" xfId="40956"/>
    <cellStyle name="Subtotal 13 6 5" xfId="40957"/>
    <cellStyle name="Sub-total 13 6 5" xfId="40958"/>
    <cellStyle name="Subtotal 13 6 6" xfId="40959"/>
    <cellStyle name="Sub-total 13 6 6" xfId="40960"/>
    <cellStyle name="Subtotal 13 7" xfId="40961"/>
    <cellStyle name="Sub-total 13 7" xfId="40962"/>
    <cellStyle name="Subtotal 13 7 2" xfId="40963"/>
    <cellStyle name="Sub-total 13 7 2" xfId="40964"/>
    <cellStyle name="Subtotal 13 7 3" xfId="40965"/>
    <cellStyle name="Sub-total 13 7 3" xfId="40966"/>
    <cellStyle name="Subtotal 13 7 4" xfId="40967"/>
    <cellStyle name="Sub-total 13 7 4" xfId="40968"/>
    <cellStyle name="Subtotal 13 7 5" xfId="40969"/>
    <cellStyle name="Sub-total 13 7 5" xfId="40970"/>
    <cellStyle name="Subtotal 13 7 6" xfId="40971"/>
    <cellStyle name="Sub-total 13 7 6" xfId="40972"/>
    <cellStyle name="Subtotal 13 8" xfId="40973"/>
    <cellStyle name="Sub-total 13 8" xfId="40974"/>
    <cellStyle name="Subtotal 13 8 2" xfId="40975"/>
    <cellStyle name="Sub-total 13 8 2" xfId="40976"/>
    <cellStyle name="Subtotal 13 8 3" xfId="40977"/>
    <cellStyle name="Sub-total 13 8 3" xfId="40978"/>
    <cellStyle name="Subtotal 13 8 4" xfId="40979"/>
    <cellStyle name="Sub-total 13 8 4" xfId="40980"/>
    <cellStyle name="Subtotal 13 8 5" xfId="40981"/>
    <cellStyle name="Sub-total 13 8 5" xfId="40982"/>
    <cellStyle name="Subtotal 13 8 6" xfId="40983"/>
    <cellStyle name="Sub-total 13 8 6" xfId="40984"/>
    <cellStyle name="Subtotal 13 9" xfId="40985"/>
    <cellStyle name="Sub-total 13 9" xfId="40986"/>
    <cellStyle name="Subtotal 13 9 2" xfId="40987"/>
    <cellStyle name="Sub-total 13 9 2" xfId="40988"/>
    <cellStyle name="Subtotal 13 9 3" xfId="40989"/>
    <cellStyle name="Sub-total 13 9 3" xfId="40990"/>
    <cellStyle name="Subtotal 13 9 4" xfId="40991"/>
    <cellStyle name="Sub-total 13 9 4" xfId="40992"/>
    <cellStyle name="Subtotal 13 9 5" xfId="40993"/>
    <cellStyle name="Sub-total 13 9 5" xfId="40994"/>
    <cellStyle name="Subtotal 13 9 6" xfId="40995"/>
    <cellStyle name="Sub-total 13 9 6" xfId="40996"/>
    <cellStyle name="Subtotal 14" xfId="40997"/>
    <cellStyle name="Sub-total 14" xfId="40998"/>
    <cellStyle name="Subtotal 14 2" xfId="40999"/>
    <cellStyle name="Sub-total 14 2" xfId="41000"/>
    <cellStyle name="Subtotal 14 3" xfId="41001"/>
    <cellStyle name="Sub-total 14 3" xfId="41002"/>
    <cellStyle name="Subtotal 14 4" xfId="41003"/>
    <cellStyle name="Sub-total 14 4" xfId="41004"/>
    <cellStyle name="Subtotal 14 5" xfId="41005"/>
    <cellStyle name="Sub-total 14 5" xfId="41006"/>
    <cellStyle name="Subtotal 14 6" xfId="41007"/>
    <cellStyle name="Sub-total 14 6" xfId="41008"/>
    <cellStyle name="Subtotal 15" xfId="41009"/>
    <cellStyle name="Sub-total 15" xfId="41010"/>
    <cellStyle name="Subtotal 15 2" xfId="41011"/>
    <cellStyle name="Sub-total 15 2" xfId="41012"/>
    <cellStyle name="Subtotal 15 3" xfId="41013"/>
    <cellStyle name="Sub-total 15 3" xfId="41014"/>
    <cellStyle name="Subtotal 15 4" xfId="41015"/>
    <cellStyle name="Sub-total 15 4" xfId="41016"/>
    <cellStyle name="Subtotal 15 5" xfId="41017"/>
    <cellStyle name="Sub-total 15 5" xfId="41018"/>
    <cellStyle name="Subtotal 15 6" xfId="41019"/>
    <cellStyle name="Sub-total 15 6" xfId="41020"/>
    <cellStyle name="Subtotal 16" xfId="41021"/>
    <cellStyle name="Sub-total 16" xfId="41022"/>
    <cellStyle name="Subtotal 16 2" xfId="41023"/>
    <cellStyle name="Sub-total 16 2" xfId="41024"/>
    <cellStyle name="Subtotal 16 3" xfId="41025"/>
    <cellStyle name="Sub-total 16 3" xfId="41026"/>
    <cellStyle name="Subtotal 16 4" xfId="41027"/>
    <cellStyle name="Sub-total 16 4" xfId="41028"/>
    <cellStyle name="Subtotal 16 5" xfId="41029"/>
    <cellStyle name="Sub-total 16 5" xfId="41030"/>
    <cellStyle name="Subtotal 16 6" xfId="41031"/>
    <cellStyle name="Sub-total 16 6" xfId="41032"/>
    <cellStyle name="Subtotal 17" xfId="41033"/>
    <cellStyle name="Sub-total 17" xfId="41034"/>
    <cellStyle name="Subtotal 17 2" xfId="41035"/>
    <cellStyle name="Sub-total 17 2" xfId="41036"/>
    <cellStyle name="Subtotal 17 3" xfId="41037"/>
    <cellStyle name="Sub-total 17 3" xfId="41038"/>
    <cellStyle name="Subtotal 17 4" xfId="41039"/>
    <cellStyle name="Sub-total 17 4" xfId="41040"/>
    <cellStyle name="Subtotal 17 5" xfId="41041"/>
    <cellStyle name="Sub-total 17 5" xfId="41042"/>
    <cellStyle name="Subtotal 17 6" xfId="41043"/>
    <cellStyle name="Sub-total 17 6" xfId="41044"/>
    <cellStyle name="Subtotal 18" xfId="41045"/>
    <cellStyle name="Sub-total 18" xfId="41046"/>
    <cellStyle name="Subtotal 18 2" xfId="41047"/>
    <cellStyle name="Sub-total 18 2" xfId="41048"/>
    <cellStyle name="Subtotal 18 3" xfId="41049"/>
    <cellStyle name="Sub-total 18 3" xfId="41050"/>
    <cellStyle name="Subtotal 18 4" xfId="41051"/>
    <cellStyle name="Sub-total 18 4" xfId="41052"/>
    <cellStyle name="Subtotal 18 5" xfId="41053"/>
    <cellStyle name="Sub-total 18 5" xfId="41054"/>
    <cellStyle name="Subtotal 18 6" xfId="41055"/>
    <cellStyle name="Sub-total 18 6" xfId="41056"/>
    <cellStyle name="Subtotal 19" xfId="41057"/>
    <cellStyle name="Sub-total 19" xfId="41058"/>
    <cellStyle name="Subtotal 19 2" xfId="41059"/>
    <cellStyle name="Sub-total 19 2" xfId="41060"/>
    <cellStyle name="Subtotal 19 3" xfId="41061"/>
    <cellStyle name="Sub-total 19 3" xfId="41062"/>
    <cellStyle name="Subtotal 19 4" xfId="41063"/>
    <cellStyle name="Sub-total 19 4" xfId="41064"/>
    <cellStyle name="Subtotal 19 5" xfId="41065"/>
    <cellStyle name="Sub-total 19 5" xfId="41066"/>
    <cellStyle name="Subtotal 19 6" xfId="41067"/>
    <cellStyle name="Sub-total 19 6" xfId="41068"/>
    <cellStyle name="Subtotal 2" xfId="10990"/>
    <cellStyle name="Sub-total 2" xfId="10991"/>
    <cellStyle name="Subtotal 2 10" xfId="41069"/>
    <cellStyle name="Sub-total 2 10" xfId="41070"/>
    <cellStyle name="Subtotal 2 10 2" xfId="41071"/>
    <cellStyle name="Sub-total 2 10 2" xfId="41072"/>
    <cellStyle name="Subtotal 2 10 3" xfId="41073"/>
    <cellStyle name="Sub-total 2 10 3" xfId="41074"/>
    <cellStyle name="Subtotal 2 10 4" xfId="41075"/>
    <cellStyle name="Sub-total 2 10 4" xfId="41076"/>
    <cellStyle name="Subtotal 2 10 5" xfId="41077"/>
    <cellStyle name="Sub-total 2 10 5" xfId="41078"/>
    <cellStyle name="Subtotal 2 10 6" xfId="41079"/>
    <cellStyle name="Sub-total 2 10 6" xfId="41080"/>
    <cellStyle name="Subtotal 2 11" xfId="41081"/>
    <cellStyle name="Sub-total 2 11" xfId="41082"/>
    <cellStyle name="Subtotal 2 11 2" xfId="41083"/>
    <cellStyle name="Sub-total 2 11 2" xfId="41084"/>
    <cellStyle name="Subtotal 2 11 3" xfId="41085"/>
    <cellStyle name="Sub-total 2 11 3" xfId="41086"/>
    <cellStyle name="Subtotal 2 11 4" xfId="41087"/>
    <cellStyle name="Sub-total 2 11 4" xfId="41088"/>
    <cellStyle name="Subtotal 2 11 5" xfId="41089"/>
    <cellStyle name="Sub-total 2 11 5" xfId="41090"/>
    <cellStyle name="Subtotal 2 11 6" xfId="41091"/>
    <cellStyle name="Sub-total 2 11 6" xfId="41092"/>
    <cellStyle name="Subtotal 2 12" xfId="41093"/>
    <cellStyle name="Sub-total 2 12" xfId="41094"/>
    <cellStyle name="Subtotal 2 12 2" xfId="41095"/>
    <cellStyle name="Sub-total 2 12 2" xfId="41096"/>
    <cellStyle name="Subtotal 2 12 3" xfId="41097"/>
    <cellStyle name="Sub-total 2 12 3" xfId="41098"/>
    <cellStyle name="Subtotal 2 12 4" xfId="41099"/>
    <cellStyle name="Sub-total 2 12 4" xfId="41100"/>
    <cellStyle name="Subtotal 2 12 5" xfId="41101"/>
    <cellStyle name="Sub-total 2 12 5" xfId="41102"/>
    <cellStyle name="Subtotal 2 12 6" xfId="41103"/>
    <cellStyle name="Sub-total 2 12 6" xfId="41104"/>
    <cellStyle name="Subtotal 2 13" xfId="41105"/>
    <cellStyle name="Sub-total 2 13" xfId="41106"/>
    <cellStyle name="Subtotal 2 13 2" xfId="41107"/>
    <cellStyle name="Sub-total 2 13 2" xfId="41108"/>
    <cellStyle name="Subtotal 2 13 3" xfId="41109"/>
    <cellStyle name="Sub-total 2 13 3" xfId="41110"/>
    <cellStyle name="Subtotal 2 13 4" xfId="41111"/>
    <cellStyle name="Sub-total 2 13 4" xfId="41112"/>
    <cellStyle name="Subtotal 2 13 5" xfId="41113"/>
    <cellStyle name="Sub-total 2 13 5" xfId="41114"/>
    <cellStyle name="Subtotal 2 13 6" xfId="41115"/>
    <cellStyle name="Sub-total 2 13 6" xfId="41116"/>
    <cellStyle name="Subtotal 2 14" xfId="41117"/>
    <cellStyle name="Sub-total 2 14" xfId="41118"/>
    <cellStyle name="Subtotal 2 15" xfId="41119"/>
    <cellStyle name="Sub-total 2 15" xfId="41120"/>
    <cellStyle name="Subtotal 2 16" xfId="41121"/>
    <cellStyle name="Sub-total 2 16" xfId="41122"/>
    <cellStyle name="Subtotal 2 17" xfId="41123"/>
    <cellStyle name="Sub-total 2 17" xfId="41124"/>
    <cellStyle name="Subtotal 2 18" xfId="41125"/>
    <cellStyle name="Sub-total 2 18" xfId="41126"/>
    <cellStyle name="Subtotal 2 2" xfId="13260"/>
    <cellStyle name="Sub-total 2 2" xfId="13261"/>
    <cellStyle name="Subtotal 2 2 10" xfId="41127"/>
    <cellStyle name="Sub-total 2 2 10" xfId="41128"/>
    <cellStyle name="Subtotal 2 2 11" xfId="41129"/>
    <cellStyle name="Sub-total 2 2 11" xfId="41130"/>
    <cellStyle name="Subtotal 2 2 12" xfId="41131"/>
    <cellStyle name="Sub-total 2 2 12" xfId="41132"/>
    <cellStyle name="Subtotal 2 2 13" xfId="41133"/>
    <cellStyle name="Sub-total 2 2 13" xfId="41134"/>
    <cellStyle name="Subtotal 2 2 14" xfId="41135"/>
    <cellStyle name="Sub-total 2 2 14" xfId="41136"/>
    <cellStyle name="Subtotal 2 2 15" xfId="41137"/>
    <cellStyle name="Sub-total 2 2 15" xfId="41138"/>
    <cellStyle name="Subtotal 2 2 16" xfId="41139"/>
    <cellStyle name="Sub-total 2 2 16" xfId="41140"/>
    <cellStyle name="Subtotal 2 2 17" xfId="41141"/>
    <cellStyle name="Sub-total 2 2 17" xfId="41142"/>
    <cellStyle name="Subtotal 2 2 18" xfId="41143"/>
    <cellStyle name="Sub-total 2 2 18" xfId="41144"/>
    <cellStyle name="Subtotal 2 2 19" xfId="41145"/>
    <cellStyle name="Sub-total 2 2 19" xfId="41146"/>
    <cellStyle name="Subtotal 2 2 2" xfId="41147"/>
    <cellStyle name="Sub-total 2 2 2" xfId="41148"/>
    <cellStyle name="Subtotal 2 2 20" xfId="41149"/>
    <cellStyle name="Sub-total 2 2 20" xfId="41150"/>
    <cellStyle name="Subtotal 2 2 21" xfId="41151"/>
    <cellStyle name="Sub-total 2 2 21" xfId="41152"/>
    <cellStyle name="Subtotal 2 2 22" xfId="41153"/>
    <cellStyle name="Sub-total 2 2 22" xfId="41154"/>
    <cellStyle name="Subtotal 2 2 23" xfId="41155"/>
    <cellStyle name="Sub-total 2 2 23" xfId="41156"/>
    <cellStyle name="Subtotal 2 2 3" xfId="41157"/>
    <cellStyle name="Sub-total 2 2 3" xfId="41158"/>
    <cellStyle name="Subtotal 2 2 4" xfId="41159"/>
    <cellStyle name="Sub-total 2 2 4" xfId="41160"/>
    <cellStyle name="Subtotal 2 2 5" xfId="41161"/>
    <cellStyle name="Sub-total 2 2 5" xfId="41162"/>
    <cellStyle name="Subtotal 2 2 6" xfId="41163"/>
    <cellStyle name="Sub-total 2 2 6" xfId="41164"/>
    <cellStyle name="Subtotal 2 2 7" xfId="41165"/>
    <cellStyle name="Sub-total 2 2 7" xfId="41166"/>
    <cellStyle name="Subtotal 2 2 8" xfId="41167"/>
    <cellStyle name="Sub-total 2 2 8" xfId="41168"/>
    <cellStyle name="Subtotal 2 2 9" xfId="41169"/>
    <cellStyle name="Sub-total 2 2 9" xfId="41170"/>
    <cellStyle name="Subtotal 2 3" xfId="13262"/>
    <cellStyle name="Sub-total 2 3" xfId="13263"/>
    <cellStyle name="Subtotal 2 3 10" xfId="41171"/>
    <cellStyle name="Sub-total 2 3 10" xfId="41172"/>
    <cellStyle name="Subtotal 2 3 11" xfId="41173"/>
    <cellStyle name="Sub-total 2 3 11" xfId="41174"/>
    <cellStyle name="Subtotal 2 3 12" xfId="41175"/>
    <cellStyle name="Sub-total 2 3 12" xfId="41176"/>
    <cellStyle name="Subtotal 2 3 13" xfId="41177"/>
    <cellStyle name="Sub-total 2 3 13" xfId="41178"/>
    <cellStyle name="Subtotal 2 3 14" xfId="41179"/>
    <cellStyle name="Sub-total 2 3 14" xfId="41180"/>
    <cellStyle name="Subtotal 2 3 15" xfId="41181"/>
    <cellStyle name="Sub-total 2 3 15" xfId="41182"/>
    <cellStyle name="Subtotal 2 3 16" xfId="41183"/>
    <cellStyle name="Sub-total 2 3 16" xfId="41184"/>
    <cellStyle name="Subtotal 2 3 17" xfId="41185"/>
    <cellStyle name="Sub-total 2 3 17" xfId="41186"/>
    <cellStyle name="Subtotal 2 3 18" xfId="41187"/>
    <cellStyle name="Sub-total 2 3 18" xfId="41188"/>
    <cellStyle name="Subtotal 2 3 19" xfId="41189"/>
    <cellStyle name="Sub-total 2 3 19" xfId="41190"/>
    <cellStyle name="Subtotal 2 3 2" xfId="41191"/>
    <cellStyle name="Sub-total 2 3 2" xfId="41192"/>
    <cellStyle name="Subtotal 2 3 20" xfId="41193"/>
    <cellStyle name="Sub-total 2 3 20" xfId="41194"/>
    <cellStyle name="Subtotal 2 3 21" xfId="41195"/>
    <cellStyle name="Sub-total 2 3 21" xfId="41196"/>
    <cellStyle name="Subtotal 2 3 22" xfId="41197"/>
    <cellStyle name="Sub-total 2 3 22" xfId="41198"/>
    <cellStyle name="Subtotal 2 3 23" xfId="41199"/>
    <cellStyle name="Sub-total 2 3 23" xfId="41200"/>
    <cellStyle name="Subtotal 2 3 3" xfId="41201"/>
    <cellStyle name="Sub-total 2 3 3" xfId="41202"/>
    <cellStyle name="Subtotal 2 3 4" xfId="41203"/>
    <cellStyle name="Sub-total 2 3 4" xfId="41204"/>
    <cellStyle name="Subtotal 2 3 5" xfId="41205"/>
    <cellStyle name="Sub-total 2 3 5" xfId="41206"/>
    <cellStyle name="Subtotal 2 3 6" xfId="41207"/>
    <cellStyle name="Sub-total 2 3 6" xfId="41208"/>
    <cellStyle name="Subtotal 2 3 7" xfId="41209"/>
    <cellStyle name="Sub-total 2 3 7" xfId="41210"/>
    <cellStyle name="Subtotal 2 3 8" xfId="41211"/>
    <cellStyle name="Sub-total 2 3 8" xfId="41212"/>
    <cellStyle name="Subtotal 2 3 9" xfId="41213"/>
    <cellStyle name="Sub-total 2 3 9" xfId="41214"/>
    <cellStyle name="Subtotal 2 4" xfId="41215"/>
    <cellStyle name="Sub-total 2 4" xfId="41216"/>
    <cellStyle name="Subtotal 2 4 2" xfId="41217"/>
    <cellStyle name="Sub-total 2 4 2" xfId="41218"/>
    <cellStyle name="Subtotal 2 4 3" xfId="41219"/>
    <cellStyle name="Sub-total 2 4 3" xfId="41220"/>
    <cellStyle name="Subtotal 2 4 4" xfId="41221"/>
    <cellStyle name="Sub-total 2 4 4" xfId="41222"/>
    <cellStyle name="Subtotal 2 4 5" xfId="41223"/>
    <cellStyle name="Sub-total 2 4 5" xfId="41224"/>
    <cellStyle name="Subtotal 2 4 6" xfId="41225"/>
    <cellStyle name="Sub-total 2 4 6" xfId="41226"/>
    <cellStyle name="Subtotal 2 5" xfId="41227"/>
    <cellStyle name="Sub-total 2 5" xfId="41228"/>
    <cellStyle name="Subtotal 2 5 2" xfId="41229"/>
    <cellStyle name="Sub-total 2 5 2" xfId="41230"/>
    <cellStyle name="Subtotal 2 5 3" xfId="41231"/>
    <cellStyle name="Sub-total 2 5 3" xfId="41232"/>
    <cellStyle name="Subtotal 2 5 4" xfId="41233"/>
    <cellStyle name="Sub-total 2 5 4" xfId="41234"/>
    <cellStyle name="Subtotal 2 5 5" xfId="41235"/>
    <cellStyle name="Sub-total 2 5 5" xfId="41236"/>
    <cellStyle name="Subtotal 2 5 6" xfId="41237"/>
    <cellStyle name="Sub-total 2 5 6" xfId="41238"/>
    <cellStyle name="Subtotal 2 6" xfId="41239"/>
    <cellStyle name="Sub-total 2 6" xfId="41240"/>
    <cellStyle name="Subtotal 2 6 2" xfId="41241"/>
    <cellStyle name="Sub-total 2 6 2" xfId="41242"/>
    <cellStyle name="Subtotal 2 6 3" xfId="41243"/>
    <cellStyle name="Sub-total 2 6 3" xfId="41244"/>
    <cellStyle name="Subtotal 2 6 4" xfId="41245"/>
    <cellStyle name="Sub-total 2 6 4" xfId="41246"/>
    <cellStyle name="Subtotal 2 6 5" xfId="41247"/>
    <cellStyle name="Sub-total 2 6 5" xfId="41248"/>
    <cellStyle name="Subtotal 2 6 6" xfId="41249"/>
    <cellStyle name="Sub-total 2 6 6" xfId="41250"/>
    <cellStyle name="Subtotal 2 7" xfId="41251"/>
    <cellStyle name="Sub-total 2 7" xfId="41252"/>
    <cellStyle name="Subtotal 2 7 2" xfId="41253"/>
    <cellStyle name="Sub-total 2 7 2" xfId="41254"/>
    <cellStyle name="Subtotal 2 7 3" xfId="41255"/>
    <cellStyle name="Sub-total 2 7 3" xfId="41256"/>
    <cellStyle name="Subtotal 2 7 4" xfId="41257"/>
    <cellStyle name="Sub-total 2 7 4" xfId="41258"/>
    <cellStyle name="Subtotal 2 7 5" xfId="41259"/>
    <cellStyle name="Sub-total 2 7 5" xfId="41260"/>
    <cellStyle name="Subtotal 2 7 6" xfId="41261"/>
    <cellStyle name="Sub-total 2 7 6" xfId="41262"/>
    <cellStyle name="Subtotal 2 8" xfId="41263"/>
    <cellStyle name="Sub-total 2 8" xfId="41264"/>
    <cellStyle name="Subtotal 2 8 2" xfId="41265"/>
    <cellStyle name="Sub-total 2 8 2" xfId="41266"/>
    <cellStyle name="Subtotal 2 8 3" xfId="41267"/>
    <cellStyle name="Sub-total 2 8 3" xfId="41268"/>
    <cellStyle name="Subtotal 2 8 4" xfId="41269"/>
    <cellStyle name="Sub-total 2 8 4" xfId="41270"/>
    <cellStyle name="Subtotal 2 8 5" xfId="41271"/>
    <cellStyle name="Sub-total 2 8 5" xfId="41272"/>
    <cellStyle name="Subtotal 2 8 6" xfId="41273"/>
    <cellStyle name="Sub-total 2 8 6" xfId="41274"/>
    <cellStyle name="Subtotal 2 9" xfId="41275"/>
    <cellStyle name="Sub-total 2 9" xfId="41276"/>
    <cellStyle name="Subtotal 2 9 2" xfId="41277"/>
    <cellStyle name="Sub-total 2 9 2" xfId="41278"/>
    <cellStyle name="Subtotal 2 9 3" xfId="41279"/>
    <cellStyle name="Sub-total 2 9 3" xfId="41280"/>
    <cellStyle name="Subtotal 2 9 4" xfId="41281"/>
    <cellStyle name="Sub-total 2 9 4" xfId="41282"/>
    <cellStyle name="Subtotal 2 9 5" xfId="41283"/>
    <cellStyle name="Sub-total 2 9 5" xfId="41284"/>
    <cellStyle name="Subtotal 2 9 6" xfId="41285"/>
    <cellStyle name="Sub-total 2 9 6" xfId="41286"/>
    <cellStyle name="Subtotal 20" xfId="41287"/>
    <cellStyle name="Sub-total 20" xfId="41288"/>
    <cellStyle name="Subtotal 20 2" xfId="41289"/>
    <cellStyle name="Sub-total 20 2" xfId="41290"/>
    <cellStyle name="Subtotal 20 3" xfId="41291"/>
    <cellStyle name="Sub-total 20 3" xfId="41292"/>
    <cellStyle name="Subtotal 20 4" xfId="41293"/>
    <cellStyle name="Sub-total 20 4" xfId="41294"/>
    <cellStyle name="Subtotal 20 5" xfId="41295"/>
    <cellStyle name="Sub-total 20 5" xfId="41296"/>
    <cellStyle name="Subtotal 20 6" xfId="41297"/>
    <cellStyle name="Sub-total 20 6" xfId="41298"/>
    <cellStyle name="Subtotal 21" xfId="41299"/>
    <cellStyle name="Sub-total 21" xfId="41300"/>
    <cellStyle name="Subtotal 21 2" xfId="41301"/>
    <cellStyle name="Sub-total 21 2" xfId="41302"/>
    <cellStyle name="Subtotal 21 3" xfId="41303"/>
    <cellStyle name="Sub-total 21 3" xfId="41304"/>
    <cellStyle name="Subtotal 21 4" xfId="41305"/>
    <cellStyle name="Sub-total 21 4" xfId="41306"/>
    <cellStyle name="Subtotal 21 5" xfId="41307"/>
    <cellStyle name="Sub-total 21 5" xfId="41308"/>
    <cellStyle name="Subtotal 21 6" xfId="41309"/>
    <cellStyle name="Sub-total 21 6" xfId="41310"/>
    <cellStyle name="Subtotal 22" xfId="41311"/>
    <cellStyle name="Sub-total 22" xfId="41312"/>
    <cellStyle name="Subtotal 22 2" xfId="41313"/>
    <cellStyle name="Sub-total 22 2" xfId="41314"/>
    <cellStyle name="Subtotal 22 3" xfId="41315"/>
    <cellStyle name="Sub-total 22 3" xfId="41316"/>
    <cellStyle name="Subtotal 22 4" xfId="41317"/>
    <cellStyle name="Sub-total 22 4" xfId="41318"/>
    <cellStyle name="Subtotal 22 5" xfId="41319"/>
    <cellStyle name="Sub-total 22 5" xfId="41320"/>
    <cellStyle name="Subtotal 22 6" xfId="41321"/>
    <cellStyle name="Sub-total 22 6" xfId="41322"/>
    <cellStyle name="Subtotal 23" xfId="41323"/>
    <cellStyle name="Sub-total 23" xfId="41324"/>
    <cellStyle name="Subtotal 23 2" xfId="41325"/>
    <cellStyle name="Sub-total 23 2" xfId="41326"/>
    <cellStyle name="Subtotal 23 3" xfId="41327"/>
    <cellStyle name="Sub-total 23 3" xfId="41328"/>
    <cellStyle name="Subtotal 23 4" xfId="41329"/>
    <cellStyle name="Sub-total 23 4" xfId="41330"/>
    <cellStyle name="Subtotal 23 5" xfId="41331"/>
    <cellStyle name="Sub-total 23 5" xfId="41332"/>
    <cellStyle name="Subtotal 23 6" xfId="41333"/>
    <cellStyle name="Sub-total 23 6" xfId="41334"/>
    <cellStyle name="Subtotal 24" xfId="41335"/>
    <cellStyle name="Sub-total 24" xfId="41336"/>
    <cellStyle name="Subtotal 24 2" xfId="41337"/>
    <cellStyle name="Sub-total 24 2" xfId="41338"/>
    <cellStyle name="Subtotal 24 3" xfId="41339"/>
    <cellStyle name="Sub-total 24 3" xfId="41340"/>
    <cellStyle name="Subtotal 24 4" xfId="41341"/>
    <cellStyle name="Sub-total 24 4" xfId="41342"/>
    <cellStyle name="Subtotal 24 5" xfId="41343"/>
    <cellStyle name="Sub-total 24 5" xfId="41344"/>
    <cellStyle name="Subtotal 24 6" xfId="41345"/>
    <cellStyle name="Sub-total 24 6" xfId="41346"/>
    <cellStyle name="Subtotal 25" xfId="41347"/>
    <cellStyle name="Sub-total 25" xfId="41348"/>
    <cellStyle name="Subtotal 25 2" xfId="41349"/>
    <cellStyle name="Sub-total 25 2" xfId="41350"/>
    <cellStyle name="Subtotal 25 3" xfId="41351"/>
    <cellStyle name="Sub-total 25 3" xfId="41352"/>
    <cellStyle name="Subtotal 25 4" xfId="41353"/>
    <cellStyle name="Sub-total 25 4" xfId="41354"/>
    <cellStyle name="Subtotal 25 5" xfId="41355"/>
    <cellStyle name="Sub-total 25 5" xfId="41356"/>
    <cellStyle name="Subtotal 25 6" xfId="41357"/>
    <cellStyle name="Sub-total 25 6" xfId="41358"/>
    <cellStyle name="Subtotal 26" xfId="41359"/>
    <cellStyle name="Sub-total 26" xfId="41360"/>
    <cellStyle name="Subtotal 26 2" xfId="41361"/>
    <cellStyle name="Sub-total 26 2" xfId="41362"/>
    <cellStyle name="Subtotal 26 3" xfId="41363"/>
    <cellStyle name="Sub-total 26 3" xfId="41364"/>
    <cellStyle name="Subtotal 26 4" xfId="41365"/>
    <cellStyle name="Sub-total 26 4" xfId="41366"/>
    <cellStyle name="Subtotal 26 5" xfId="41367"/>
    <cellStyle name="Sub-total 26 5" xfId="41368"/>
    <cellStyle name="Subtotal 26 6" xfId="41369"/>
    <cellStyle name="Sub-total 26 6" xfId="41370"/>
    <cellStyle name="Subtotal 27" xfId="41371"/>
    <cellStyle name="Sub-total 27" xfId="41372"/>
    <cellStyle name="Subtotal 28" xfId="41373"/>
    <cellStyle name="Sub-total 28" xfId="41374"/>
    <cellStyle name="Subtotal 29" xfId="41375"/>
    <cellStyle name="Sub-total 29" xfId="41376"/>
    <cellStyle name="Subtotal 3" xfId="10992"/>
    <cellStyle name="Sub-total 3" xfId="10993"/>
    <cellStyle name="Subtotal 3 10" xfId="41377"/>
    <cellStyle name="Sub-total 3 10" xfId="41378"/>
    <cellStyle name="Subtotal 3 10 2" xfId="41379"/>
    <cellStyle name="Sub-total 3 10 2" xfId="41380"/>
    <cellStyle name="Subtotal 3 10 3" xfId="41381"/>
    <cellStyle name="Sub-total 3 10 3" xfId="41382"/>
    <cellStyle name="Subtotal 3 10 4" xfId="41383"/>
    <cellStyle name="Sub-total 3 10 4" xfId="41384"/>
    <cellStyle name="Subtotal 3 10 5" xfId="41385"/>
    <cellStyle name="Sub-total 3 10 5" xfId="41386"/>
    <cellStyle name="Subtotal 3 10 6" xfId="41387"/>
    <cellStyle name="Sub-total 3 10 6" xfId="41388"/>
    <cellStyle name="Subtotal 3 11" xfId="41389"/>
    <cellStyle name="Sub-total 3 11" xfId="41390"/>
    <cellStyle name="Subtotal 3 11 2" xfId="41391"/>
    <cellStyle name="Sub-total 3 11 2" xfId="41392"/>
    <cellStyle name="Subtotal 3 11 3" xfId="41393"/>
    <cellStyle name="Sub-total 3 11 3" xfId="41394"/>
    <cellStyle name="Subtotal 3 11 4" xfId="41395"/>
    <cellStyle name="Sub-total 3 11 4" xfId="41396"/>
    <cellStyle name="Subtotal 3 11 5" xfId="41397"/>
    <cellStyle name="Sub-total 3 11 5" xfId="41398"/>
    <cellStyle name="Subtotal 3 11 6" xfId="41399"/>
    <cellStyle name="Sub-total 3 11 6" xfId="41400"/>
    <cellStyle name="Subtotal 3 12" xfId="41401"/>
    <cellStyle name="Sub-total 3 12" xfId="41402"/>
    <cellStyle name="Subtotal 3 12 2" xfId="41403"/>
    <cellStyle name="Sub-total 3 12 2" xfId="41404"/>
    <cellStyle name="Subtotal 3 12 3" xfId="41405"/>
    <cellStyle name="Sub-total 3 12 3" xfId="41406"/>
    <cellStyle name="Subtotal 3 12 4" xfId="41407"/>
    <cellStyle name="Sub-total 3 12 4" xfId="41408"/>
    <cellStyle name="Subtotal 3 12 5" xfId="41409"/>
    <cellStyle name="Sub-total 3 12 5" xfId="41410"/>
    <cellStyle name="Subtotal 3 12 6" xfId="41411"/>
    <cellStyle name="Sub-total 3 12 6" xfId="41412"/>
    <cellStyle name="Subtotal 3 13" xfId="41413"/>
    <cellStyle name="Sub-total 3 13" xfId="41414"/>
    <cellStyle name="Subtotal 3 13 2" xfId="41415"/>
    <cellStyle name="Sub-total 3 13 2" xfId="41416"/>
    <cellStyle name="Subtotal 3 13 3" xfId="41417"/>
    <cellStyle name="Sub-total 3 13 3" xfId="41418"/>
    <cellStyle name="Subtotal 3 13 4" xfId="41419"/>
    <cellStyle name="Sub-total 3 13 4" xfId="41420"/>
    <cellStyle name="Subtotal 3 13 5" xfId="41421"/>
    <cellStyle name="Sub-total 3 13 5" xfId="41422"/>
    <cellStyle name="Subtotal 3 13 6" xfId="41423"/>
    <cellStyle name="Sub-total 3 13 6" xfId="41424"/>
    <cellStyle name="Subtotal 3 14" xfId="41425"/>
    <cellStyle name="Sub-total 3 14" xfId="41426"/>
    <cellStyle name="Subtotal 3 15" xfId="41427"/>
    <cellStyle name="Sub-total 3 15" xfId="41428"/>
    <cellStyle name="Subtotal 3 16" xfId="41429"/>
    <cellStyle name="Sub-total 3 16" xfId="41430"/>
    <cellStyle name="Subtotal 3 17" xfId="41431"/>
    <cellStyle name="Sub-total 3 17" xfId="41432"/>
    <cellStyle name="Subtotal 3 18" xfId="41433"/>
    <cellStyle name="Sub-total 3 18" xfId="41434"/>
    <cellStyle name="Subtotal 3 2" xfId="13264"/>
    <cellStyle name="Sub-total 3 2" xfId="13265"/>
    <cellStyle name="Subtotal 3 2 10" xfId="41435"/>
    <cellStyle name="Sub-total 3 2 10" xfId="41436"/>
    <cellStyle name="Subtotal 3 2 11" xfId="41437"/>
    <cellStyle name="Sub-total 3 2 11" xfId="41438"/>
    <cellStyle name="Subtotal 3 2 12" xfId="41439"/>
    <cellStyle name="Sub-total 3 2 12" xfId="41440"/>
    <cellStyle name="Subtotal 3 2 13" xfId="41441"/>
    <cellStyle name="Sub-total 3 2 13" xfId="41442"/>
    <cellStyle name="Subtotal 3 2 14" xfId="41443"/>
    <cellStyle name="Sub-total 3 2 14" xfId="41444"/>
    <cellStyle name="Subtotal 3 2 15" xfId="41445"/>
    <cellStyle name="Sub-total 3 2 15" xfId="41446"/>
    <cellStyle name="Subtotal 3 2 16" xfId="41447"/>
    <cellStyle name="Sub-total 3 2 16" xfId="41448"/>
    <cellStyle name="Subtotal 3 2 17" xfId="41449"/>
    <cellStyle name="Sub-total 3 2 17" xfId="41450"/>
    <cellStyle name="Subtotal 3 2 18" xfId="41451"/>
    <cellStyle name="Sub-total 3 2 18" xfId="41452"/>
    <cellStyle name="Subtotal 3 2 19" xfId="41453"/>
    <cellStyle name="Sub-total 3 2 19" xfId="41454"/>
    <cellStyle name="Subtotal 3 2 2" xfId="41455"/>
    <cellStyle name="Sub-total 3 2 2" xfId="41456"/>
    <cellStyle name="Subtotal 3 2 20" xfId="41457"/>
    <cellStyle name="Sub-total 3 2 20" xfId="41458"/>
    <cellStyle name="Subtotal 3 2 21" xfId="41459"/>
    <cellStyle name="Sub-total 3 2 21" xfId="41460"/>
    <cellStyle name="Subtotal 3 2 22" xfId="41461"/>
    <cellStyle name="Sub-total 3 2 22" xfId="41462"/>
    <cellStyle name="Subtotal 3 2 23" xfId="41463"/>
    <cellStyle name="Sub-total 3 2 23" xfId="41464"/>
    <cellStyle name="Subtotal 3 2 3" xfId="41465"/>
    <cellStyle name="Sub-total 3 2 3" xfId="41466"/>
    <cellStyle name="Subtotal 3 2 4" xfId="41467"/>
    <cellStyle name="Sub-total 3 2 4" xfId="41468"/>
    <cellStyle name="Subtotal 3 2 5" xfId="41469"/>
    <cellStyle name="Sub-total 3 2 5" xfId="41470"/>
    <cellStyle name="Subtotal 3 2 6" xfId="41471"/>
    <cellStyle name="Sub-total 3 2 6" xfId="41472"/>
    <cellStyle name="Subtotal 3 2 7" xfId="41473"/>
    <cellStyle name="Sub-total 3 2 7" xfId="41474"/>
    <cellStyle name="Subtotal 3 2 8" xfId="41475"/>
    <cellStyle name="Sub-total 3 2 8" xfId="41476"/>
    <cellStyle name="Subtotal 3 2 9" xfId="41477"/>
    <cellStyle name="Sub-total 3 2 9" xfId="41478"/>
    <cellStyle name="Subtotal 3 3" xfId="13266"/>
    <cellStyle name="Sub-total 3 3" xfId="13267"/>
    <cellStyle name="Subtotal 3 3 10" xfId="41479"/>
    <cellStyle name="Sub-total 3 3 10" xfId="41480"/>
    <cellStyle name="Subtotal 3 3 11" xfId="41481"/>
    <cellStyle name="Sub-total 3 3 11" xfId="41482"/>
    <cellStyle name="Subtotal 3 3 12" xfId="41483"/>
    <cellStyle name="Sub-total 3 3 12" xfId="41484"/>
    <cellStyle name="Subtotal 3 3 13" xfId="41485"/>
    <cellStyle name="Sub-total 3 3 13" xfId="41486"/>
    <cellStyle name="Subtotal 3 3 14" xfId="41487"/>
    <cellStyle name="Sub-total 3 3 14" xfId="41488"/>
    <cellStyle name="Subtotal 3 3 15" xfId="41489"/>
    <cellStyle name="Sub-total 3 3 15" xfId="41490"/>
    <cellStyle name="Subtotal 3 3 16" xfId="41491"/>
    <cellStyle name="Sub-total 3 3 16" xfId="41492"/>
    <cellStyle name="Subtotal 3 3 17" xfId="41493"/>
    <cellStyle name="Sub-total 3 3 17" xfId="41494"/>
    <cellStyle name="Subtotal 3 3 18" xfId="41495"/>
    <cellStyle name="Sub-total 3 3 18" xfId="41496"/>
    <cellStyle name="Subtotal 3 3 19" xfId="41497"/>
    <cellStyle name="Sub-total 3 3 19" xfId="41498"/>
    <cellStyle name="Subtotal 3 3 2" xfId="41499"/>
    <cellStyle name="Sub-total 3 3 2" xfId="41500"/>
    <cellStyle name="Subtotal 3 3 20" xfId="41501"/>
    <cellStyle name="Sub-total 3 3 20" xfId="41502"/>
    <cellStyle name="Subtotal 3 3 21" xfId="41503"/>
    <cellStyle name="Sub-total 3 3 21" xfId="41504"/>
    <cellStyle name="Subtotal 3 3 22" xfId="41505"/>
    <cellStyle name="Sub-total 3 3 22" xfId="41506"/>
    <cellStyle name="Subtotal 3 3 23" xfId="41507"/>
    <cellStyle name="Sub-total 3 3 23" xfId="41508"/>
    <cellStyle name="Subtotal 3 3 3" xfId="41509"/>
    <cellStyle name="Sub-total 3 3 3" xfId="41510"/>
    <cellStyle name="Subtotal 3 3 4" xfId="41511"/>
    <cellStyle name="Sub-total 3 3 4" xfId="41512"/>
    <cellStyle name="Subtotal 3 3 5" xfId="41513"/>
    <cellStyle name="Sub-total 3 3 5" xfId="41514"/>
    <cellStyle name="Subtotal 3 3 6" xfId="41515"/>
    <cellStyle name="Sub-total 3 3 6" xfId="41516"/>
    <cellStyle name="Subtotal 3 3 7" xfId="41517"/>
    <cellStyle name="Sub-total 3 3 7" xfId="41518"/>
    <cellStyle name="Subtotal 3 3 8" xfId="41519"/>
    <cellStyle name="Sub-total 3 3 8" xfId="41520"/>
    <cellStyle name="Subtotal 3 3 9" xfId="41521"/>
    <cellStyle name="Sub-total 3 3 9" xfId="41522"/>
    <cellStyle name="Subtotal 3 4" xfId="41523"/>
    <cellStyle name="Sub-total 3 4" xfId="41524"/>
    <cellStyle name="Subtotal 3 4 2" xfId="41525"/>
    <cellStyle name="Sub-total 3 4 2" xfId="41526"/>
    <cellStyle name="Subtotal 3 4 3" xfId="41527"/>
    <cellStyle name="Sub-total 3 4 3" xfId="41528"/>
    <cellStyle name="Subtotal 3 4 4" xfId="41529"/>
    <cellStyle name="Sub-total 3 4 4" xfId="41530"/>
    <cellStyle name="Subtotal 3 4 5" xfId="41531"/>
    <cellStyle name="Sub-total 3 4 5" xfId="41532"/>
    <cellStyle name="Subtotal 3 4 6" xfId="41533"/>
    <cellStyle name="Sub-total 3 4 6" xfId="41534"/>
    <cellStyle name="Subtotal 3 5" xfId="41535"/>
    <cellStyle name="Sub-total 3 5" xfId="41536"/>
    <cellStyle name="Subtotal 3 5 2" xfId="41537"/>
    <cellStyle name="Sub-total 3 5 2" xfId="41538"/>
    <cellStyle name="Subtotal 3 5 3" xfId="41539"/>
    <cellStyle name="Sub-total 3 5 3" xfId="41540"/>
    <cellStyle name="Subtotal 3 5 4" xfId="41541"/>
    <cellStyle name="Sub-total 3 5 4" xfId="41542"/>
    <cellStyle name="Subtotal 3 5 5" xfId="41543"/>
    <cellStyle name="Sub-total 3 5 5" xfId="41544"/>
    <cellStyle name="Subtotal 3 5 6" xfId="41545"/>
    <cellStyle name="Sub-total 3 5 6" xfId="41546"/>
    <cellStyle name="Subtotal 3 6" xfId="41547"/>
    <cellStyle name="Sub-total 3 6" xfId="41548"/>
    <cellStyle name="Subtotal 3 6 2" xfId="41549"/>
    <cellStyle name="Sub-total 3 6 2" xfId="41550"/>
    <cellStyle name="Subtotal 3 6 3" xfId="41551"/>
    <cellStyle name="Sub-total 3 6 3" xfId="41552"/>
    <cellStyle name="Subtotal 3 6 4" xfId="41553"/>
    <cellStyle name="Sub-total 3 6 4" xfId="41554"/>
    <cellStyle name="Subtotal 3 6 5" xfId="41555"/>
    <cellStyle name="Sub-total 3 6 5" xfId="41556"/>
    <cellStyle name="Subtotal 3 6 6" xfId="41557"/>
    <cellStyle name="Sub-total 3 6 6" xfId="41558"/>
    <cellStyle name="Subtotal 3 7" xfId="41559"/>
    <cellStyle name="Sub-total 3 7" xfId="41560"/>
    <cellStyle name="Subtotal 3 7 2" xfId="41561"/>
    <cellStyle name="Sub-total 3 7 2" xfId="41562"/>
    <cellStyle name="Subtotal 3 7 3" xfId="41563"/>
    <cellStyle name="Sub-total 3 7 3" xfId="41564"/>
    <cellStyle name="Subtotal 3 7 4" xfId="41565"/>
    <cellStyle name="Sub-total 3 7 4" xfId="41566"/>
    <cellStyle name="Subtotal 3 7 5" xfId="41567"/>
    <cellStyle name="Sub-total 3 7 5" xfId="41568"/>
    <cellStyle name="Subtotal 3 7 6" xfId="41569"/>
    <cellStyle name="Sub-total 3 7 6" xfId="41570"/>
    <cellStyle name="Subtotal 3 8" xfId="41571"/>
    <cellStyle name="Sub-total 3 8" xfId="41572"/>
    <cellStyle name="Subtotal 3 8 2" xfId="41573"/>
    <cellStyle name="Sub-total 3 8 2" xfId="41574"/>
    <cellStyle name="Subtotal 3 8 3" xfId="41575"/>
    <cellStyle name="Sub-total 3 8 3" xfId="41576"/>
    <cellStyle name="Subtotal 3 8 4" xfId="41577"/>
    <cellStyle name="Sub-total 3 8 4" xfId="41578"/>
    <cellStyle name="Subtotal 3 8 5" xfId="41579"/>
    <cellStyle name="Sub-total 3 8 5" xfId="41580"/>
    <cellStyle name="Subtotal 3 8 6" xfId="41581"/>
    <cellStyle name="Sub-total 3 8 6" xfId="41582"/>
    <cellStyle name="Subtotal 3 9" xfId="41583"/>
    <cellStyle name="Sub-total 3 9" xfId="41584"/>
    <cellStyle name="Subtotal 3 9 2" xfId="41585"/>
    <cellStyle name="Sub-total 3 9 2" xfId="41586"/>
    <cellStyle name="Subtotal 3 9 3" xfId="41587"/>
    <cellStyle name="Sub-total 3 9 3" xfId="41588"/>
    <cellStyle name="Subtotal 3 9 4" xfId="41589"/>
    <cellStyle name="Sub-total 3 9 4" xfId="41590"/>
    <cellStyle name="Subtotal 3 9 5" xfId="41591"/>
    <cellStyle name="Sub-total 3 9 5" xfId="41592"/>
    <cellStyle name="Subtotal 3 9 6" xfId="41593"/>
    <cellStyle name="Sub-total 3 9 6" xfId="41594"/>
    <cellStyle name="Subtotal 30" xfId="41595"/>
    <cellStyle name="Sub-total 30" xfId="41596"/>
    <cellStyle name="Subtotal 4" xfId="13268"/>
    <cellStyle name="Sub-total 4" xfId="13269"/>
    <cellStyle name="Subtotal 4 10" xfId="41597"/>
    <cellStyle name="Sub-total 4 10" xfId="41598"/>
    <cellStyle name="Subtotal 4 10 2" xfId="41599"/>
    <cellStyle name="Sub-total 4 10 2" xfId="41600"/>
    <cellStyle name="Subtotal 4 10 3" xfId="41601"/>
    <cellStyle name="Sub-total 4 10 3" xfId="41602"/>
    <cellStyle name="Subtotal 4 10 4" xfId="41603"/>
    <cellStyle name="Sub-total 4 10 4" xfId="41604"/>
    <cellStyle name="Subtotal 4 10 5" xfId="41605"/>
    <cellStyle name="Sub-total 4 10 5" xfId="41606"/>
    <cellStyle name="Subtotal 4 10 6" xfId="41607"/>
    <cellStyle name="Sub-total 4 10 6" xfId="41608"/>
    <cellStyle name="Subtotal 4 11" xfId="41609"/>
    <cellStyle name="Sub-total 4 11" xfId="41610"/>
    <cellStyle name="Subtotal 4 11 2" xfId="41611"/>
    <cellStyle name="Sub-total 4 11 2" xfId="41612"/>
    <cellStyle name="Subtotal 4 11 3" xfId="41613"/>
    <cellStyle name="Sub-total 4 11 3" xfId="41614"/>
    <cellStyle name="Subtotal 4 11 4" xfId="41615"/>
    <cellStyle name="Sub-total 4 11 4" xfId="41616"/>
    <cellStyle name="Subtotal 4 11 5" xfId="41617"/>
    <cellStyle name="Sub-total 4 11 5" xfId="41618"/>
    <cellStyle name="Subtotal 4 11 6" xfId="41619"/>
    <cellStyle name="Sub-total 4 11 6" xfId="41620"/>
    <cellStyle name="Subtotal 4 12" xfId="41621"/>
    <cellStyle name="Sub-total 4 12" xfId="41622"/>
    <cellStyle name="Subtotal 4 12 2" xfId="41623"/>
    <cellStyle name="Sub-total 4 12 2" xfId="41624"/>
    <cellStyle name="Subtotal 4 12 3" xfId="41625"/>
    <cellStyle name="Sub-total 4 12 3" xfId="41626"/>
    <cellStyle name="Subtotal 4 12 4" xfId="41627"/>
    <cellStyle name="Sub-total 4 12 4" xfId="41628"/>
    <cellStyle name="Subtotal 4 12 5" xfId="41629"/>
    <cellStyle name="Sub-total 4 12 5" xfId="41630"/>
    <cellStyle name="Subtotal 4 12 6" xfId="41631"/>
    <cellStyle name="Sub-total 4 12 6" xfId="41632"/>
    <cellStyle name="Subtotal 4 13" xfId="41633"/>
    <cellStyle name="Sub-total 4 13" xfId="41634"/>
    <cellStyle name="Subtotal 4 13 2" xfId="41635"/>
    <cellStyle name="Sub-total 4 13 2" xfId="41636"/>
    <cellStyle name="Subtotal 4 13 3" xfId="41637"/>
    <cellStyle name="Sub-total 4 13 3" xfId="41638"/>
    <cellStyle name="Subtotal 4 13 4" xfId="41639"/>
    <cellStyle name="Sub-total 4 13 4" xfId="41640"/>
    <cellStyle name="Subtotal 4 13 5" xfId="41641"/>
    <cellStyle name="Sub-total 4 13 5" xfId="41642"/>
    <cellStyle name="Subtotal 4 13 6" xfId="41643"/>
    <cellStyle name="Sub-total 4 13 6" xfId="41644"/>
    <cellStyle name="Subtotal 4 14" xfId="41645"/>
    <cellStyle name="Sub-total 4 14" xfId="41646"/>
    <cellStyle name="Subtotal 4 15" xfId="41647"/>
    <cellStyle name="Sub-total 4 15" xfId="41648"/>
    <cellStyle name="Subtotal 4 16" xfId="41649"/>
    <cellStyle name="Sub-total 4 16" xfId="41650"/>
    <cellStyle name="Subtotal 4 17" xfId="41651"/>
    <cellStyle name="Sub-total 4 17" xfId="41652"/>
    <cellStyle name="Subtotal 4 18" xfId="41653"/>
    <cellStyle name="Sub-total 4 18" xfId="41654"/>
    <cellStyle name="Subtotal 4 2" xfId="13270"/>
    <cellStyle name="Sub-total 4 2" xfId="13271"/>
    <cellStyle name="Subtotal 4 2 10" xfId="41655"/>
    <cellStyle name="Sub-total 4 2 10" xfId="41656"/>
    <cellStyle name="Subtotal 4 2 11" xfId="41657"/>
    <cellStyle name="Sub-total 4 2 11" xfId="41658"/>
    <cellStyle name="Subtotal 4 2 12" xfId="41659"/>
    <cellStyle name="Sub-total 4 2 12" xfId="41660"/>
    <cellStyle name="Subtotal 4 2 13" xfId="41661"/>
    <cellStyle name="Sub-total 4 2 13" xfId="41662"/>
    <cellStyle name="Subtotal 4 2 14" xfId="41663"/>
    <cellStyle name="Sub-total 4 2 14" xfId="41664"/>
    <cellStyle name="Subtotal 4 2 15" xfId="41665"/>
    <cellStyle name="Sub-total 4 2 15" xfId="41666"/>
    <cellStyle name="Subtotal 4 2 16" xfId="41667"/>
    <cellStyle name="Sub-total 4 2 16" xfId="41668"/>
    <cellStyle name="Subtotal 4 2 17" xfId="41669"/>
    <cellStyle name="Sub-total 4 2 17" xfId="41670"/>
    <cellStyle name="Subtotal 4 2 18" xfId="41671"/>
    <cellStyle name="Sub-total 4 2 18" xfId="41672"/>
    <cellStyle name="Subtotal 4 2 19" xfId="41673"/>
    <cellStyle name="Sub-total 4 2 19" xfId="41674"/>
    <cellStyle name="Subtotal 4 2 2" xfId="41675"/>
    <cellStyle name="Sub-total 4 2 2" xfId="41676"/>
    <cellStyle name="Subtotal 4 2 20" xfId="41677"/>
    <cellStyle name="Sub-total 4 2 20" xfId="41678"/>
    <cellStyle name="Subtotal 4 2 21" xfId="41679"/>
    <cellStyle name="Sub-total 4 2 21" xfId="41680"/>
    <cellStyle name="Subtotal 4 2 22" xfId="41681"/>
    <cellStyle name="Sub-total 4 2 22" xfId="41682"/>
    <cellStyle name="Subtotal 4 2 23" xfId="41683"/>
    <cellStyle name="Sub-total 4 2 23" xfId="41684"/>
    <cellStyle name="Subtotal 4 2 3" xfId="41685"/>
    <cellStyle name="Sub-total 4 2 3" xfId="41686"/>
    <cellStyle name="Subtotal 4 2 4" xfId="41687"/>
    <cellStyle name="Sub-total 4 2 4" xfId="41688"/>
    <cellStyle name="Subtotal 4 2 5" xfId="41689"/>
    <cellStyle name="Sub-total 4 2 5" xfId="41690"/>
    <cellStyle name="Subtotal 4 2 6" xfId="41691"/>
    <cellStyle name="Sub-total 4 2 6" xfId="41692"/>
    <cellStyle name="Subtotal 4 2 7" xfId="41693"/>
    <cellStyle name="Sub-total 4 2 7" xfId="41694"/>
    <cellStyle name="Subtotal 4 2 8" xfId="41695"/>
    <cellStyle name="Sub-total 4 2 8" xfId="41696"/>
    <cellStyle name="Subtotal 4 2 9" xfId="41697"/>
    <cellStyle name="Sub-total 4 2 9" xfId="41698"/>
    <cellStyle name="Subtotal 4 3" xfId="13272"/>
    <cellStyle name="Sub-total 4 3" xfId="13273"/>
    <cellStyle name="Subtotal 4 3 10" xfId="41699"/>
    <cellStyle name="Sub-total 4 3 10" xfId="41700"/>
    <cellStyle name="Subtotal 4 3 11" xfId="41701"/>
    <cellStyle name="Sub-total 4 3 11" xfId="41702"/>
    <cellStyle name="Subtotal 4 3 12" xfId="41703"/>
    <cellStyle name="Sub-total 4 3 12" xfId="41704"/>
    <cellStyle name="Subtotal 4 3 13" xfId="41705"/>
    <cellStyle name="Sub-total 4 3 13" xfId="41706"/>
    <cellStyle name="Subtotal 4 3 14" xfId="41707"/>
    <cellStyle name="Sub-total 4 3 14" xfId="41708"/>
    <cellStyle name="Subtotal 4 3 15" xfId="41709"/>
    <cellStyle name="Sub-total 4 3 15" xfId="41710"/>
    <cellStyle name="Subtotal 4 3 16" xfId="41711"/>
    <cellStyle name="Sub-total 4 3 16" xfId="41712"/>
    <cellStyle name="Subtotal 4 3 17" xfId="41713"/>
    <cellStyle name="Sub-total 4 3 17" xfId="41714"/>
    <cellStyle name="Subtotal 4 3 18" xfId="41715"/>
    <cellStyle name="Sub-total 4 3 18" xfId="41716"/>
    <cellStyle name="Subtotal 4 3 19" xfId="41717"/>
    <cellStyle name="Sub-total 4 3 19" xfId="41718"/>
    <cellStyle name="Subtotal 4 3 2" xfId="41719"/>
    <cellStyle name="Sub-total 4 3 2" xfId="41720"/>
    <cellStyle name="Subtotal 4 3 20" xfId="41721"/>
    <cellStyle name="Sub-total 4 3 20" xfId="41722"/>
    <cellStyle name="Subtotal 4 3 21" xfId="41723"/>
    <cellStyle name="Sub-total 4 3 21" xfId="41724"/>
    <cellStyle name="Subtotal 4 3 22" xfId="41725"/>
    <cellStyle name="Sub-total 4 3 22" xfId="41726"/>
    <cellStyle name="Subtotal 4 3 23" xfId="41727"/>
    <cellStyle name="Sub-total 4 3 23" xfId="41728"/>
    <cellStyle name="Subtotal 4 3 3" xfId="41729"/>
    <cellStyle name="Sub-total 4 3 3" xfId="41730"/>
    <cellStyle name="Subtotal 4 3 4" xfId="41731"/>
    <cellStyle name="Sub-total 4 3 4" xfId="41732"/>
    <cellStyle name="Subtotal 4 3 5" xfId="41733"/>
    <cellStyle name="Sub-total 4 3 5" xfId="41734"/>
    <cellStyle name="Subtotal 4 3 6" xfId="41735"/>
    <cellStyle name="Sub-total 4 3 6" xfId="41736"/>
    <cellStyle name="Subtotal 4 3 7" xfId="41737"/>
    <cellStyle name="Sub-total 4 3 7" xfId="41738"/>
    <cellStyle name="Subtotal 4 3 8" xfId="41739"/>
    <cellStyle name="Sub-total 4 3 8" xfId="41740"/>
    <cellStyle name="Subtotal 4 3 9" xfId="41741"/>
    <cellStyle name="Sub-total 4 3 9" xfId="41742"/>
    <cellStyle name="Subtotal 4 4" xfId="41743"/>
    <cellStyle name="Sub-total 4 4" xfId="41744"/>
    <cellStyle name="Subtotal 4 4 2" xfId="41745"/>
    <cellStyle name="Sub-total 4 4 2" xfId="41746"/>
    <cellStyle name="Subtotal 4 4 3" xfId="41747"/>
    <cellStyle name="Sub-total 4 4 3" xfId="41748"/>
    <cellStyle name="Subtotal 4 4 4" xfId="41749"/>
    <cellStyle name="Sub-total 4 4 4" xfId="41750"/>
    <cellStyle name="Subtotal 4 4 5" xfId="41751"/>
    <cellStyle name="Sub-total 4 4 5" xfId="41752"/>
    <cellStyle name="Subtotal 4 4 6" xfId="41753"/>
    <cellStyle name="Sub-total 4 4 6" xfId="41754"/>
    <cellStyle name="Subtotal 4 5" xfId="41755"/>
    <cellStyle name="Sub-total 4 5" xfId="41756"/>
    <cellStyle name="Subtotal 4 5 2" xfId="41757"/>
    <cellStyle name="Sub-total 4 5 2" xfId="41758"/>
    <cellStyle name="Subtotal 4 5 3" xfId="41759"/>
    <cellStyle name="Sub-total 4 5 3" xfId="41760"/>
    <cellStyle name="Subtotal 4 5 4" xfId="41761"/>
    <cellStyle name="Sub-total 4 5 4" xfId="41762"/>
    <cellStyle name="Subtotal 4 5 5" xfId="41763"/>
    <cellStyle name="Sub-total 4 5 5" xfId="41764"/>
    <cellStyle name="Subtotal 4 5 6" xfId="41765"/>
    <cellStyle name="Sub-total 4 5 6" xfId="41766"/>
    <cellStyle name="Subtotal 4 6" xfId="41767"/>
    <cellStyle name="Sub-total 4 6" xfId="41768"/>
    <cellStyle name="Subtotal 4 6 2" xfId="41769"/>
    <cellStyle name="Sub-total 4 6 2" xfId="41770"/>
    <cellStyle name="Subtotal 4 6 3" xfId="41771"/>
    <cellStyle name="Sub-total 4 6 3" xfId="41772"/>
    <cellStyle name="Subtotal 4 6 4" xfId="41773"/>
    <cellStyle name="Sub-total 4 6 4" xfId="41774"/>
    <cellStyle name="Subtotal 4 6 5" xfId="41775"/>
    <cellStyle name="Sub-total 4 6 5" xfId="41776"/>
    <cellStyle name="Subtotal 4 6 6" xfId="41777"/>
    <cellStyle name="Sub-total 4 6 6" xfId="41778"/>
    <cellStyle name="Subtotal 4 7" xfId="41779"/>
    <cellStyle name="Sub-total 4 7" xfId="41780"/>
    <cellStyle name="Subtotal 4 7 2" xfId="41781"/>
    <cellStyle name="Sub-total 4 7 2" xfId="41782"/>
    <cellStyle name="Subtotal 4 7 3" xfId="41783"/>
    <cellStyle name="Sub-total 4 7 3" xfId="41784"/>
    <cellStyle name="Subtotal 4 7 4" xfId="41785"/>
    <cellStyle name="Sub-total 4 7 4" xfId="41786"/>
    <cellStyle name="Subtotal 4 7 5" xfId="41787"/>
    <cellStyle name="Sub-total 4 7 5" xfId="41788"/>
    <cellStyle name="Subtotal 4 7 6" xfId="41789"/>
    <cellStyle name="Sub-total 4 7 6" xfId="41790"/>
    <cellStyle name="Subtotal 4 8" xfId="41791"/>
    <cellStyle name="Sub-total 4 8" xfId="41792"/>
    <cellStyle name="Subtotal 4 8 2" xfId="41793"/>
    <cellStyle name="Sub-total 4 8 2" xfId="41794"/>
    <cellStyle name="Subtotal 4 8 3" xfId="41795"/>
    <cellStyle name="Sub-total 4 8 3" xfId="41796"/>
    <cellStyle name="Subtotal 4 8 4" xfId="41797"/>
    <cellStyle name="Sub-total 4 8 4" xfId="41798"/>
    <cellStyle name="Subtotal 4 8 5" xfId="41799"/>
    <cellStyle name="Sub-total 4 8 5" xfId="41800"/>
    <cellStyle name="Subtotal 4 8 6" xfId="41801"/>
    <cellStyle name="Sub-total 4 8 6" xfId="41802"/>
    <cellStyle name="Subtotal 4 9" xfId="41803"/>
    <cellStyle name="Sub-total 4 9" xfId="41804"/>
    <cellStyle name="Subtotal 4 9 2" xfId="41805"/>
    <cellStyle name="Sub-total 4 9 2" xfId="41806"/>
    <cellStyle name="Subtotal 4 9 3" xfId="41807"/>
    <cellStyle name="Sub-total 4 9 3" xfId="41808"/>
    <cellStyle name="Subtotal 4 9 4" xfId="41809"/>
    <cellStyle name="Sub-total 4 9 4" xfId="41810"/>
    <cellStyle name="Subtotal 4 9 5" xfId="41811"/>
    <cellStyle name="Sub-total 4 9 5" xfId="41812"/>
    <cellStyle name="Subtotal 4 9 6" xfId="41813"/>
    <cellStyle name="Sub-total 4 9 6" xfId="41814"/>
    <cellStyle name="Subtotal 5" xfId="13274"/>
    <cellStyle name="Sub-total 5" xfId="13275"/>
    <cellStyle name="Subtotal 5 10" xfId="41815"/>
    <cellStyle name="Sub-total 5 10" xfId="41816"/>
    <cellStyle name="Subtotal 5 10 2" xfId="41817"/>
    <cellStyle name="Sub-total 5 10 2" xfId="41818"/>
    <cellStyle name="Subtotal 5 10 3" xfId="41819"/>
    <cellStyle name="Sub-total 5 10 3" xfId="41820"/>
    <cellStyle name="Subtotal 5 10 4" xfId="41821"/>
    <cellStyle name="Sub-total 5 10 4" xfId="41822"/>
    <cellStyle name="Subtotal 5 10 5" xfId="41823"/>
    <cellStyle name="Sub-total 5 10 5" xfId="41824"/>
    <cellStyle name="Subtotal 5 10 6" xfId="41825"/>
    <cellStyle name="Sub-total 5 10 6" xfId="41826"/>
    <cellStyle name="Subtotal 5 11" xfId="41827"/>
    <cellStyle name="Sub-total 5 11" xfId="41828"/>
    <cellStyle name="Subtotal 5 11 2" xfId="41829"/>
    <cellStyle name="Sub-total 5 11 2" xfId="41830"/>
    <cellStyle name="Subtotal 5 11 3" xfId="41831"/>
    <cellStyle name="Sub-total 5 11 3" xfId="41832"/>
    <cellStyle name="Subtotal 5 11 4" xfId="41833"/>
    <cellStyle name="Sub-total 5 11 4" xfId="41834"/>
    <cellStyle name="Subtotal 5 11 5" xfId="41835"/>
    <cellStyle name="Sub-total 5 11 5" xfId="41836"/>
    <cellStyle name="Subtotal 5 11 6" xfId="41837"/>
    <cellStyle name="Sub-total 5 11 6" xfId="41838"/>
    <cellStyle name="Subtotal 5 12" xfId="41839"/>
    <cellStyle name="Sub-total 5 12" xfId="41840"/>
    <cellStyle name="Subtotal 5 12 2" xfId="41841"/>
    <cellStyle name="Sub-total 5 12 2" xfId="41842"/>
    <cellStyle name="Subtotal 5 12 3" xfId="41843"/>
    <cellStyle name="Sub-total 5 12 3" xfId="41844"/>
    <cellStyle name="Subtotal 5 12 4" xfId="41845"/>
    <cellStyle name="Sub-total 5 12 4" xfId="41846"/>
    <cellStyle name="Subtotal 5 12 5" xfId="41847"/>
    <cellStyle name="Sub-total 5 12 5" xfId="41848"/>
    <cellStyle name="Subtotal 5 12 6" xfId="41849"/>
    <cellStyle name="Sub-total 5 12 6" xfId="41850"/>
    <cellStyle name="Subtotal 5 13" xfId="41851"/>
    <cellStyle name="Sub-total 5 13" xfId="41852"/>
    <cellStyle name="Subtotal 5 13 2" xfId="41853"/>
    <cellStyle name="Sub-total 5 13 2" xfId="41854"/>
    <cellStyle name="Subtotal 5 13 3" xfId="41855"/>
    <cellStyle name="Sub-total 5 13 3" xfId="41856"/>
    <cellStyle name="Subtotal 5 13 4" xfId="41857"/>
    <cellStyle name="Sub-total 5 13 4" xfId="41858"/>
    <cellStyle name="Subtotal 5 13 5" xfId="41859"/>
    <cellStyle name="Sub-total 5 13 5" xfId="41860"/>
    <cellStyle name="Subtotal 5 13 6" xfId="41861"/>
    <cellStyle name="Sub-total 5 13 6" xfId="41862"/>
    <cellStyle name="Subtotal 5 14" xfId="41863"/>
    <cellStyle name="Sub-total 5 14" xfId="41864"/>
    <cellStyle name="Subtotal 5 15" xfId="41865"/>
    <cellStyle name="Sub-total 5 15" xfId="41866"/>
    <cellStyle name="Subtotal 5 16" xfId="41867"/>
    <cellStyle name="Sub-total 5 16" xfId="41868"/>
    <cellStyle name="Subtotal 5 17" xfId="41869"/>
    <cellStyle name="Sub-total 5 17" xfId="41870"/>
    <cellStyle name="Subtotal 5 18" xfId="41871"/>
    <cellStyle name="Sub-total 5 18" xfId="41872"/>
    <cellStyle name="Subtotal 5 2" xfId="13276"/>
    <cellStyle name="Sub-total 5 2" xfId="13277"/>
    <cellStyle name="Subtotal 5 2 10" xfId="41873"/>
    <cellStyle name="Sub-total 5 2 10" xfId="41874"/>
    <cellStyle name="Subtotal 5 2 11" xfId="41875"/>
    <cellStyle name="Sub-total 5 2 11" xfId="41876"/>
    <cellStyle name="Subtotal 5 2 12" xfId="41877"/>
    <cellStyle name="Sub-total 5 2 12" xfId="41878"/>
    <cellStyle name="Subtotal 5 2 13" xfId="41879"/>
    <cellStyle name="Sub-total 5 2 13" xfId="41880"/>
    <cellStyle name="Subtotal 5 2 14" xfId="41881"/>
    <cellStyle name="Sub-total 5 2 14" xfId="41882"/>
    <cellStyle name="Subtotal 5 2 15" xfId="41883"/>
    <cellStyle name="Sub-total 5 2 15" xfId="41884"/>
    <cellStyle name="Subtotal 5 2 16" xfId="41885"/>
    <cellStyle name="Sub-total 5 2 16" xfId="41886"/>
    <cellStyle name="Subtotal 5 2 17" xfId="41887"/>
    <cellStyle name="Sub-total 5 2 17" xfId="41888"/>
    <cellStyle name="Subtotal 5 2 18" xfId="41889"/>
    <cellStyle name="Sub-total 5 2 18" xfId="41890"/>
    <cellStyle name="Subtotal 5 2 19" xfId="41891"/>
    <cellStyle name="Sub-total 5 2 19" xfId="41892"/>
    <cellStyle name="Subtotal 5 2 2" xfId="41893"/>
    <cellStyle name="Sub-total 5 2 2" xfId="41894"/>
    <cellStyle name="Subtotal 5 2 20" xfId="41895"/>
    <cellStyle name="Sub-total 5 2 20" xfId="41896"/>
    <cellStyle name="Subtotal 5 2 21" xfId="41897"/>
    <cellStyle name="Sub-total 5 2 21" xfId="41898"/>
    <cellStyle name="Subtotal 5 2 22" xfId="41899"/>
    <cellStyle name="Sub-total 5 2 22" xfId="41900"/>
    <cellStyle name="Subtotal 5 2 23" xfId="41901"/>
    <cellStyle name="Sub-total 5 2 23" xfId="41902"/>
    <cellStyle name="Subtotal 5 2 3" xfId="41903"/>
    <cellStyle name="Sub-total 5 2 3" xfId="41904"/>
    <cellStyle name="Subtotal 5 2 4" xfId="41905"/>
    <cellStyle name="Sub-total 5 2 4" xfId="41906"/>
    <cellStyle name="Subtotal 5 2 5" xfId="41907"/>
    <cellStyle name="Sub-total 5 2 5" xfId="41908"/>
    <cellStyle name="Subtotal 5 2 6" xfId="41909"/>
    <cellStyle name="Sub-total 5 2 6" xfId="41910"/>
    <cellStyle name="Subtotal 5 2 7" xfId="41911"/>
    <cellStyle name="Sub-total 5 2 7" xfId="41912"/>
    <cellStyle name="Subtotal 5 2 8" xfId="41913"/>
    <cellStyle name="Sub-total 5 2 8" xfId="41914"/>
    <cellStyle name="Subtotal 5 2 9" xfId="41915"/>
    <cellStyle name="Sub-total 5 2 9" xfId="41916"/>
    <cellStyle name="Subtotal 5 3" xfId="13278"/>
    <cellStyle name="Sub-total 5 3" xfId="13279"/>
    <cellStyle name="Subtotal 5 3 10" xfId="41917"/>
    <cellStyle name="Sub-total 5 3 10" xfId="41918"/>
    <cellStyle name="Subtotal 5 3 11" xfId="41919"/>
    <cellStyle name="Sub-total 5 3 11" xfId="41920"/>
    <cellStyle name="Subtotal 5 3 12" xfId="41921"/>
    <cellStyle name="Sub-total 5 3 12" xfId="41922"/>
    <cellStyle name="Subtotal 5 3 13" xfId="41923"/>
    <cellStyle name="Sub-total 5 3 13" xfId="41924"/>
    <cellStyle name="Subtotal 5 3 14" xfId="41925"/>
    <cellStyle name="Sub-total 5 3 14" xfId="41926"/>
    <cellStyle name="Subtotal 5 3 15" xfId="41927"/>
    <cellStyle name="Sub-total 5 3 15" xfId="41928"/>
    <cellStyle name="Subtotal 5 3 16" xfId="41929"/>
    <cellStyle name="Sub-total 5 3 16" xfId="41930"/>
    <cellStyle name="Subtotal 5 3 17" xfId="41931"/>
    <cellStyle name="Sub-total 5 3 17" xfId="41932"/>
    <cellStyle name="Subtotal 5 3 18" xfId="41933"/>
    <cellStyle name="Sub-total 5 3 18" xfId="41934"/>
    <cellStyle name="Subtotal 5 3 19" xfId="41935"/>
    <cellStyle name="Sub-total 5 3 19" xfId="41936"/>
    <cellStyle name="Subtotal 5 3 2" xfId="41937"/>
    <cellStyle name="Sub-total 5 3 2" xfId="41938"/>
    <cellStyle name="Subtotal 5 3 20" xfId="41939"/>
    <cellStyle name="Sub-total 5 3 20" xfId="41940"/>
    <cellStyle name="Subtotal 5 3 21" xfId="41941"/>
    <cellStyle name="Sub-total 5 3 21" xfId="41942"/>
    <cellStyle name="Subtotal 5 3 22" xfId="41943"/>
    <cellStyle name="Sub-total 5 3 22" xfId="41944"/>
    <cellStyle name="Subtotal 5 3 23" xfId="41945"/>
    <cellStyle name="Sub-total 5 3 23" xfId="41946"/>
    <cellStyle name="Subtotal 5 3 3" xfId="41947"/>
    <cellStyle name="Sub-total 5 3 3" xfId="41948"/>
    <cellStyle name="Subtotal 5 3 4" xfId="41949"/>
    <cellStyle name="Sub-total 5 3 4" xfId="41950"/>
    <cellStyle name="Subtotal 5 3 5" xfId="41951"/>
    <cellStyle name="Sub-total 5 3 5" xfId="41952"/>
    <cellStyle name="Subtotal 5 3 6" xfId="41953"/>
    <cellStyle name="Sub-total 5 3 6" xfId="41954"/>
    <cellStyle name="Subtotal 5 3 7" xfId="41955"/>
    <cellStyle name="Sub-total 5 3 7" xfId="41956"/>
    <cellStyle name="Subtotal 5 3 8" xfId="41957"/>
    <cellStyle name="Sub-total 5 3 8" xfId="41958"/>
    <cellStyle name="Subtotal 5 3 9" xfId="41959"/>
    <cellStyle name="Sub-total 5 3 9" xfId="41960"/>
    <cellStyle name="Subtotal 5 4" xfId="41961"/>
    <cellStyle name="Sub-total 5 4" xfId="41962"/>
    <cellStyle name="Subtotal 5 4 2" xfId="41963"/>
    <cellStyle name="Sub-total 5 4 2" xfId="41964"/>
    <cellStyle name="Subtotal 5 4 3" xfId="41965"/>
    <cellStyle name="Sub-total 5 4 3" xfId="41966"/>
    <cellStyle name="Subtotal 5 4 4" xfId="41967"/>
    <cellStyle name="Sub-total 5 4 4" xfId="41968"/>
    <cellStyle name="Subtotal 5 4 5" xfId="41969"/>
    <cellStyle name="Sub-total 5 4 5" xfId="41970"/>
    <cellStyle name="Subtotal 5 4 6" xfId="41971"/>
    <cellStyle name="Sub-total 5 4 6" xfId="41972"/>
    <cellStyle name="Subtotal 5 5" xfId="41973"/>
    <cellStyle name="Sub-total 5 5" xfId="41974"/>
    <cellStyle name="Subtotal 5 5 2" xfId="41975"/>
    <cellStyle name="Sub-total 5 5 2" xfId="41976"/>
    <cellStyle name="Subtotal 5 5 3" xfId="41977"/>
    <cellStyle name="Sub-total 5 5 3" xfId="41978"/>
    <cellStyle name="Subtotal 5 5 4" xfId="41979"/>
    <cellStyle name="Sub-total 5 5 4" xfId="41980"/>
    <cellStyle name="Subtotal 5 5 5" xfId="41981"/>
    <cellStyle name="Sub-total 5 5 5" xfId="41982"/>
    <cellStyle name="Subtotal 5 5 6" xfId="41983"/>
    <cellStyle name="Sub-total 5 5 6" xfId="41984"/>
    <cellStyle name="Subtotal 5 6" xfId="41985"/>
    <cellStyle name="Sub-total 5 6" xfId="41986"/>
    <cellStyle name="Subtotal 5 6 2" xfId="41987"/>
    <cellStyle name="Sub-total 5 6 2" xfId="41988"/>
    <cellStyle name="Subtotal 5 6 3" xfId="41989"/>
    <cellStyle name="Sub-total 5 6 3" xfId="41990"/>
    <cellStyle name="Subtotal 5 6 4" xfId="41991"/>
    <cellStyle name="Sub-total 5 6 4" xfId="41992"/>
    <cellStyle name="Subtotal 5 6 5" xfId="41993"/>
    <cellStyle name="Sub-total 5 6 5" xfId="41994"/>
    <cellStyle name="Subtotal 5 6 6" xfId="41995"/>
    <cellStyle name="Sub-total 5 6 6" xfId="41996"/>
    <cellStyle name="Subtotal 5 7" xfId="41997"/>
    <cellStyle name="Sub-total 5 7" xfId="41998"/>
    <cellStyle name="Subtotal 5 7 2" xfId="41999"/>
    <cellStyle name="Sub-total 5 7 2" xfId="42000"/>
    <cellStyle name="Subtotal 5 7 3" xfId="42001"/>
    <cellStyle name="Sub-total 5 7 3" xfId="42002"/>
    <cellStyle name="Subtotal 5 7 4" xfId="42003"/>
    <cellStyle name="Sub-total 5 7 4" xfId="42004"/>
    <cellStyle name="Subtotal 5 7 5" xfId="42005"/>
    <cellStyle name="Sub-total 5 7 5" xfId="42006"/>
    <cellStyle name="Subtotal 5 7 6" xfId="42007"/>
    <cellStyle name="Sub-total 5 7 6" xfId="42008"/>
    <cellStyle name="Subtotal 5 8" xfId="42009"/>
    <cellStyle name="Sub-total 5 8" xfId="42010"/>
    <cellStyle name="Subtotal 5 8 2" xfId="42011"/>
    <cellStyle name="Sub-total 5 8 2" xfId="42012"/>
    <cellStyle name="Subtotal 5 8 3" xfId="42013"/>
    <cellStyle name="Sub-total 5 8 3" xfId="42014"/>
    <cellStyle name="Subtotal 5 8 4" xfId="42015"/>
    <cellStyle name="Sub-total 5 8 4" xfId="42016"/>
    <cellStyle name="Subtotal 5 8 5" xfId="42017"/>
    <cellStyle name="Sub-total 5 8 5" xfId="42018"/>
    <cellStyle name="Subtotal 5 8 6" xfId="42019"/>
    <cellStyle name="Sub-total 5 8 6" xfId="42020"/>
    <cellStyle name="Subtotal 5 9" xfId="42021"/>
    <cellStyle name="Sub-total 5 9" xfId="42022"/>
    <cellStyle name="Subtotal 5 9 2" xfId="42023"/>
    <cellStyle name="Sub-total 5 9 2" xfId="42024"/>
    <cellStyle name="Subtotal 5 9 3" xfId="42025"/>
    <cellStyle name="Sub-total 5 9 3" xfId="42026"/>
    <cellStyle name="Subtotal 5 9 4" xfId="42027"/>
    <cellStyle name="Sub-total 5 9 4" xfId="42028"/>
    <cellStyle name="Subtotal 5 9 5" xfId="42029"/>
    <cellStyle name="Sub-total 5 9 5" xfId="42030"/>
    <cellStyle name="Subtotal 5 9 6" xfId="42031"/>
    <cellStyle name="Sub-total 5 9 6" xfId="42032"/>
    <cellStyle name="Subtotal 6" xfId="13280"/>
    <cellStyle name="Sub-total 6" xfId="13281"/>
    <cellStyle name="Subtotal 6 10" xfId="42033"/>
    <cellStyle name="Sub-total 6 10" xfId="42034"/>
    <cellStyle name="Subtotal 6 10 2" xfId="42035"/>
    <cellStyle name="Sub-total 6 10 2" xfId="42036"/>
    <cellStyle name="Subtotal 6 10 3" xfId="42037"/>
    <cellStyle name="Sub-total 6 10 3" xfId="42038"/>
    <cellStyle name="Subtotal 6 10 4" xfId="42039"/>
    <cellStyle name="Sub-total 6 10 4" xfId="42040"/>
    <cellStyle name="Subtotal 6 10 5" xfId="42041"/>
    <cellStyle name="Sub-total 6 10 5" xfId="42042"/>
    <cellStyle name="Subtotal 6 10 6" xfId="42043"/>
    <cellStyle name="Sub-total 6 10 6" xfId="42044"/>
    <cellStyle name="Subtotal 6 11" xfId="42045"/>
    <cellStyle name="Sub-total 6 11" xfId="42046"/>
    <cellStyle name="Subtotal 6 11 2" xfId="42047"/>
    <cellStyle name="Sub-total 6 11 2" xfId="42048"/>
    <cellStyle name="Subtotal 6 11 3" xfId="42049"/>
    <cellStyle name="Sub-total 6 11 3" xfId="42050"/>
    <cellStyle name="Subtotal 6 11 4" xfId="42051"/>
    <cellStyle name="Sub-total 6 11 4" xfId="42052"/>
    <cellStyle name="Subtotal 6 11 5" xfId="42053"/>
    <cellStyle name="Sub-total 6 11 5" xfId="42054"/>
    <cellStyle name="Subtotal 6 11 6" xfId="42055"/>
    <cellStyle name="Sub-total 6 11 6" xfId="42056"/>
    <cellStyle name="Subtotal 6 12" xfId="42057"/>
    <cellStyle name="Sub-total 6 12" xfId="42058"/>
    <cellStyle name="Subtotal 6 12 2" xfId="42059"/>
    <cellStyle name="Sub-total 6 12 2" xfId="42060"/>
    <cellStyle name="Subtotal 6 12 3" xfId="42061"/>
    <cellStyle name="Sub-total 6 12 3" xfId="42062"/>
    <cellStyle name="Subtotal 6 12 4" xfId="42063"/>
    <cellStyle name="Sub-total 6 12 4" xfId="42064"/>
    <cellStyle name="Subtotal 6 12 5" xfId="42065"/>
    <cellStyle name="Sub-total 6 12 5" xfId="42066"/>
    <cellStyle name="Subtotal 6 12 6" xfId="42067"/>
    <cellStyle name="Sub-total 6 12 6" xfId="42068"/>
    <cellStyle name="Subtotal 6 13" xfId="42069"/>
    <cellStyle name="Sub-total 6 13" xfId="42070"/>
    <cellStyle name="Subtotal 6 13 2" xfId="42071"/>
    <cellStyle name="Sub-total 6 13 2" xfId="42072"/>
    <cellStyle name="Subtotal 6 13 3" xfId="42073"/>
    <cellStyle name="Sub-total 6 13 3" xfId="42074"/>
    <cellStyle name="Subtotal 6 13 4" xfId="42075"/>
    <cellStyle name="Sub-total 6 13 4" xfId="42076"/>
    <cellStyle name="Subtotal 6 13 5" xfId="42077"/>
    <cellStyle name="Sub-total 6 13 5" xfId="42078"/>
    <cellStyle name="Subtotal 6 13 6" xfId="42079"/>
    <cellStyle name="Sub-total 6 13 6" xfId="42080"/>
    <cellStyle name="Subtotal 6 14" xfId="42081"/>
    <cellStyle name="Sub-total 6 14" xfId="42082"/>
    <cellStyle name="Subtotal 6 15" xfId="42083"/>
    <cellStyle name="Sub-total 6 15" xfId="42084"/>
    <cellStyle name="Subtotal 6 16" xfId="42085"/>
    <cellStyle name="Sub-total 6 16" xfId="42086"/>
    <cellStyle name="Subtotal 6 17" xfId="42087"/>
    <cellStyle name="Sub-total 6 17" xfId="42088"/>
    <cellStyle name="Subtotal 6 18" xfId="42089"/>
    <cellStyle name="Sub-total 6 18" xfId="42090"/>
    <cellStyle name="Subtotal 6 2" xfId="13282"/>
    <cellStyle name="Sub-total 6 2" xfId="13283"/>
    <cellStyle name="Subtotal 6 2 10" xfId="42091"/>
    <cellStyle name="Sub-total 6 2 10" xfId="42092"/>
    <cellStyle name="Subtotal 6 2 11" xfId="42093"/>
    <cellStyle name="Sub-total 6 2 11" xfId="42094"/>
    <cellStyle name="Subtotal 6 2 12" xfId="42095"/>
    <cellStyle name="Sub-total 6 2 12" xfId="42096"/>
    <cellStyle name="Subtotal 6 2 13" xfId="42097"/>
    <cellStyle name="Sub-total 6 2 13" xfId="42098"/>
    <cellStyle name="Subtotal 6 2 14" xfId="42099"/>
    <cellStyle name="Sub-total 6 2 14" xfId="42100"/>
    <cellStyle name="Subtotal 6 2 15" xfId="42101"/>
    <cellStyle name="Sub-total 6 2 15" xfId="42102"/>
    <cellStyle name="Subtotal 6 2 16" xfId="42103"/>
    <cellStyle name="Sub-total 6 2 16" xfId="42104"/>
    <cellStyle name="Subtotal 6 2 17" xfId="42105"/>
    <cellStyle name="Sub-total 6 2 17" xfId="42106"/>
    <cellStyle name="Subtotal 6 2 18" xfId="42107"/>
    <cellStyle name="Sub-total 6 2 18" xfId="42108"/>
    <cellStyle name="Subtotal 6 2 19" xfId="42109"/>
    <cellStyle name="Sub-total 6 2 19" xfId="42110"/>
    <cellStyle name="Subtotal 6 2 2" xfId="42111"/>
    <cellStyle name="Sub-total 6 2 2" xfId="42112"/>
    <cellStyle name="Subtotal 6 2 20" xfId="42113"/>
    <cellStyle name="Sub-total 6 2 20" xfId="42114"/>
    <cellStyle name="Subtotal 6 2 21" xfId="42115"/>
    <cellStyle name="Sub-total 6 2 21" xfId="42116"/>
    <cellStyle name="Subtotal 6 2 22" xfId="42117"/>
    <cellStyle name="Sub-total 6 2 22" xfId="42118"/>
    <cellStyle name="Subtotal 6 2 23" xfId="42119"/>
    <cellStyle name="Sub-total 6 2 23" xfId="42120"/>
    <cellStyle name="Subtotal 6 2 3" xfId="42121"/>
    <cellStyle name="Sub-total 6 2 3" xfId="42122"/>
    <cellStyle name="Subtotal 6 2 4" xfId="42123"/>
    <cellStyle name="Sub-total 6 2 4" xfId="42124"/>
    <cellStyle name="Subtotal 6 2 5" xfId="42125"/>
    <cellStyle name="Sub-total 6 2 5" xfId="42126"/>
    <cellStyle name="Subtotal 6 2 6" xfId="42127"/>
    <cellStyle name="Sub-total 6 2 6" xfId="42128"/>
    <cellStyle name="Subtotal 6 2 7" xfId="42129"/>
    <cellStyle name="Sub-total 6 2 7" xfId="42130"/>
    <cellStyle name="Subtotal 6 2 8" xfId="42131"/>
    <cellStyle name="Sub-total 6 2 8" xfId="42132"/>
    <cellStyle name="Subtotal 6 2 9" xfId="42133"/>
    <cellStyle name="Sub-total 6 2 9" xfId="42134"/>
    <cellStyle name="Subtotal 6 3" xfId="13284"/>
    <cellStyle name="Sub-total 6 3" xfId="13285"/>
    <cellStyle name="Subtotal 6 3 10" xfId="42135"/>
    <cellStyle name="Sub-total 6 3 10" xfId="42136"/>
    <cellStyle name="Subtotal 6 3 11" xfId="42137"/>
    <cellStyle name="Sub-total 6 3 11" xfId="42138"/>
    <cellStyle name="Subtotal 6 3 12" xfId="42139"/>
    <cellStyle name="Sub-total 6 3 12" xfId="42140"/>
    <cellStyle name="Subtotal 6 3 13" xfId="42141"/>
    <cellStyle name="Sub-total 6 3 13" xfId="42142"/>
    <cellStyle name="Subtotal 6 3 14" xfId="42143"/>
    <cellStyle name="Sub-total 6 3 14" xfId="42144"/>
    <cellStyle name="Subtotal 6 3 15" xfId="42145"/>
    <cellStyle name="Sub-total 6 3 15" xfId="42146"/>
    <cellStyle name="Subtotal 6 3 16" xfId="42147"/>
    <cellStyle name="Sub-total 6 3 16" xfId="42148"/>
    <cellStyle name="Subtotal 6 3 17" xfId="42149"/>
    <cellStyle name="Sub-total 6 3 17" xfId="42150"/>
    <cellStyle name="Subtotal 6 3 18" xfId="42151"/>
    <cellStyle name="Sub-total 6 3 18" xfId="42152"/>
    <cellStyle name="Subtotal 6 3 19" xfId="42153"/>
    <cellStyle name="Sub-total 6 3 19" xfId="42154"/>
    <cellStyle name="Subtotal 6 3 2" xfId="42155"/>
    <cellStyle name="Sub-total 6 3 2" xfId="42156"/>
    <cellStyle name="Subtotal 6 3 20" xfId="42157"/>
    <cellStyle name="Sub-total 6 3 20" xfId="42158"/>
    <cellStyle name="Subtotal 6 3 21" xfId="42159"/>
    <cellStyle name="Sub-total 6 3 21" xfId="42160"/>
    <cellStyle name="Subtotal 6 3 22" xfId="42161"/>
    <cellStyle name="Sub-total 6 3 22" xfId="42162"/>
    <cellStyle name="Subtotal 6 3 23" xfId="42163"/>
    <cellStyle name="Sub-total 6 3 23" xfId="42164"/>
    <cellStyle name="Subtotal 6 3 3" xfId="42165"/>
    <cellStyle name="Sub-total 6 3 3" xfId="42166"/>
    <cellStyle name="Subtotal 6 3 4" xfId="42167"/>
    <cellStyle name="Sub-total 6 3 4" xfId="42168"/>
    <cellStyle name="Subtotal 6 3 5" xfId="42169"/>
    <cellStyle name="Sub-total 6 3 5" xfId="42170"/>
    <cellStyle name="Subtotal 6 3 6" xfId="42171"/>
    <cellStyle name="Sub-total 6 3 6" xfId="42172"/>
    <cellStyle name="Subtotal 6 3 7" xfId="42173"/>
    <cellStyle name="Sub-total 6 3 7" xfId="42174"/>
    <cellStyle name="Subtotal 6 3 8" xfId="42175"/>
    <cellStyle name="Sub-total 6 3 8" xfId="42176"/>
    <cellStyle name="Subtotal 6 3 9" xfId="42177"/>
    <cellStyle name="Sub-total 6 3 9" xfId="42178"/>
    <cellStyle name="Subtotal 6 4" xfId="42179"/>
    <cellStyle name="Sub-total 6 4" xfId="42180"/>
    <cellStyle name="Subtotal 6 4 2" xfId="42181"/>
    <cellStyle name="Sub-total 6 4 2" xfId="42182"/>
    <cellStyle name="Subtotal 6 4 3" xfId="42183"/>
    <cellStyle name="Sub-total 6 4 3" xfId="42184"/>
    <cellStyle name="Subtotal 6 4 4" xfId="42185"/>
    <cellStyle name="Sub-total 6 4 4" xfId="42186"/>
    <cellStyle name="Subtotal 6 4 5" xfId="42187"/>
    <cellStyle name="Sub-total 6 4 5" xfId="42188"/>
    <cellStyle name="Subtotal 6 4 6" xfId="42189"/>
    <cellStyle name="Sub-total 6 4 6" xfId="42190"/>
    <cellStyle name="Subtotal 6 5" xfId="42191"/>
    <cellStyle name="Sub-total 6 5" xfId="42192"/>
    <cellStyle name="Subtotal 6 5 2" xfId="42193"/>
    <cellStyle name="Sub-total 6 5 2" xfId="42194"/>
    <cellStyle name="Subtotal 6 5 3" xfId="42195"/>
    <cellStyle name="Sub-total 6 5 3" xfId="42196"/>
    <cellStyle name="Subtotal 6 5 4" xfId="42197"/>
    <cellStyle name="Sub-total 6 5 4" xfId="42198"/>
    <cellStyle name="Subtotal 6 5 5" xfId="42199"/>
    <cellStyle name="Sub-total 6 5 5" xfId="42200"/>
    <cellStyle name="Subtotal 6 5 6" xfId="42201"/>
    <cellStyle name="Sub-total 6 5 6" xfId="42202"/>
    <cellStyle name="Subtotal 6 6" xfId="42203"/>
    <cellStyle name="Sub-total 6 6" xfId="42204"/>
    <cellStyle name="Subtotal 6 6 2" xfId="42205"/>
    <cellStyle name="Sub-total 6 6 2" xfId="42206"/>
    <cellStyle name="Subtotal 6 6 3" xfId="42207"/>
    <cellStyle name="Sub-total 6 6 3" xfId="42208"/>
    <cellStyle name="Subtotal 6 6 4" xfId="42209"/>
    <cellStyle name="Sub-total 6 6 4" xfId="42210"/>
    <cellStyle name="Subtotal 6 6 5" xfId="42211"/>
    <cellStyle name="Sub-total 6 6 5" xfId="42212"/>
    <cellStyle name="Subtotal 6 6 6" xfId="42213"/>
    <cellStyle name="Sub-total 6 6 6" xfId="42214"/>
    <cellStyle name="Subtotal 6 7" xfId="42215"/>
    <cellStyle name="Sub-total 6 7" xfId="42216"/>
    <cellStyle name="Subtotal 6 7 2" xfId="42217"/>
    <cellStyle name="Sub-total 6 7 2" xfId="42218"/>
    <cellStyle name="Subtotal 6 7 3" xfId="42219"/>
    <cellStyle name="Sub-total 6 7 3" xfId="42220"/>
    <cellStyle name="Subtotal 6 7 4" xfId="42221"/>
    <cellStyle name="Sub-total 6 7 4" xfId="42222"/>
    <cellStyle name="Subtotal 6 7 5" xfId="42223"/>
    <cellStyle name="Sub-total 6 7 5" xfId="42224"/>
    <cellStyle name="Subtotal 6 7 6" xfId="42225"/>
    <cellStyle name="Sub-total 6 7 6" xfId="42226"/>
    <cellStyle name="Subtotal 6 8" xfId="42227"/>
    <cellStyle name="Sub-total 6 8" xfId="42228"/>
    <cellStyle name="Subtotal 6 8 2" xfId="42229"/>
    <cellStyle name="Sub-total 6 8 2" xfId="42230"/>
    <cellStyle name="Subtotal 6 8 3" xfId="42231"/>
    <cellStyle name="Sub-total 6 8 3" xfId="42232"/>
    <cellStyle name="Subtotal 6 8 4" xfId="42233"/>
    <cellStyle name="Sub-total 6 8 4" xfId="42234"/>
    <cellStyle name="Subtotal 6 8 5" xfId="42235"/>
    <cellStyle name="Sub-total 6 8 5" xfId="42236"/>
    <cellStyle name="Subtotal 6 8 6" xfId="42237"/>
    <cellStyle name="Sub-total 6 8 6" xfId="42238"/>
    <cellStyle name="Subtotal 6 9" xfId="42239"/>
    <cellStyle name="Sub-total 6 9" xfId="42240"/>
    <cellStyle name="Subtotal 6 9 2" xfId="42241"/>
    <cellStyle name="Sub-total 6 9 2" xfId="42242"/>
    <cellStyle name="Subtotal 6 9 3" xfId="42243"/>
    <cellStyle name="Sub-total 6 9 3" xfId="42244"/>
    <cellStyle name="Subtotal 6 9 4" xfId="42245"/>
    <cellStyle name="Sub-total 6 9 4" xfId="42246"/>
    <cellStyle name="Subtotal 6 9 5" xfId="42247"/>
    <cellStyle name="Sub-total 6 9 5" xfId="42248"/>
    <cellStyle name="Subtotal 6 9 6" xfId="42249"/>
    <cellStyle name="Sub-total 6 9 6" xfId="42250"/>
    <cellStyle name="Subtotal 7" xfId="13286"/>
    <cellStyle name="Sub-total 7" xfId="13287"/>
    <cellStyle name="Subtotal 7 10" xfId="42251"/>
    <cellStyle name="Sub-total 7 10" xfId="42252"/>
    <cellStyle name="Subtotal 7 10 2" xfId="42253"/>
    <cellStyle name="Sub-total 7 10 2" xfId="42254"/>
    <cellStyle name="Subtotal 7 10 3" xfId="42255"/>
    <cellStyle name="Sub-total 7 10 3" xfId="42256"/>
    <cellStyle name="Subtotal 7 10 4" xfId="42257"/>
    <cellStyle name="Sub-total 7 10 4" xfId="42258"/>
    <cellStyle name="Subtotal 7 10 5" xfId="42259"/>
    <cellStyle name="Sub-total 7 10 5" xfId="42260"/>
    <cellStyle name="Subtotal 7 10 6" xfId="42261"/>
    <cellStyle name="Sub-total 7 10 6" xfId="42262"/>
    <cellStyle name="Subtotal 7 11" xfId="42263"/>
    <cellStyle name="Sub-total 7 11" xfId="42264"/>
    <cellStyle name="Subtotal 7 11 2" xfId="42265"/>
    <cellStyle name="Sub-total 7 11 2" xfId="42266"/>
    <cellStyle name="Subtotal 7 11 3" xfId="42267"/>
    <cellStyle name="Sub-total 7 11 3" xfId="42268"/>
    <cellStyle name="Subtotal 7 11 4" xfId="42269"/>
    <cellStyle name="Sub-total 7 11 4" xfId="42270"/>
    <cellStyle name="Subtotal 7 11 5" xfId="42271"/>
    <cellStyle name="Sub-total 7 11 5" xfId="42272"/>
    <cellStyle name="Subtotal 7 11 6" xfId="42273"/>
    <cellStyle name="Sub-total 7 11 6" xfId="42274"/>
    <cellStyle name="Subtotal 7 12" xfId="42275"/>
    <cellStyle name="Sub-total 7 12" xfId="42276"/>
    <cellStyle name="Subtotal 7 12 2" xfId="42277"/>
    <cellStyle name="Sub-total 7 12 2" xfId="42278"/>
    <cellStyle name="Subtotal 7 12 3" xfId="42279"/>
    <cellStyle name="Sub-total 7 12 3" xfId="42280"/>
    <cellStyle name="Subtotal 7 12 4" xfId="42281"/>
    <cellStyle name="Sub-total 7 12 4" xfId="42282"/>
    <cellStyle name="Subtotal 7 12 5" xfId="42283"/>
    <cellStyle name="Sub-total 7 12 5" xfId="42284"/>
    <cellStyle name="Subtotal 7 12 6" xfId="42285"/>
    <cellStyle name="Sub-total 7 12 6" xfId="42286"/>
    <cellStyle name="Subtotal 7 13" xfId="42287"/>
    <cellStyle name="Sub-total 7 13" xfId="42288"/>
    <cellStyle name="Subtotal 7 13 2" xfId="42289"/>
    <cellStyle name="Sub-total 7 13 2" xfId="42290"/>
    <cellStyle name="Subtotal 7 13 3" xfId="42291"/>
    <cellStyle name="Sub-total 7 13 3" xfId="42292"/>
    <cellStyle name="Subtotal 7 13 4" xfId="42293"/>
    <cellStyle name="Sub-total 7 13 4" xfId="42294"/>
    <cellStyle name="Subtotal 7 13 5" xfId="42295"/>
    <cellStyle name="Sub-total 7 13 5" xfId="42296"/>
    <cellStyle name="Subtotal 7 13 6" xfId="42297"/>
    <cellStyle name="Sub-total 7 13 6" xfId="42298"/>
    <cellStyle name="Subtotal 7 14" xfId="42299"/>
    <cellStyle name="Sub-total 7 14" xfId="42300"/>
    <cellStyle name="Subtotal 7 15" xfId="42301"/>
    <cellStyle name="Sub-total 7 15" xfId="42302"/>
    <cellStyle name="Subtotal 7 16" xfId="42303"/>
    <cellStyle name="Sub-total 7 16" xfId="42304"/>
    <cellStyle name="Subtotal 7 17" xfId="42305"/>
    <cellStyle name="Sub-total 7 17" xfId="42306"/>
    <cellStyle name="Subtotal 7 18" xfId="42307"/>
    <cellStyle name="Sub-total 7 18" xfId="42308"/>
    <cellStyle name="Subtotal 7 19" xfId="42309"/>
    <cellStyle name="Sub-total 7 19" xfId="42310"/>
    <cellStyle name="Subtotal 7 2" xfId="42311"/>
    <cellStyle name="Sub-total 7 2" xfId="42312"/>
    <cellStyle name="Subtotal 7 2 2" xfId="42313"/>
    <cellStyle name="Sub-total 7 2 2" xfId="42314"/>
    <cellStyle name="Subtotal 7 2 3" xfId="42315"/>
    <cellStyle name="Sub-total 7 2 3" xfId="42316"/>
    <cellStyle name="Subtotal 7 2 4" xfId="42317"/>
    <cellStyle name="Sub-total 7 2 4" xfId="42318"/>
    <cellStyle name="Subtotal 7 2 5" xfId="42319"/>
    <cellStyle name="Sub-total 7 2 5" xfId="42320"/>
    <cellStyle name="Subtotal 7 2 6" xfId="42321"/>
    <cellStyle name="Sub-total 7 2 6" xfId="42322"/>
    <cellStyle name="Subtotal 7 20" xfId="42323"/>
    <cellStyle name="Sub-total 7 20" xfId="42324"/>
    <cellStyle name="Subtotal 7 3" xfId="42325"/>
    <cellStyle name="Sub-total 7 3" xfId="42326"/>
    <cellStyle name="Subtotal 7 3 2" xfId="42327"/>
    <cellStyle name="Sub-total 7 3 2" xfId="42328"/>
    <cellStyle name="Subtotal 7 3 3" xfId="42329"/>
    <cellStyle name="Sub-total 7 3 3" xfId="42330"/>
    <cellStyle name="Subtotal 7 3 4" xfId="42331"/>
    <cellStyle name="Sub-total 7 3 4" xfId="42332"/>
    <cellStyle name="Subtotal 7 3 5" xfId="42333"/>
    <cellStyle name="Sub-total 7 3 5" xfId="42334"/>
    <cellStyle name="Subtotal 7 3 6" xfId="42335"/>
    <cellStyle name="Sub-total 7 3 6" xfId="42336"/>
    <cellStyle name="Subtotal 7 4" xfId="42337"/>
    <cellStyle name="Sub-total 7 4" xfId="42338"/>
    <cellStyle name="Subtotal 7 4 2" xfId="42339"/>
    <cellStyle name="Sub-total 7 4 2" xfId="42340"/>
    <cellStyle name="Subtotal 7 4 3" xfId="42341"/>
    <cellStyle name="Sub-total 7 4 3" xfId="42342"/>
    <cellStyle name="Subtotal 7 4 4" xfId="42343"/>
    <cellStyle name="Sub-total 7 4 4" xfId="42344"/>
    <cellStyle name="Subtotal 7 4 5" xfId="42345"/>
    <cellStyle name="Sub-total 7 4 5" xfId="42346"/>
    <cellStyle name="Subtotal 7 4 6" xfId="42347"/>
    <cellStyle name="Sub-total 7 4 6" xfId="42348"/>
    <cellStyle name="Subtotal 7 5" xfId="42349"/>
    <cellStyle name="Sub-total 7 5" xfId="42350"/>
    <cellStyle name="Subtotal 7 5 2" xfId="42351"/>
    <cellStyle name="Sub-total 7 5 2" xfId="42352"/>
    <cellStyle name="Subtotal 7 5 3" xfId="42353"/>
    <cellStyle name="Sub-total 7 5 3" xfId="42354"/>
    <cellStyle name="Subtotal 7 5 4" xfId="42355"/>
    <cellStyle name="Sub-total 7 5 4" xfId="42356"/>
    <cellStyle name="Subtotal 7 5 5" xfId="42357"/>
    <cellStyle name="Sub-total 7 5 5" xfId="42358"/>
    <cellStyle name="Subtotal 7 5 6" xfId="42359"/>
    <cellStyle name="Sub-total 7 5 6" xfId="42360"/>
    <cellStyle name="Subtotal 7 6" xfId="42361"/>
    <cellStyle name="Sub-total 7 6" xfId="42362"/>
    <cellStyle name="Subtotal 7 6 2" xfId="42363"/>
    <cellStyle name="Sub-total 7 6 2" xfId="42364"/>
    <cellStyle name="Subtotal 7 6 3" xfId="42365"/>
    <cellStyle name="Sub-total 7 6 3" xfId="42366"/>
    <cellStyle name="Subtotal 7 6 4" xfId="42367"/>
    <cellStyle name="Sub-total 7 6 4" xfId="42368"/>
    <cellStyle name="Subtotal 7 6 5" xfId="42369"/>
    <cellStyle name="Sub-total 7 6 5" xfId="42370"/>
    <cellStyle name="Subtotal 7 6 6" xfId="42371"/>
    <cellStyle name="Sub-total 7 6 6" xfId="42372"/>
    <cellStyle name="Subtotal 7 7" xfId="42373"/>
    <cellStyle name="Sub-total 7 7" xfId="42374"/>
    <cellStyle name="Subtotal 7 7 2" xfId="42375"/>
    <cellStyle name="Sub-total 7 7 2" xfId="42376"/>
    <cellStyle name="Subtotal 7 7 3" xfId="42377"/>
    <cellStyle name="Sub-total 7 7 3" xfId="42378"/>
    <cellStyle name="Subtotal 7 7 4" xfId="42379"/>
    <cellStyle name="Sub-total 7 7 4" xfId="42380"/>
    <cellStyle name="Subtotal 7 7 5" xfId="42381"/>
    <cellStyle name="Sub-total 7 7 5" xfId="42382"/>
    <cellStyle name="Subtotal 7 7 6" xfId="42383"/>
    <cellStyle name="Sub-total 7 7 6" xfId="42384"/>
    <cellStyle name="Subtotal 7 8" xfId="42385"/>
    <cellStyle name="Sub-total 7 8" xfId="42386"/>
    <cellStyle name="Subtotal 7 8 2" xfId="42387"/>
    <cellStyle name="Sub-total 7 8 2" xfId="42388"/>
    <cellStyle name="Subtotal 7 8 3" xfId="42389"/>
    <cellStyle name="Sub-total 7 8 3" xfId="42390"/>
    <cellStyle name="Subtotal 7 8 4" xfId="42391"/>
    <cellStyle name="Sub-total 7 8 4" xfId="42392"/>
    <cellStyle name="Subtotal 7 8 5" xfId="42393"/>
    <cellStyle name="Sub-total 7 8 5" xfId="42394"/>
    <cellStyle name="Subtotal 7 8 6" xfId="42395"/>
    <cellStyle name="Sub-total 7 8 6" xfId="42396"/>
    <cellStyle name="Subtotal 7 9" xfId="42397"/>
    <cellStyle name="Sub-total 7 9" xfId="42398"/>
    <cellStyle name="Subtotal 7 9 2" xfId="42399"/>
    <cellStyle name="Sub-total 7 9 2" xfId="42400"/>
    <cellStyle name="Subtotal 7 9 3" xfId="42401"/>
    <cellStyle name="Sub-total 7 9 3" xfId="42402"/>
    <cellStyle name="Subtotal 7 9 4" xfId="42403"/>
    <cellStyle name="Sub-total 7 9 4" xfId="42404"/>
    <cellStyle name="Subtotal 7 9 5" xfId="42405"/>
    <cellStyle name="Sub-total 7 9 5" xfId="42406"/>
    <cellStyle name="Subtotal 7 9 6" xfId="42407"/>
    <cellStyle name="Sub-total 7 9 6" xfId="42408"/>
    <cellStyle name="Subtotal 8" xfId="42409"/>
    <cellStyle name="Sub-total 8" xfId="42410"/>
    <cellStyle name="Subtotal 8 10" xfId="42411"/>
    <cellStyle name="Sub-total 8 10" xfId="42412"/>
    <cellStyle name="Subtotal 8 10 2" xfId="42413"/>
    <cellStyle name="Sub-total 8 10 2" xfId="42414"/>
    <cellStyle name="Subtotal 8 10 3" xfId="42415"/>
    <cellStyle name="Sub-total 8 10 3" xfId="42416"/>
    <cellStyle name="Subtotal 8 10 4" xfId="42417"/>
    <cellStyle name="Sub-total 8 10 4" xfId="42418"/>
    <cellStyle name="Subtotal 8 10 5" xfId="42419"/>
    <cellStyle name="Sub-total 8 10 5" xfId="42420"/>
    <cellStyle name="Subtotal 8 10 6" xfId="42421"/>
    <cellStyle name="Sub-total 8 10 6" xfId="42422"/>
    <cellStyle name="Subtotal 8 11" xfId="42423"/>
    <cellStyle name="Sub-total 8 11" xfId="42424"/>
    <cellStyle name="Subtotal 8 11 2" xfId="42425"/>
    <cellStyle name="Sub-total 8 11 2" xfId="42426"/>
    <cellStyle name="Subtotal 8 11 3" xfId="42427"/>
    <cellStyle name="Sub-total 8 11 3" xfId="42428"/>
    <cellStyle name="Subtotal 8 11 4" xfId="42429"/>
    <cellStyle name="Sub-total 8 11 4" xfId="42430"/>
    <cellStyle name="Subtotal 8 11 5" xfId="42431"/>
    <cellStyle name="Sub-total 8 11 5" xfId="42432"/>
    <cellStyle name="Subtotal 8 11 6" xfId="42433"/>
    <cellStyle name="Sub-total 8 11 6" xfId="42434"/>
    <cellStyle name="Subtotal 8 12" xfId="42435"/>
    <cellStyle name="Sub-total 8 12" xfId="42436"/>
    <cellStyle name="Subtotal 8 12 2" xfId="42437"/>
    <cellStyle name="Sub-total 8 12 2" xfId="42438"/>
    <cellStyle name="Subtotal 8 12 3" xfId="42439"/>
    <cellStyle name="Sub-total 8 12 3" xfId="42440"/>
    <cellStyle name="Subtotal 8 12 4" xfId="42441"/>
    <cellStyle name="Sub-total 8 12 4" xfId="42442"/>
    <cellStyle name="Subtotal 8 12 5" xfId="42443"/>
    <cellStyle name="Sub-total 8 12 5" xfId="42444"/>
    <cellStyle name="Subtotal 8 12 6" xfId="42445"/>
    <cellStyle name="Sub-total 8 12 6" xfId="42446"/>
    <cellStyle name="Subtotal 8 13" xfId="42447"/>
    <cellStyle name="Sub-total 8 13" xfId="42448"/>
    <cellStyle name="Subtotal 8 13 2" xfId="42449"/>
    <cellStyle name="Sub-total 8 13 2" xfId="42450"/>
    <cellStyle name="Subtotal 8 13 3" xfId="42451"/>
    <cellStyle name="Sub-total 8 13 3" xfId="42452"/>
    <cellStyle name="Subtotal 8 13 4" xfId="42453"/>
    <cellStyle name="Sub-total 8 13 4" xfId="42454"/>
    <cellStyle name="Subtotal 8 13 5" xfId="42455"/>
    <cellStyle name="Sub-total 8 13 5" xfId="42456"/>
    <cellStyle name="Subtotal 8 13 6" xfId="42457"/>
    <cellStyle name="Sub-total 8 13 6" xfId="42458"/>
    <cellStyle name="Subtotal 8 14" xfId="42459"/>
    <cellStyle name="Sub-total 8 14" xfId="42460"/>
    <cellStyle name="Subtotal 8 15" xfId="42461"/>
    <cellStyle name="Sub-total 8 15" xfId="42462"/>
    <cellStyle name="Subtotal 8 16" xfId="42463"/>
    <cellStyle name="Sub-total 8 16" xfId="42464"/>
    <cellStyle name="Subtotal 8 17" xfId="42465"/>
    <cellStyle name="Sub-total 8 17" xfId="42466"/>
    <cellStyle name="Subtotal 8 18" xfId="42467"/>
    <cellStyle name="Sub-total 8 18" xfId="42468"/>
    <cellStyle name="Subtotal 8 2" xfId="42469"/>
    <cellStyle name="Sub-total 8 2" xfId="42470"/>
    <cellStyle name="Subtotal 8 2 2" xfId="42471"/>
    <cellStyle name="Sub-total 8 2 2" xfId="42472"/>
    <cellStyle name="Subtotal 8 2 3" xfId="42473"/>
    <cellStyle name="Sub-total 8 2 3" xfId="42474"/>
    <cellStyle name="Subtotal 8 2 4" xfId="42475"/>
    <cellStyle name="Sub-total 8 2 4" xfId="42476"/>
    <cellStyle name="Subtotal 8 2 5" xfId="42477"/>
    <cellStyle name="Sub-total 8 2 5" xfId="42478"/>
    <cellStyle name="Subtotal 8 2 6" xfId="42479"/>
    <cellStyle name="Sub-total 8 2 6" xfId="42480"/>
    <cellStyle name="Subtotal 8 3" xfId="42481"/>
    <cellStyle name="Sub-total 8 3" xfId="42482"/>
    <cellStyle name="Subtotal 8 3 2" xfId="42483"/>
    <cellStyle name="Sub-total 8 3 2" xfId="42484"/>
    <cellStyle name="Subtotal 8 3 3" xfId="42485"/>
    <cellStyle name="Sub-total 8 3 3" xfId="42486"/>
    <cellStyle name="Subtotal 8 3 4" xfId="42487"/>
    <cellStyle name="Sub-total 8 3 4" xfId="42488"/>
    <cellStyle name="Subtotal 8 3 5" xfId="42489"/>
    <cellStyle name="Sub-total 8 3 5" xfId="42490"/>
    <cellStyle name="Subtotal 8 3 6" xfId="42491"/>
    <cellStyle name="Sub-total 8 3 6" xfId="42492"/>
    <cellStyle name="Subtotal 8 4" xfId="42493"/>
    <cellStyle name="Sub-total 8 4" xfId="42494"/>
    <cellStyle name="Subtotal 8 4 2" xfId="42495"/>
    <cellStyle name="Sub-total 8 4 2" xfId="42496"/>
    <cellStyle name="Subtotal 8 4 3" xfId="42497"/>
    <cellStyle name="Sub-total 8 4 3" xfId="42498"/>
    <cellStyle name="Subtotal 8 4 4" xfId="42499"/>
    <cellStyle name="Sub-total 8 4 4" xfId="42500"/>
    <cellStyle name="Subtotal 8 4 5" xfId="42501"/>
    <cellStyle name="Sub-total 8 4 5" xfId="42502"/>
    <cellStyle name="Subtotal 8 4 6" xfId="42503"/>
    <cellStyle name="Sub-total 8 4 6" xfId="42504"/>
    <cellStyle name="Subtotal 8 5" xfId="42505"/>
    <cellStyle name="Sub-total 8 5" xfId="42506"/>
    <cellStyle name="Subtotal 8 5 2" xfId="42507"/>
    <cellStyle name="Sub-total 8 5 2" xfId="42508"/>
    <cellStyle name="Subtotal 8 5 3" xfId="42509"/>
    <cellStyle name="Sub-total 8 5 3" xfId="42510"/>
    <cellStyle name="Subtotal 8 5 4" xfId="42511"/>
    <cellStyle name="Sub-total 8 5 4" xfId="42512"/>
    <cellStyle name="Subtotal 8 5 5" xfId="42513"/>
    <cellStyle name="Sub-total 8 5 5" xfId="42514"/>
    <cellStyle name="Subtotal 8 5 6" xfId="42515"/>
    <cellStyle name="Sub-total 8 5 6" xfId="42516"/>
    <cellStyle name="Subtotal 8 6" xfId="42517"/>
    <cellStyle name="Sub-total 8 6" xfId="42518"/>
    <cellStyle name="Subtotal 8 6 2" xfId="42519"/>
    <cellStyle name="Sub-total 8 6 2" xfId="42520"/>
    <cellStyle name="Subtotal 8 6 3" xfId="42521"/>
    <cellStyle name="Sub-total 8 6 3" xfId="42522"/>
    <cellStyle name="Subtotal 8 6 4" xfId="42523"/>
    <cellStyle name="Sub-total 8 6 4" xfId="42524"/>
    <cellStyle name="Subtotal 8 6 5" xfId="42525"/>
    <cellStyle name="Sub-total 8 6 5" xfId="42526"/>
    <cellStyle name="Subtotal 8 6 6" xfId="42527"/>
    <cellStyle name="Sub-total 8 6 6" xfId="42528"/>
    <cellStyle name="Subtotal 8 7" xfId="42529"/>
    <cellStyle name="Sub-total 8 7" xfId="42530"/>
    <cellStyle name="Subtotal 8 7 2" xfId="42531"/>
    <cellStyle name="Sub-total 8 7 2" xfId="42532"/>
    <cellStyle name="Subtotal 8 7 3" xfId="42533"/>
    <cellStyle name="Sub-total 8 7 3" xfId="42534"/>
    <cellStyle name="Subtotal 8 7 4" xfId="42535"/>
    <cellStyle name="Sub-total 8 7 4" xfId="42536"/>
    <cellStyle name="Subtotal 8 7 5" xfId="42537"/>
    <cellStyle name="Sub-total 8 7 5" xfId="42538"/>
    <cellStyle name="Subtotal 8 7 6" xfId="42539"/>
    <cellStyle name="Sub-total 8 7 6" xfId="42540"/>
    <cellStyle name="Subtotal 8 8" xfId="42541"/>
    <cellStyle name="Sub-total 8 8" xfId="42542"/>
    <cellStyle name="Subtotal 8 8 2" xfId="42543"/>
    <cellStyle name="Sub-total 8 8 2" xfId="42544"/>
    <cellStyle name="Subtotal 8 8 3" xfId="42545"/>
    <cellStyle name="Sub-total 8 8 3" xfId="42546"/>
    <cellStyle name="Subtotal 8 8 4" xfId="42547"/>
    <cellStyle name="Sub-total 8 8 4" xfId="42548"/>
    <cellStyle name="Subtotal 8 8 5" xfId="42549"/>
    <cellStyle name="Sub-total 8 8 5" xfId="42550"/>
    <cellStyle name="Subtotal 8 8 6" xfId="42551"/>
    <cellStyle name="Sub-total 8 8 6" xfId="42552"/>
    <cellStyle name="Subtotal 8 9" xfId="42553"/>
    <cellStyle name="Sub-total 8 9" xfId="42554"/>
    <cellStyle name="Subtotal 8 9 2" xfId="42555"/>
    <cellStyle name="Sub-total 8 9 2" xfId="42556"/>
    <cellStyle name="Subtotal 8 9 3" xfId="42557"/>
    <cellStyle name="Sub-total 8 9 3" xfId="42558"/>
    <cellStyle name="Subtotal 8 9 4" xfId="42559"/>
    <cellStyle name="Sub-total 8 9 4" xfId="42560"/>
    <cellStyle name="Subtotal 8 9 5" xfId="42561"/>
    <cellStyle name="Sub-total 8 9 5" xfId="42562"/>
    <cellStyle name="Subtotal 8 9 6" xfId="42563"/>
    <cellStyle name="Sub-total 8 9 6" xfId="42564"/>
    <cellStyle name="Subtotal 9" xfId="42565"/>
    <cellStyle name="Sub-total 9" xfId="42566"/>
    <cellStyle name="Subtotal 9 10" xfId="42567"/>
    <cellStyle name="Sub-total 9 10" xfId="42568"/>
    <cellStyle name="Subtotal 9 10 2" xfId="42569"/>
    <cellStyle name="Sub-total 9 10 2" xfId="42570"/>
    <cellStyle name="Subtotal 9 10 3" xfId="42571"/>
    <cellStyle name="Sub-total 9 10 3" xfId="42572"/>
    <cellStyle name="Subtotal 9 10 4" xfId="42573"/>
    <cellStyle name="Sub-total 9 10 4" xfId="42574"/>
    <cellStyle name="Subtotal 9 10 5" xfId="42575"/>
    <cellStyle name="Sub-total 9 10 5" xfId="42576"/>
    <cellStyle name="Subtotal 9 10 6" xfId="42577"/>
    <cellStyle name="Sub-total 9 10 6" xfId="42578"/>
    <cellStyle name="Subtotal 9 11" xfId="42579"/>
    <cellStyle name="Sub-total 9 11" xfId="42580"/>
    <cellStyle name="Subtotal 9 11 2" xfId="42581"/>
    <cellStyle name="Sub-total 9 11 2" xfId="42582"/>
    <cellStyle name="Subtotal 9 11 3" xfId="42583"/>
    <cellStyle name="Sub-total 9 11 3" xfId="42584"/>
    <cellStyle name="Subtotal 9 11 4" xfId="42585"/>
    <cellStyle name="Sub-total 9 11 4" xfId="42586"/>
    <cellStyle name="Subtotal 9 11 5" xfId="42587"/>
    <cellStyle name="Sub-total 9 11 5" xfId="42588"/>
    <cellStyle name="Subtotal 9 11 6" xfId="42589"/>
    <cellStyle name="Sub-total 9 11 6" xfId="42590"/>
    <cellStyle name="Subtotal 9 12" xfId="42591"/>
    <cellStyle name="Sub-total 9 12" xfId="42592"/>
    <cellStyle name="Subtotal 9 12 2" xfId="42593"/>
    <cellStyle name="Sub-total 9 12 2" xfId="42594"/>
    <cellStyle name="Subtotal 9 12 3" xfId="42595"/>
    <cellStyle name="Sub-total 9 12 3" xfId="42596"/>
    <cellStyle name="Subtotal 9 12 4" xfId="42597"/>
    <cellStyle name="Sub-total 9 12 4" xfId="42598"/>
    <cellStyle name="Subtotal 9 12 5" xfId="42599"/>
    <cellStyle name="Sub-total 9 12 5" xfId="42600"/>
    <cellStyle name="Subtotal 9 12 6" xfId="42601"/>
    <cellStyle name="Sub-total 9 12 6" xfId="42602"/>
    <cellStyle name="Subtotal 9 13" xfId="42603"/>
    <cellStyle name="Sub-total 9 13" xfId="42604"/>
    <cellStyle name="Subtotal 9 13 2" xfId="42605"/>
    <cellStyle name="Sub-total 9 13 2" xfId="42606"/>
    <cellStyle name="Subtotal 9 13 3" xfId="42607"/>
    <cellStyle name="Sub-total 9 13 3" xfId="42608"/>
    <cellStyle name="Subtotal 9 13 4" xfId="42609"/>
    <cellStyle name="Sub-total 9 13 4" xfId="42610"/>
    <cellStyle name="Subtotal 9 13 5" xfId="42611"/>
    <cellStyle name="Sub-total 9 13 5" xfId="42612"/>
    <cellStyle name="Subtotal 9 13 6" xfId="42613"/>
    <cellStyle name="Sub-total 9 13 6" xfId="42614"/>
    <cellStyle name="Subtotal 9 14" xfId="42615"/>
    <cellStyle name="Sub-total 9 14" xfId="42616"/>
    <cellStyle name="Subtotal 9 15" xfId="42617"/>
    <cellStyle name="Sub-total 9 15" xfId="42618"/>
    <cellStyle name="Subtotal 9 16" xfId="42619"/>
    <cellStyle name="Sub-total 9 16" xfId="42620"/>
    <cellStyle name="Subtotal 9 17" xfId="42621"/>
    <cellStyle name="Sub-total 9 17" xfId="42622"/>
    <cellStyle name="Subtotal 9 18" xfId="42623"/>
    <cellStyle name="Sub-total 9 18" xfId="42624"/>
    <cellStyle name="Subtotal 9 2" xfId="42625"/>
    <cellStyle name="Sub-total 9 2" xfId="42626"/>
    <cellStyle name="Subtotal 9 2 2" xfId="42627"/>
    <cellStyle name="Sub-total 9 2 2" xfId="42628"/>
    <cellStyle name="Subtotal 9 2 3" xfId="42629"/>
    <cellStyle name="Sub-total 9 2 3" xfId="42630"/>
    <cellStyle name="Subtotal 9 2 4" xfId="42631"/>
    <cellStyle name="Sub-total 9 2 4" xfId="42632"/>
    <cellStyle name="Subtotal 9 2 5" xfId="42633"/>
    <cellStyle name="Sub-total 9 2 5" xfId="42634"/>
    <cellStyle name="Subtotal 9 2 6" xfId="42635"/>
    <cellStyle name="Sub-total 9 2 6" xfId="42636"/>
    <cellStyle name="Subtotal 9 3" xfId="42637"/>
    <cellStyle name="Sub-total 9 3" xfId="42638"/>
    <cellStyle name="Subtotal 9 3 2" xfId="42639"/>
    <cellStyle name="Sub-total 9 3 2" xfId="42640"/>
    <cellStyle name="Subtotal 9 3 3" xfId="42641"/>
    <cellStyle name="Sub-total 9 3 3" xfId="42642"/>
    <cellStyle name="Subtotal 9 3 4" xfId="42643"/>
    <cellStyle name="Sub-total 9 3 4" xfId="42644"/>
    <cellStyle name="Subtotal 9 3 5" xfId="42645"/>
    <cellStyle name="Sub-total 9 3 5" xfId="42646"/>
    <cellStyle name="Subtotal 9 3 6" xfId="42647"/>
    <cellStyle name="Sub-total 9 3 6" xfId="42648"/>
    <cellStyle name="Subtotal 9 4" xfId="42649"/>
    <cellStyle name="Sub-total 9 4" xfId="42650"/>
    <cellStyle name="Subtotal 9 4 2" xfId="42651"/>
    <cellStyle name="Sub-total 9 4 2" xfId="42652"/>
    <cellStyle name="Subtotal 9 4 3" xfId="42653"/>
    <cellStyle name="Sub-total 9 4 3" xfId="42654"/>
    <cellStyle name="Subtotal 9 4 4" xfId="42655"/>
    <cellStyle name="Sub-total 9 4 4" xfId="42656"/>
    <cellStyle name="Subtotal 9 4 5" xfId="42657"/>
    <cellStyle name="Sub-total 9 4 5" xfId="42658"/>
    <cellStyle name="Subtotal 9 4 6" xfId="42659"/>
    <cellStyle name="Sub-total 9 4 6" xfId="42660"/>
    <cellStyle name="Subtotal 9 5" xfId="42661"/>
    <cellStyle name="Sub-total 9 5" xfId="42662"/>
    <cellStyle name="Subtotal 9 5 2" xfId="42663"/>
    <cellStyle name="Sub-total 9 5 2" xfId="42664"/>
    <cellStyle name="Subtotal 9 5 3" xfId="42665"/>
    <cellStyle name="Sub-total 9 5 3" xfId="42666"/>
    <cellStyle name="Subtotal 9 5 4" xfId="42667"/>
    <cellStyle name="Sub-total 9 5 4" xfId="42668"/>
    <cellStyle name="Subtotal 9 5 5" xfId="42669"/>
    <cellStyle name="Sub-total 9 5 5" xfId="42670"/>
    <cellStyle name="Subtotal 9 5 6" xfId="42671"/>
    <cellStyle name="Sub-total 9 5 6" xfId="42672"/>
    <cellStyle name="Subtotal 9 6" xfId="42673"/>
    <cellStyle name="Sub-total 9 6" xfId="42674"/>
    <cellStyle name="Subtotal 9 6 2" xfId="42675"/>
    <cellStyle name="Sub-total 9 6 2" xfId="42676"/>
    <cellStyle name="Subtotal 9 6 3" xfId="42677"/>
    <cellStyle name="Sub-total 9 6 3" xfId="42678"/>
    <cellStyle name="Subtotal 9 6 4" xfId="42679"/>
    <cellStyle name="Sub-total 9 6 4" xfId="42680"/>
    <cellStyle name="Subtotal 9 6 5" xfId="42681"/>
    <cellStyle name="Sub-total 9 6 5" xfId="42682"/>
    <cellStyle name="Subtotal 9 6 6" xfId="42683"/>
    <cellStyle name="Sub-total 9 6 6" xfId="42684"/>
    <cellStyle name="Subtotal 9 7" xfId="42685"/>
    <cellStyle name="Sub-total 9 7" xfId="42686"/>
    <cellStyle name="Subtotal 9 7 2" xfId="42687"/>
    <cellStyle name="Sub-total 9 7 2" xfId="42688"/>
    <cellStyle name="Subtotal 9 7 3" xfId="42689"/>
    <cellStyle name="Sub-total 9 7 3" xfId="42690"/>
    <cellStyle name="Subtotal 9 7 4" xfId="42691"/>
    <cellStyle name="Sub-total 9 7 4" xfId="42692"/>
    <cellStyle name="Subtotal 9 7 5" xfId="42693"/>
    <cellStyle name="Sub-total 9 7 5" xfId="42694"/>
    <cellStyle name="Subtotal 9 7 6" xfId="42695"/>
    <cellStyle name="Sub-total 9 7 6" xfId="42696"/>
    <cellStyle name="Subtotal 9 8" xfId="42697"/>
    <cellStyle name="Sub-total 9 8" xfId="42698"/>
    <cellStyle name="Subtotal 9 8 2" xfId="42699"/>
    <cellStyle name="Sub-total 9 8 2" xfId="42700"/>
    <cellStyle name="Subtotal 9 8 3" xfId="42701"/>
    <cellStyle name="Sub-total 9 8 3" xfId="42702"/>
    <cellStyle name="Subtotal 9 8 4" xfId="42703"/>
    <cellStyle name="Sub-total 9 8 4" xfId="42704"/>
    <cellStyle name="Subtotal 9 8 5" xfId="42705"/>
    <cellStyle name="Sub-total 9 8 5" xfId="42706"/>
    <cellStyle name="Subtotal 9 8 6" xfId="42707"/>
    <cellStyle name="Sub-total 9 8 6" xfId="42708"/>
    <cellStyle name="Subtotal 9 9" xfId="42709"/>
    <cellStyle name="Sub-total 9 9" xfId="42710"/>
    <cellStyle name="Subtotal 9 9 2" xfId="42711"/>
    <cellStyle name="Sub-total 9 9 2" xfId="42712"/>
    <cellStyle name="Subtotal 9 9 3" xfId="42713"/>
    <cellStyle name="Sub-total 9 9 3" xfId="42714"/>
    <cellStyle name="Subtotal 9 9 4" xfId="42715"/>
    <cellStyle name="Sub-total 9 9 4" xfId="42716"/>
    <cellStyle name="Subtotal 9 9 5" xfId="42717"/>
    <cellStyle name="Sub-total 9 9 5" xfId="42718"/>
    <cellStyle name="Subtotal 9 9 6" xfId="42719"/>
    <cellStyle name="Sub-total 9 9 6" xfId="42720"/>
    <cellStyle name="Table Data" xfId="42721"/>
    <cellStyle name="Table Headings Bold" xfId="42722"/>
    <cellStyle name="taples Plaza" xfId="10994"/>
    <cellStyle name="taples Plaza 2" xfId="42723"/>
    <cellStyle name="taples Plaza 3" xfId="42724"/>
    <cellStyle name="Test" xfId="10995"/>
    <cellStyle name="Test 2" xfId="42725"/>
    <cellStyle name="Tickmark" xfId="10996"/>
    <cellStyle name="Title" xfId="515" builtinId="15" customBuiltin="1"/>
    <cellStyle name="Title 10" xfId="42726"/>
    <cellStyle name="Title 11" xfId="42727"/>
    <cellStyle name="Title 12" xfId="42728"/>
    <cellStyle name="Title 13" xfId="42729"/>
    <cellStyle name="Title 14" xfId="42730"/>
    <cellStyle name="Title 15" xfId="42731"/>
    <cellStyle name="Title 16" xfId="42732"/>
    <cellStyle name="Title 17" xfId="42733"/>
    <cellStyle name="Title 18" xfId="42734"/>
    <cellStyle name="Title 19" xfId="42735"/>
    <cellStyle name="Title 2" xfId="10997"/>
    <cellStyle name="Title 2 2" xfId="10998"/>
    <cellStyle name="Title 2 2 2" xfId="10999"/>
    <cellStyle name="Title 2 2 2 2" xfId="42736"/>
    <cellStyle name="Title 2 2 2 2 2" xfId="42737"/>
    <cellStyle name="Title 2 2 2 3" xfId="42738"/>
    <cellStyle name="Title 2 2 2 4" xfId="42739"/>
    <cellStyle name="Title 2 2 3" xfId="13288"/>
    <cellStyle name="Title 2 2 3 2" xfId="13289"/>
    <cellStyle name="Title 2 2 3 2 2" xfId="42740"/>
    <cellStyle name="Title 2 2 3 3" xfId="42741"/>
    <cellStyle name="Title 2 2 4" xfId="42742"/>
    <cellStyle name="Title 2 2 4 2" xfId="42743"/>
    <cellStyle name="Title 2 2 5" xfId="42744"/>
    <cellStyle name="Title 2 3" xfId="11000"/>
    <cellStyle name="Title 2 3 2" xfId="42745"/>
    <cellStyle name="Title 2 3 2 2" xfId="42746"/>
    <cellStyle name="Title 2 3 2 2 2" xfId="42747"/>
    <cellStyle name="Title 2 3 2 3" xfId="42748"/>
    <cellStyle name="Title 2 3 2 4" xfId="42749"/>
    <cellStyle name="Title 2 3 3" xfId="42750"/>
    <cellStyle name="Title 2 3 3 2" xfId="42751"/>
    <cellStyle name="Title 2 3 3 3" xfId="42752"/>
    <cellStyle name="Title 2 3 4" xfId="42753"/>
    <cellStyle name="Title 2 3 4 2" xfId="42754"/>
    <cellStyle name="Title 2 4" xfId="13290"/>
    <cellStyle name="Title 2 4 2" xfId="13291"/>
    <cellStyle name="Title 2 4 2 2" xfId="42755"/>
    <cellStyle name="Title 2 4 3" xfId="42756"/>
    <cellStyle name="Title 2 4 4" xfId="42757"/>
    <cellStyle name="Title 2 5" xfId="13292"/>
    <cellStyle name="Title 2 5 2" xfId="42758"/>
    <cellStyle name="Title 2 5 3" xfId="42759"/>
    <cellStyle name="Title 2 6" xfId="42760"/>
    <cellStyle name="Title 2 6 2" xfId="42761"/>
    <cellStyle name="Title 2 7" xfId="42762"/>
    <cellStyle name="Title 2 8" xfId="42763"/>
    <cellStyle name="Title 20" xfId="42764"/>
    <cellStyle name="Title 21" xfId="42765"/>
    <cellStyle name="Title 22" xfId="42766"/>
    <cellStyle name="Title 23" xfId="42767"/>
    <cellStyle name="Title 24" xfId="42768"/>
    <cellStyle name="Title 25" xfId="42769"/>
    <cellStyle name="Title 26" xfId="42770"/>
    <cellStyle name="Title 27" xfId="42771"/>
    <cellStyle name="Title 28" xfId="42772"/>
    <cellStyle name="Title 29" xfId="42773"/>
    <cellStyle name="Title 3" xfId="11001"/>
    <cellStyle name="Title 3 2" xfId="11002"/>
    <cellStyle name="Title 3 2 2" xfId="42774"/>
    <cellStyle name="Title 3 2 2 2" xfId="42775"/>
    <cellStyle name="Title 3 2 3" xfId="42776"/>
    <cellStyle name="Title 3 2 4" xfId="42777"/>
    <cellStyle name="Title 3 3" xfId="11003"/>
    <cellStyle name="Title 3 3 2" xfId="13293"/>
    <cellStyle name="Title 3 3 2 2" xfId="42778"/>
    <cellStyle name="Title 3 3 3" xfId="42779"/>
    <cellStyle name="Title 3 4" xfId="11004"/>
    <cellStyle name="Title 3 4 2" xfId="42780"/>
    <cellStyle name="Title 3 5" xfId="42781"/>
    <cellStyle name="Title 30" xfId="42782"/>
    <cellStyle name="Title 31" xfId="42783"/>
    <cellStyle name="Title 32" xfId="42784"/>
    <cellStyle name="Title 33" xfId="42785"/>
    <cellStyle name="Title 34" xfId="42786"/>
    <cellStyle name="Title 35" xfId="42787"/>
    <cellStyle name="Title 36" xfId="42788"/>
    <cellStyle name="Title 37" xfId="42789"/>
    <cellStyle name="Title 38" xfId="42790"/>
    <cellStyle name="Title 39" xfId="42791"/>
    <cellStyle name="Title 4" xfId="11005"/>
    <cellStyle name="Title 4 2" xfId="13294"/>
    <cellStyle name="Title 4 2 2" xfId="42792"/>
    <cellStyle name="Title 4 2 2 2" xfId="42793"/>
    <cellStyle name="Title 4 2 3" xfId="42794"/>
    <cellStyle name="Title 4 2 4" xfId="42795"/>
    <cellStyle name="Title 4 3" xfId="42796"/>
    <cellStyle name="Title 4 3 2" xfId="42797"/>
    <cellStyle name="Title 4 3 3" xfId="42798"/>
    <cellStyle name="Title 4 4" xfId="42799"/>
    <cellStyle name="Title 4 4 2" xfId="42800"/>
    <cellStyle name="Title 40" xfId="42801"/>
    <cellStyle name="Title 41" xfId="42802"/>
    <cellStyle name="Title 42" xfId="42803"/>
    <cellStyle name="Title 43" xfId="42804"/>
    <cellStyle name="Title 44" xfId="42805"/>
    <cellStyle name="Title 45" xfId="42806"/>
    <cellStyle name="Title 46" xfId="42807"/>
    <cellStyle name="Title 47" xfId="42808"/>
    <cellStyle name="Title 48" xfId="42809"/>
    <cellStyle name="Title 49" xfId="42810"/>
    <cellStyle name="Title 5" xfId="11006"/>
    <cellStyle name="Title 5 2" xfId="42811"/>
    <cellStyle name="Title 5 2 2" xfId="42812"/>
    <cellStyle name="Title 5 2 3" xfId="42813"/>
    <cellStyle name="Title 5 3" xfId="42814"/>
    <cellStyle name="Title 5 3 2" xfId="42815"/>
    <cellStyle name="Title 5 4" xfId="42816"/>
    <cellStyle name="Title 50" xfId="42817"/>
    <cellStyle name="Title 51" xfId="42818"/>
    <cellStyle name="Title 52" xfId="42819"/>
    <cellStyle name="Title 53" xfId="42820"/>
    <cellStyle name="Title 54" xfId="42821"/>
    <cellStyle name="Title 55" xfId="42822"/>
    <cellStyle name="Title 56" xfId="42823"/>
    <cellStyle name="Title 57" xfId="42824"/>
    <cellStyle name="Title 58" xfId="42825"/>
    <cellStyle name="Title 59" xfId="42826"/>
    <cellStyle name="Title 6" xfId="11007"/>
    <cellStyle name="Title 6 2" xfId="13295"/>
    <cellStyle name="Title 6 2 2" xfId="42827"/>
    <cellStyle name="Title 6 3" xfId="42828"/>
    <cellStyle name="Title 60" xfId="42829"/>
    <cellStyle name="Title 61" xfId="42830"/>
    <cellStyle name="Title 62" xfId="42831"/>
    <cellStyle name="Title 63" xfId="42832"/>
    <cellStyle name="Title 64" xfId="42833"/>
    <cellStyle name="Title 65" xfId="42834"/>
    <cellStyle name="Title 7" xfId="13296"/>
    <cellStyle name="Title 7 2" xfId="42835"/>
    <cellStyle name="Title 8" xfId="13297"/>
    <cellStyle name="Title 8 2" xfId="42836"/>
    <cellStyle name="Title 9" xfId="42837"/>
    <cellStyle name="Title: - Style3" xfId="11008"/>
    <cellStyle name="Title: - Style3 2" xfId="42838"/>
    <cellStyle name="Title: - Style4" xfId="11009"/>
    <cellStyle name="Title: - Style4 2" xfId="42839"/>
    <cellStyle name="Title: Major" xfId="516"/>
    <cellStyle name="Title: Major 2" xfId="11010"/>
    <cellStyle name="Title: Major 2 2" xfId="42840"/>
    <cellStyle name="Title: Major 2 2 2" xfId="42841"/>
    <cellStyle name="Title: Major 2 2 2 2" xfId="42842"/>
    <cellStyle name="Title: Major 2 2 3" xfId="42843"/>
    <cellStyle name="Title: Major 2 2 4" xfId="42844"/>
    <cellStyle name="Title: Major 2 3" xfId="42845"/>
    <cellStyle name="Title: Major 2 3 2" xfId="42846"/>
    <cellStyle name="Title: Major 2 4" xfId="42847"/>
    <cellStyle name="Title: Major 2 4 2" xfId="42848"/>
    <cellStyle name="Title: Major 3" xfId="11011"/>
    <cellStyle name="Title: Major 3 2" xfId="13298"/>
    <cellStyle name="Title: Major 3 2 2" xfId="42849"/>
    <cellStyle name="Title: Major 3 3" xfId="42850"/>
    <cellStyle name="Title: Major 4" xfId="13299"/>
    <cellStyle name="Title: Major 4 2" xfId="42851"/>
    <cellStyle name="Title: Major 4 3" xfId="42852"/>
    <cellStyle name="Title: Major 5" xfId="42853"/>
    <cellStyle name="Title: Major 5 2" xfId="42854"/>
    <cellStyle name="Title: Minor" xfId="517"/>
    <cellStyle name="Title: Minor 2" xfId="11012"/>
    <cellStyle name="Title: Minor 2 2" xfId="13300"/>
    <cellStyle name="Title: Minor 2 2 2" xfId="42855"/>
    <cellStyle name="Title: Minor 2 2 2 2" xfId="42856"/>
    <cellStyle name="Title: Minor 2 2 3" xfId="42857"/>
    <cellStyle name="Title: Minor 2 2 4" xfId="42858"/>
    <cellStyle name="Title: Minor 2 3" xfId="42859"/>
    <cellStyle name="Title: Minor 2 3 2" xfId="42860"/>
    <cellStyle name="Title: Minor 3" xfId="11013"/>
    <cellStyle name="Title: Minor 3 2" xfId="42861"/>
    <cellStyle name="Title: Minor 3 2 2" xfId="42862"/>
    <cellStyle name="Title: Minor 3 3" xfId="42863"/>
    <cellStyle name="Title: Minor 3 4" xfId="42864"/>
    <cellStyle name="Title: Minor 4" xfId="42865"/>
    <cellStyle name="Title: Minor 4 2" xfId="42866"/>
    <cellStyle name="Title: Minor 5" xfId="42867"/>
    <cellStyle name="Title: Minor 5 2" xfId="42868"/>
    <cellStyle name="Title: Minor_Electric Rev Req Model (2009 GRC) Rebuttal" xfId="11014"/>
    <cellStyle name="Title: Worksheet" xfId="518"/>
    <cellStyle name="Title: Worksheet 2" xfId="11015"/>
    <cellStyle name="Title: Worksheet 2 2" xfId="13301"/>
    <cellStyle name="Title: Worksheet 2 2 2" xfId="42869"/>
    <cellStyle name="Title: Worksheet 2 3" xfId="42870"/>
    <cellStyle name="Title: Worksheet 2 4" xfId="42871"/>
    <cellStyle name="Title: Worksheet 3" xfId="13302"/>
    <cellStyle name="Title: Worksheet 3 2" xfId="42872"/>
    <cellStyle name="Title: Worksheet 3 3" xfId="42873"/>
    <cellStyle name="Title: Worksheet 4" xfId="42874"/>
    <cellStyle name="Title: Worksheet 4 2" xfId="42875"/>
    <cellStyle name="Titles" xfId="42876"/>
    <cellStyle name="Total" xfId="519" builtinId="25" customBuiltin="1"/>
    <cellStyle name="Total 10" xfId="42877"/>
    <cellStyle name="Total 11" xfId="42878"/>
    <cellStyle name="Total 12" xfId="42879"/>
    <cellStyle name="Total 13" xfId="42880"/>
    <cellStyle name="Total 14" xfId="42881"/>
    <cellStyle name="Total 15" xfId="42882"/>
    <cellStyle name="Total 16" xfId="42883"/>
    <cellStyle name="Total 17" xfId="42884"/>
    <cellStyle name="Total 18" xfId="42885"/>
    <cellStyle name="Total 19" xfId="42886"/>
    <cellStyle name="Total 2" xfId="11016"/>
    <cellStyle name="Total 2 2" xfId="11017"/>
    <cellStyle name="Total 2 2 2" xfId="11018"/>
    <cellStyle name="Total 2 2 2 2" xfId="13303"/>
    <cellStyle name="Total 2 2 2 2 2" xfId="42887"/>
    <cellStyle name="Total 2 2 2 3" xfId="13304"/>
    <cellStyle name="Total 2 2 2 4" xfId="13305"/>
    <cellStyle name="Total 2 2 2 5" xfId="13306"/>
    <cellStyle name="Total 2 2 2 6" xfId="42888"/>
    <cellStyle name="Total 2 2 2 7" xfId="42889"/>
    <cellStyle name="Total 2 2 3" xfId="11019"/>
    <cellStyle name="Total 2 2 3 2" xfId="13307"/>
    <cellStyle name="Total 2 2 3 2 2" xfId="42890"/>
    <cellStyle name="Total 2 2 3 3" xfId="42891"/>
    <cellStyle name="Total 2 2 4" xfId="42892"/>
    <cellStyle name="Total 2 2 4 2" xfId="42893"/>
    <cellStyle name="Total 2 2 5" xfId="42894"/>
    <cellStyle name="Total 2 3" xfId="11020"/>
    <cellStyle name="Total 2 3 10" xfId="42895"/>
    <cellStyle name="Total 2 3 11" xfId="42896"/>
    <cellStyle name="Total 2 3 2" xfId="11021"/>
    <cellStyle name="Total 2 3 2 2" xfId="13308"/>
    <cellStyle name="Total 2 3 2 2 2" xfId="42897"/>
    <cellStyle name="Total 2 3 2 3" xfId="13309"/>
    <cellStyle name="Total 2 3 2 3 2" xfId="42898"/>
    <cellStyle name="Total 2 3 2 4" xfId="13310"/>
    <cellStyle name="Total 2 3 2 5" xfId="13311"/>
    <cellStyle name="Total 2 3 2 6" xfId="42899"/>
    <cellStyle name="Total 2 3 2 7" xfId="42900"/>
    <cellStyle name="Total 2 3 3" xfId="11022"/>
    <cellStyle name="Total 2 3 3 2" xfId="13312"/>
    <cellStyle name="Total 2 3 3 2 2" xfId="42901"/>
    <cellStyle name="Total 2 3 3 3" xfId="13313"/>
    <cellStyle name="Total 2 3 3 4" xfId="13314"/>
    <cellStyle name="Total 2 3 3 5" xfId="13315"/>
    <cellStyle name="Total 2 3 3 6" xfId="42902"/>
    <cellStyle name="Total 2 3 3 7" xfId="42903"/>
    <cellStyle name="Total 2 3 4" xfId="11023"/>
    <cellStyle name="Total 2 3 4 2" xfId="13316"/>
    <cellStyle name="Total 2 3 4 3" xfId="13317"/>
    <cellStyle name="Total 2 3 4 4" xfId="13318"/>
    <cellStyle name="Total 2 3 4 5" xfId="13319"/>
    <cellStyle name="Total 2 3 4 6" xfId="42904"/>
    <cellStyle name="Total 2 3 4 7" xfId="42905"/>
    <cellStyle name="Total 2 3 5" xfId="13320"/>
    <cellStyle name="Total 2 3 5 2" xfId="42906"/>
    <cellStyle name="Total 2 3 6" xfId="13321"/>
    <cellStyle name="Total 2 3 7" xfId="13322"/>
    <cellStyle name="Total 2 3 8" xfId="13323"/>
    <cellStyle name="Total 2 3 9" xfId="42907"/>
    <cellStyle name="Total 2 4" xfId="11024"/>
    <cellStyle name="Total 2 4 2" xfId="13324"/>
    <cellStyle name="Total 2 4 2 2" xfId="42908"/>
    <cellStyle name="Total 2 4 2 3" xfId="42909"/>
    <cellStyle name="Total 2 4 3" xfId="42910"/>
    <cellStyle name="Total 2 4 4" xfId="42911"/>
    <cellStyle name="Total 2 5" xfId="13325"/>
    <cellStyle name="Total 2 5 2" xfId="42912"/>
    <cellStyle name="Total 2 5 2 2" xfId="42913"/>
    <cellStyle name="Total 2 5 3" xfId="42914"/>
    <cellStyle name="Total 2 5 4" xfId="42915"/>
    <cellStyle name="Total 2 6" xfId="42916"/>
    <cellStyle name="Total 2 6 2" xfId="42917"/>
    <cellStyle name="Total 2 7" xfId="42918"/>
    <cellStyle name="Total 20" xfId="42919"/>
    <cellStyle name="Total 21" xfId="42920"/>
    <cellStyle name="Total 22" xfId="42921"/>
    <cellStyle name="Total 23" xfId="42922"/>
    <cellStyle name="Total 24" xfId="42923"/>
    <cellStyle name="Total 25" xfId="42924"/>
    <cellStyle name="Total 26" xfId="42925"/>
    <cellStyle name="Total 27" xfId="42926"/>
    <cellStyle name="Total 28" xfId="42927"/>
    <cellStyle name="Total 29" xfId="42928"/>
    <cellStyle name="Total 3" xfId="11025"/>
    <cellStyle name="Total 3 2" xfId="11026"/>
    <cellStyle name="Total 3 2 2" xfId="13326"/>
    <cellStyle name="Total 3 2 2 2" xfId="42929"/>
    <cellStyle name="Total 3 2 3" xfId="13327"/>
    <cellStyle name="Total 3 2 3 2" xfId="42930"/>
    <cellStyle name="Total 3 2 4" xfId="13328"/>
    <cellStyle name="Total 3 2 5" xfId="13329"/>
    <cellStyle name="Total 3 2 6" xfId="42931"/>
    <cellStyle name="Total 3 2 7" xfId="42932"/>
    <cellStyle name="Total 3 3" xfId="11027"/>
    <cellStyle name="Total 3 3 2" xfId="13330"/>
    <cellStyle name="Total 3 3 2 2" xfId="42933"/>
    <cellStyle name="Total 3 3 3" xfId="13331"/>
    <cellStyle name="Total 3 3 4" xfId="13332"/>
    <cellStyle name="Total 3 3 5" xfId="13333"/>
    <cellStyle name="Total 3 3 6" xfId="42934"/>
    <cellStyle name="Total 3 3 7" xfId="42935"/>
    <cellStyle name="Total 3 4" xfId="11028"/>
    <cellStyle name="Total 3 4 2" xfId="13334"/>
    <cellStyle name="Total 3 4 3" xfId="13335"/>
    <cellStyle name="Total 3 4 4" xfId="13336"/>
    <cellStyle name="Total 3 4 5" xfId="13337"/>
    <cellStyle name="Total 3 4 6" xfId="42936"/>
    <cellStyle name="Total 3 4 7" xfId="42937"/>
    <cellStyle name="Total 3 5" xfId="42938"/>
    <cellStyle name="Total 30" xfId="42939"/>
    <cellStyle name="Total 31" xfId="42940"/>
    <cellStyle name="Total 32" xfId="42941"/>
    <cellStyle name="Total 33" xfId="42942"/>
    <cellStyle name="Total 34" xfId="42943"/>
    <cellStyle name="Total 35" xfId="42944"/>
    <cellStyle name="Total 36" xfId="42945"/>
    <cellStyle name="Total 37" xfId="42946"/>
    <cellStyle name="Total 38" xfId="42947"/>
    <cellStyle name="Total 39" xfId="42948"/>
    <cellStyle name="Total 4" xfId="11029"/>
    <cellStyle name="Total 4 2" xfId="11030"/>
    <cellStyle name="Total 4 2 2" xfId="13338"/>
    <cellStyle name="Total 4 2 2 2" xfId="42949"/>
    <cellStyle name="Total 4 2 3" xfId="13339"/>
    <cellStyle name="Total 4 2 4" xfId="13340"/>
    <cellStyle name="Total 4 2 5" xfId="13341"/>
    <cellStyle name="Total 4 2 6" xfId="13342"/>
    <cellStyle name="Total 4 2 7" xfId="13343"/>
    <cellStyle name="Total 4 2 8" xfId="42950"/>
    <cellStyle name="Total 4 2 9" xfId="42951"/>
    <cellStyle name="Total 4 3" xfId="42952"/>
    <cellStyle name="Total 4 3 2" xfId="42953"/>
    <cellStyle name="Total 4 4" xfId="42954"/>
    <cellStyle name="Total 4 5" xfId="42955"/>
    <cellStyle name="Total 40" xfId="42956"/>
    <cellStyle name="Total 41" xfId="42957"/>
    <cellStyle name="Total 42" xfId="42958"/>
    <cellStyle name="Total 43" xfId="42959"/>
    <cellStyle name="Total 44" xfId="42960"/>
    <cellStyle name="Total 45" xfId="42961"/>
    <cellStyle name="Total 46" xfId="42962"/>
    <cellStyle name="Total 47" xfId="42963"/>
    <cellStyle name="Total 48" xfId="42964"/>
    <cellStyle name="Total 49" xfId="42965"/>
    <cellStyle name="Total 5" xfId="11031"/>
    <cellStyle name="Total 5 2" xfId="13344"/>
    <cellStyle name="Total 5 2 2" xfId="42966"/>
    <cellStyle name="Total 5 2 3" xfId="42967"/>
    <cellStyle name="Total 5 3" xfId="13345"/>
    <cellStyle name="Total 5 3 2" xfId="42968"/>
    <cellStyle name="Total 5 4" xfId="13346"/>
    <cellStyle name="Total 5 5" xfId="13347"/>
    <cellStyle name="Total 5 6" xfId="13348"/>
    <cellStyle name="Total 5 7" xfId="13349"/>
    <cellStyle name="Total 5 8" xfId="42969"/>
    <cellStyle name="Total 5 9" xfId="42970"/>
    <cellStyle name="Total 50" xfId="42971"/>
    <cellStyle name="Total 51" xfId="42972"/>
    <cellStyle name="Total 52" xfId="42973"/>
    <cellStyle name="Total 53" xfId="42974"/>
    <cellStyle name="Total 54" xfId="42975"/>
    <cellStyle name="Total 55" xfId="42976"/>
    <cellStyle name="Total 56" xfId="42977"/>
    <cellStyle name="Total 57" xfId="42978"/>
    <cellStyle name="Total 58" xfId="42979"/>
    <cellStyle name="Total 59" xfId="42980"/>
    <cellStyle name="Total 6" xfId="11032"/>
    <cellStyle name="Total 6 2" xfId="42981"/>
    <cellStyle name="Total 60" xfId="42982"/>
    <cellStyle name="Total 61" xfId="42983"/>
    <cellStyle name="Total 62" xfId="42984"/>
    <cellStyle name="Total 63" xfId="42985"/>
    <cellStyle name="Total 64" xfId="42986"/>
    <cellStyle name="Total 65" xfId="42987"/>
    <cellStyle name="Total 66" xfId="42988"/>
    <cellStyle name="Total 67" xfId="42989"/>
    <cellStyle name="Total 7" xfId="13350"/>
    <cellStyle name="Total 7 2" xfId="42990"/>
    <cellStyle name="Total 8" xfId="42991"/>
    <cellStyle name="Total 9" xfId="11033"/>
    <cellStyle name="Total 9 2" xfId="11034"/>
    <cellStyle name="Total4 - Style4" xfId="520"/>
    <cellStyle name="Total4 - Style4 2" xfId="11035"/>
    <cellStyle name="Total4 - Style4 2 2" xfId="11036"/>
    <cellStyle name="Total4 - Style4 2 2 2" xfId="42992"/>
    <cellStyle name="Total4 - Style4 2 3" xfId="13351"/>
    <cellStyle name="Total4 - Style4 2 4" xfId="13352"/>
    <cellStyle name="Total4 - Style4 2 5" xfId="13353"/>
    <cellStyle name="Total4 - Style4 2 6" xfId="13354"/>
    <cellStyle name="Total4 - Style4 2 7" xfId="13355"/>
    <cellStyle name="Total4 - Style4 2 8" xfId="42993"/>
    <cellStyle name="Total4 - Style4 2 9" xfId="42994"/>
    <cellStyle name="Total4 - Style4 3" xfId="11037"/>
    <cellStyle name="Total4 - Style4 3 2" xfId="42995"/>
    <cellStyle name="Total4 - Style4 3 2 2" xfId="42996"/>
    <cellStyle name="Total4 - Style4 3 3" xfId="42997"/>
    <cellStyle name="Total4 - Style4 3 4" xfId="42998"/>
    <cellStyle name="Total4 - Style4 4" xfId="42999"/>
    <cellStyle name="Total4 - Style4 4 2" xfId="43000"/>
    <cellStyle name="Total4 - Style4 5" xfId="43001"/>
    <cellStyle name="Total4 - Style4_ACCOUNTS" xfId="11038"/>
    <cellStyle name="Totals" xfId="43002"/>
    <cellStyle name="Totals [0]" xfId="43003"/>
    <cellStyle name="Totals [2]" xfId="43004"/>
    <cellStyle name="Totals_FWB Summary" xfId="43005"/>
    <cellStyle name="UnProtectedCalc" xfId="43006"/>
    <cellStyle name="Warning Text" xfId="521" builtinId="11" customBuiltin="1"/>
    <cellStyle name="Warning Text 10" xfId="43007"/>
    <cellStyle name="Warning Text 11" xfId="43008"/>
    <cellStyle name="Warning Text 12" xfId="43009"/>
    <cellStyle name="Warning Text 13" xfId="43010"/>
    <cellStyle name="Warning Text 14" xfId="43011"/>
    <cellStyle name="Warning Text 15" xfId="43012"/>
    <cellStyle name="Warning Text 16" xfId="43013"/>
    <cellStyle name="Warning Text 17" xfId="43014"/>
    <cellStyle name="Warning Text 18" xfId="43015"/>
    <cellStyle name="Warning Text 19" xfId="43016"/>
    <cellStyle name="Warning Text 2" xfId="11039"/>
    <cellStyle name="Warning Text 2 2" xfId="11040"/>
    <cellStyle name="Warning Text 2 2 2" xfId="11041"/>
    <cellStyle name="Warning Text 2 2 2 2" xfId="43017"/>
    <cellStyle name="Warning Text 2 2 2 2 2" xfId="43018"/>
    <cellStyle name="Warning Text 2 2 2 3" xfId="43019"/>
    <cellStyle name="Warning Text 2 2 2 4" xfId="43020"/>
    <cellStyle name="Warning Text 2 2 3" xfId="13356"/>
    <cellStyle name="Warning Text 2 2 3 2" xfId="13357"/>
    <cellStyle name="Warning Text 2 2 3 2 2" xfId="43021"/>
    <cellStyle name="Warning Text 2 2 3 3" xfId="43022"/>
    <cellStyle name="Warning Text 2 2 4" xfId="43023"/>
    <cellStyle name="Warning Text 2 2 4 2" xfId="43024"/>
    <cellStyle name="Warning Text 2 2 5" xfId="43025"/>
    <cellStyle name="Warning Text 2 3" xfId="11042"/>
    <cellStyle name="Warning Text 2 3 2" xfId="43026"/>
    <cellStyle name="Warning Text 2 3 2 2" xfId="43027"/>
    <cellStyle name="Warning Text 2 3 2 2 2" xfId="43028"/>
    <cellStyle name="Warning Text 2 3 2 3" xfId="43029"/>
    <cellStyle name="Warning Text 2 3 2 4" xfId="43030"/>
    <cellStyle name="Warning Text 2 3 3" xfId="43031"/>
    <cellStyle name="Warning Text 2 3 3 2" xfId="43032"/>
    <cellStyle name="Warning Text 2 3 4" xfId="43033"/>
    <cellStyle name="Warning Text 2 3 4 2" xfId="43034"/>
    <cellStyle name="Warning Text 2 4" xfId="13358"/>
    <cellStyle name="Warning Text 2 4 2" xfId="13359"/>
    <cellStyle name="Warning Text 2 4 2 2" xfId="43035"/>
    <cellStyle name="Warning Text 2 4 3" xfId="43036"/>
    <cellStyle name="Warning Text 2 4 4" xfId="43037"/>
    <cellStyle name="Warning Text 2 5" xfId="13360"/>
    <cellStyle name="Warning Text 2 5 2" xfId="43038"/>
    <cellStyle name="Warning Text 2 5 3" xfId="43039"/>
    <cellStyle name="Warning Text 2 6" xfId="43040"/>
    <cellStyle name="Warning Text 2 6 2" xfId="43041"/>
    <cellStyle name="Warning Text 20" xfId="43042"/>
    <cellStyle name="Warning Text 21" xfId="43043"/>
    <cellStyle name="Warning Text 22" xfId="43044"/>
    <cellStyle name="Warning Text 23" xfId="43045"/>
    <cellStyle name="Warning Text 24" xfId="43046"/>
    <cellStyle name="Warning Text 25" xfId="43047"/>
    <cellStyle name="Warning Text 26" xfId="43048"/>
    <cellStyle name="Warning Text 27" xfId="43049"/>
    <cellStyle name="Warning Text 28" xfId="43050"/>
    <cellStyle name="Warning Text 29" xfId="43051"/>
    <cellStyle name="Warning Text 3" xfId="11043"/>
    <cellStyle name="Warning Text 3 2" xfId="13361"/>
    <cellStyle name="Warning Text 3 2 2" xfId="43052"/>
    <cellStyle name="Warning Text 3 2 2 2" xfId="43053"/>
    <cellStyle name="Warning Text 3 2 3" xfId="43054"/>
    <cellStyle name="Warning Text 3 2 4" xfId="43055"/>
    <cellStyle name="Warning Text 3 3" xfId="13362"/>
    <cellStyle name="Warning Text 3 3 2" xfId="13363"/>
    <cellStyle name="Warning Text 3 3 2 2" xfId="43056"/>
    <cellStyle name="Warning Text 3 3 3" xfId="43057"/>
    <cellStyle name="Warning Text 3 4" xfId="13364"/>
    <cellStyle name="Warning Text 3 4 2" xfId="43058"/>
    <cellStyle name="Warning Text 3 5" xfId="43059"/>
    <cellStyle name="Warning Text 30" xfId="43060"/>
    <cellStyle name="Warning Text 31" xfId="43061"/>
    <cellStyle name="Warning Text 32" xfId="43062"/>
    <cellStyle name="Warning Text 33" xfId="43063"/>
    <cellStyle name="Warning Text 34" xfId="43064"/>
    <cellStyle name="Warning Text 35" xfId="43065"/>
    <cellStyle name="Warning Text 36" xfId="43066"/>
    <cellStyle name="Warning Text 37" xfId="43067"/>
    <cellStyle name="Warning Text 38" xfId="43068"/>
    <cellStyle name="Warning Text 39" xfId="43069"/>
    <cellStyle name="Warning Text 4" xfId="11044"/>
    <cellStyle name="Warning Text 4 2" xfId="13365"/>
    <cellStyle name="Warning Text 4 2 2" xfId="43070"/>
    <cellStyle name="Warning Text 4 2 2 2" xfId="43071"/>
    <cellStyle name="Warning Text 4 2 3" xfId="43072"/>
    <cellStyle name="Warning Text 4 2 4" xfId="43073"/>
    <cellStyle name="Warning Text 4 3" xfId="43074"/>
    <cellStyle name="Warning Text 4 3 2" xfId="43075"/>
    <cellStyle name="Warning Text 4 3 3" xfId="43076"/>
    <cellStyle name="Warning Text 4 4" xfId="43077"/>
    <cellStyle name="Warning Text 4 4 2" xfId="43078"/>
    <cellStyle name="Warning Text 4 5" xfId="43079"/>
    <cellStyle name="Warning Text 40" xfId="43080"/>
    <cellStyle name="Warning Text 41" xfId="43081"/>
    <cellStyle name="Warning Text 42" xfId="43082"/>
    <cellStyle name="Warning Text 43" xfId="43083"/>
    <cellStyle name="Warning Text 44" xfId="43084"/>
    <cellStyle name="Warning Text 45" xfId="43085"/>
    <cellStyle name="Warning Text 46" xfId="43086"/>
    <cellStyle name="Warning Text 47" xfId="43087"/>
    <cellStyle name="Warning Text 48" xfId="43088"/>
    <cellStyle name="Warning Text 49" xfId="43089"/>
    <cellStyle name="Warning Text 5" xfId="13366"/>
    <cellStyle name="Warning Text 5 2" xfId="43090"/>
    <cellStyle name="Warning Text 5 2 2" xfId="43091"/>
    <cellStyle name="Warning Text 5 2 3" xfId="43092"/>
    <cellStyle name="Warning Text 5 3" xfId="43093"/>
    <cellStyle name="Warning Text 50" xfId="43094"/>
    <cellStyle name="Warning Text 51" xfId="43095"/>
    <cellStyle name="Warning Text 52" xfId="43096"/>
    <cellStyle name="Warning Text 53" xfId="43097"/>
    <cellStyle name="Warning Text 54" xfId="43098"/>
    <cellStyle name="Warning Text 55" xfId="43099"/>
    <cellStyle name="Warning Text 56" xfId="43100"/>
    <cellStyle name="Warning Text 57" xfId="43101"/>
    <cellStyle name="Warning Text 58" xfId="43102"/>
    <cellStyle name="Warning Text 59" xfId="43103"/>
    <cellStyle name="Warning Text 6" xfId="13367"/>
    <cellStyle name="Warning Text 6 2" xfId="13368"/>
    <cellStyle name="Warning Text 6 2 2" xfId="43104"/>
    <cellStyle name="Warning Text 6 3" xfId="43105"/>
    <cellStyle name="Warning Text 6 4" xfId="43106"/>
    <cellStyle name="Warning Text 60" xfId="43107"/>
    <cellStyle name="Warning Text 61" xfId="43108"/>
    <cellStyle name="Warning Text 62" xfId="43109"/>
    <cellStyle name="Warning Text 63" xfId="43110"/>
    <cellStyle name="Warning Text 64" xfId="43111"/>
    <cellStyle name="Warning Text 65" xfId="43112"/>
    <cellStyle name="Warning Text 7" xfId="13369"/>
    <cellStyle name="Warning Text 7 2" xfId="43113"/>
    <cellStyle name="Warning Text 8" xfId="43114"/>
    <cellStyle name="Warning Text 9" xfId="43115"/>
    <cellStyle name="Year" xfId="43116"/>
    <cellStyle name="Year 2" xfId="43117"/>
  </cellStyles>
  <dxfs count="1">
    <dxf>
      <font>
        <b/>
        <i val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6.xml"/><Relationship Id="rId21" Type="http://schemas.openxmlformats.org/officeDocument/2006/relationships/externalLink" Target="externalLinks/externalLink11.xml"/><Relationship Id="rId42" Type="http://schemas.openxmlformats.org/officeDocument/2006/relationships/externalLink" Target="externalLinks/externalLink32.xml"/><Relationship Id="rId47" Type="http://schemas.openxmlformats.org/officeDocument/2006/relationships/externalLink" Target="externalLinks/externalLink37.xml"/><Relationship Id="rId63" Type="http://schemas.openxmlformats.org/officeDocument/2006/relationships/externalLink" Target="externalLinks/externalLink53.xml"/><Relationship Id="rId68" Type="http://schemas.openxmlformats.org/officeDocument/2006/relationships/externalLink" Target="externalLinks/externalLink58.xml"/><Relationship Id="rId16" Type="http://schemas.openxmlformats.org/officeDocument/2006/relationships/externalLink" Target="externalLinks/externalLink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externalLink" Target="externalLinks/externalLink22.xml"/><Relationship Id="rId37" Type="http://schemas.openxmlformats.org/officeDocument/2006/relationships/externalLink" Target="externalLinks/externalLink27.xml"/><Relationship Id="rId40" Type="http://schemas.openxmlformats.org/officeDocument/2006/relationships/externalLink" Target="externalLinks/externalLink30.xml"/><Relationship Id="rId45" Type="http://schemas.openxmlformats.org/officeDocument/2006/relationships/externalLink" Target="externalLinks/externalLink35.xml"/><Relationship Id="rId53" Type="http://schemas.openxmlformats.org/officeDocument/2006/relationships/externalLink" Target="externalLinks/externalLink43.xml"/><Relationship Id="rId58" Type="http://schemas.openxmlformats.org/officeDocument/2006/relationships/externalLink" Target="externalLinks/externalLink48.xml"/><Relationship Id="rId66" Type="http://schemas.openxmlformats.org/officeDocument/2006/relationships/externalLink" Target="externalLinks/externalLink56.xml"/><Relationship Id="rId74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51.xml"/><Relationship Id="rId19" Type="http://schemas.openxmlformats.org/officeDocument/2006/relationships/externalLink" Target="externalLinks/externalLink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externalLink" Target="externalLinks/externalLink20.xml"/><Relationship Id="rId35" Type="http://schemas.openxmlformats.org/officeDocument/2006/relationships/externalLink" Target="externalLinks/externalLink25.xml"/><Relationship Id="rId43" Type="http://schemas.openxmlformats.org/officeDocument/2006/relationships/externalLink" Target="externalLinks/externalLink33.xml"/><Relationship Id="rId48" Type="http://schemas.openxmlformats.org/officeDocument/2006/relationships/externalLink" Target="externalLinks/externalLink38.xml"/><Relationship Id="rId56" Type="http://schemas.openxmlformats.org/officeDocument/2006/relationships/externalLink" Target="externalLinks/externalLink46.xml"/><Relationship Id="rId64" Type="http://schemas.openxmlformats.org/officeDocument/2006/relationships/externalLink" Target="externalLinks/externalLink54.xml"/><Relationship Id="rId69" Type="http://schemas.openxmlformats.org/officeDocument/2006/relationships/externalLink" Target="externalLinks/externalLink59.xml"/><Relationship Id="rId77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1.xml"/><Relationship Id="rId72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externalLink" Target="externalLinks/externalLink23.xml"/><Relationship Id="rId38" Type="http://schemas.openxmlformats.org/officeDocument/2006/relationships/externalLink" Target="externalLinks/externalLink28.xml"/><Relationship Id="rId46" Type="http://schemas.openxmlformats.org/officeDocument/2006/relationships/externalLink" Target="externalLinks/externalLink36.xml"/><Relationship Id="rId59" Type="http://schemas.openxmlformats.org/officeDocument/2006/relationships/externalLink" Target="externalLinks/externalLink49.xml"/><Relationship Id="rId67" Type="http://schemas.openxmlformats.org/officeDocument/2006/relationships/externalLink" Target="externalLinks/externalLink57.xml"/><Relationship Id="rId20" Type="http://schemas.openxmlformats.org/officeDocument/2006/relationships/externalLink" Target="externalLinks/externalLink10.xml"/><Relationship Id="rId41" Type="http://schemas.openxmlformats.org/officeDocument/2006/relationships/externalLink" Target="externalLinks/externalLink31.xml"/><Relationship Id="rId54" Type="http://schemas.openxmlformats.org/officeDocument/2006/relationships/externalLink" Target="externalLinks/externalLink44.xml"/><Relationship Id="rId62" Type="http://schemas.openxmlformats.org/officeDocument/2006/relationships/externalLink" Target="externalLinks/externalLink52.xml"/><Relationship Id="rId70" Type="http://schemas.openxmlformats.org/officeDocument/2006/relationships/theme" Target="theme/theme1.xml"/><Relationship Id="rId75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externalLink" Target="externalLinks/externalLink18.xml"/><Relationship Id="rId36" Type="http://schemas.openxmlformats.org/officeDocument/2006/relationships/externalLink" Target="externalLinks/externalLink26.xml"/><Relationship Id="rId49" Type="http://schemas.openxmlformats.org/officeDocument/2006/relationships/externalLink" Target="externalLinks/externalLink39.xml"/><Relationship Id="rId57" Type="http://schemas.openxmlformats.org/officeDocument/2006/relationships/externalLink" Target="externalLinks/externalLink47.xml"/><Relationship Id="rId10" Type="http://schemas.openxmlformats.org/officeDocument/2006/relationships/worksheet" Target="worksheets/sheet10.xml"/><Relationship Id="rId31" Type="http://schemas.openxmlformats.org/officeDocument/2006/relationships/externalLink" Target="externalLinks/externalLink21.xml"/><Relationship Id="rId44" Type="http://schemas.openxmlformats.org/officeDocument/2006/relationships/externalLink" Target="externalLinks/externalLink34.xml"/><Relationship Id="rId52" Type="http://schemas.openxmlformats.org/officeDocument/2006/relationships/externalLink" Target="externalLinks/externalLink42.xml"/><Relationship Id="rId60" Type="http://schemas.openxmlformats.org/officeDocument/2006/relationships/externalLink" Target="externalLinks/externalLink50.xml"/><Relationship Id="rId65" Type="http://schemas.openxmlformats.org/officeDocument/2006/relationships/externalLink" Target="externalLinks/externalLink55.xml"/><Relationship Id="rId73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39" Type="http://schemas.openxmlformats.org/officeDocument/2006/relationships/externalLink" Target="externalLinks/externalLink29.xml"/><Relationship Id="rId34" Type="http://schemas.openxmlformats.org/officeDocument/2006/relationships/externalLink" Target="externalLinks/externalLink24.xml"/><Relationship Id="rId50" Type="http://schemas.openxmlformats.org/officeDocument/2006/relationships/externalLink" Target="externalLinks/externalLink40.xml"/><Relationship Id="rId55" Type="http://schemas.openxmlformats.org/officeDocument/2006/relationships/externalLink" Target="externalLinks/externalLink45.xml"/><Relationship Id="rId76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71" Type="http://schemas.openxmlformats.org/officeDocument/2006/relationships/styles" Target="styles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1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33</xdr:row>
      <xdr:rowOff>53341</xdr:rowOff>
    </xdr:from>
    <xdr:to>
      <xdr:col>1</xdr:col>
      <xdr:colOff>444217</xdr:colOff>
      <xdr:row>38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989321"/>
          <a:ext cx="2814037" cy="8420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489586</xdr:colOff>
      <xdr:row>33</xdr:row>
      <xdr:rowOff>15241</xdr:rowOff>
    </xdr:from>
    <xdr:to>
      <xdr:col>6</xdr:col>
      <xdr:colOff>133350</xdr:colOff>
      <xdr:row>54</xdr:row>
      <xdr:rowOff>69761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7006" y="5951221"/>
          <a:ext cx="4055744" cy="34149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51480</xdr:colOff>
      <xdr:row>1</xdr:row>
      <xdr:rowOff>134999</xdr:rowOff>
    </xdr:from>
    <xdr:ext cx="4690371" cy="1094274"/>
    <xdr:sp macro="" textlink="">
      <xdr:nvSpPr>
        <xdr:cNvPr id="2" name="Rectangle 1"/>
        <xdr:cNvSpPr/>
      </xdr:nvSpPr>
      <xdr:spPr>
        <a:xfrm rot="21148150">
          <a:off x="51480" y="302639"/>
          <a:ext cx="4690371" cy="1094274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Schedule 95a Rates </a:t>
          </a:r>
        </a:p>
        <a:p>
          <a:pPr algn="ctr"/>
          <a:r>
            <a:rPr lang="en-US" sz="32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effective</a:t>
          </a:r>
          <a:r>
            <a:rPr lang="en-US" sz="32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1-1-18</a:t>
          </a:r>
          <a:endParaRPr lang="en-US" sz="32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6C\UpdateLP200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ost%20Accounting/Resource%20Costs/REPWBook_PRAM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Local%20Settings\Temporary%20Internet%20Files\OLK43\Energy%20Efficiency%20Semi-Annual%20Report\2003%201st%20Half\JH's%20Recon%20From%20GL%20to%20Energy%20Effi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EL%2009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WC-RB%20GRC%20TY0903%20RY0206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2004%20GRC%20Order%20Electric%20(Clarification)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lab0422\Local%20Settings\Temporary%20Internet%20Files\OLK181\FW_Feb_FY05_upload_format_accl_wksht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RFDRWEB\PSE%20Funding\2008\042008%20PSE%20Funding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Quarterly%20Reporting\Misc\WC-RB%20Misc\WC-RB%20Overview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T\ENCOGEN_WBOOK%20(StratPlan)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PSEFIL3\Xception\%23All-Source%20RFP%202004\Quantitative%20Analysis%20Team\Wind%20RFP%20Analysis\EnXco%20Depr.%20and%20Royalty%20Alts\ASM8W-%20A06%20EnXco%20$3.95%20w%20depr%20class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Journal%20Entries\JE143-Electric_Unbilled_Revenue_Current_&amp;_Reverse_Prior_mo\2012%20JE143\02-2012\02-12%20Elec_Unb%20(93.1%25%207%20months)%20Final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1_final_20110209_1101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sapbwprd.puget.com:50100/irj/go/km/docs/documents/Public%20Documents/Sales%20and%20Margin%20Reports%20(Final)/Sales%20of%20Electricity/2011/Sales_of_Electricity_2011_02_final_20110310_153729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FCR%20for%20PSE%20S40%20V0%20%20HM%20edits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Update%206-30-06\COS%20Update%207-7-06\ECOS%20Model%20-%20UPDATE%20(JAH-5)%207-7-06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COS\Workpapers\Electric%20COS%20Workpapers%2011-20-07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2005%20Data\06-2005\Depr%20Tracker%20Electric%20Revenue%20Forecast%206-27-05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boljh\Local%20Settings\MSN%20Rate%20v6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ZNetwork%20Restructuring/02Inputs/JE143-Electric_Unbilled_Revenue_Current_&amp;_Reverse_Prior_mo/0902%20JE143/09-02%20Elec_Unb%20(93.5%25%2009%20months)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Elsea%20Projects/Encogen/Sept%2023%20Review/PSE%20Own%2011-99%20for%20$1yr00noboilerJH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1%20GRC\RebuttalFiling2011%20GRC\Electric%20Model%202011%20GRC%20Rebuttal.xlsm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zdmurra\Local%20Settings\Temporary%20Internet%20Files\OLK15\Power%20Cost%2050yr%206.15.06%20AURORA%20run%20with%205.23.06%20prices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OLK95\2007%20PCORC%20JHS-10%20through%20JHS-12%20(C)%20working%20file%2005%2022%202007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10%20GTIF\Original2010GTIF-Oct\Models%20&amp;%20Adjustments%20Oct-10%20filing\3.03%203.04%20RB%20&amp;%20WC-RC%20June%2010%20Working%20File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Jun_30_01\Proforma%20Adj_not%20used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Load%20Research\GRC%202007%20(not%20filed)\Load%20Research%20Analyses\RLW\From%20RLW\Off%20System%20Results\M9_Statistics_All_R991_ADJ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M1EXC\PSE_VER1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02Inputs\General%20Accounting\Reports\SalesOfElectricity\2009%20SOE\04-2009\02-2009%20SOE%20prelim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93\GS0903%202004%20Rebuttal%20(working%20file)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Mid%20Office/aaa%20Jody%20Test/variance%20to%20budget%20dollars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ost%20Accounting\Resource%20Costs\Capacity\CAP_WBook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2.12E%20Filing%20Fee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prasan\Local%20Settings\Temporary%20Internet%20Files\Content.Outlook\ANERJAHH\KJB-03-WP%202011%20Electric%20ERF%20NP%20wrking%20file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8%20GRC\Proforma%20Revenue\Transportation%20&amp;%20Large%20Power\Firm%20Resale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mulas\vlookup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7%20GRC\4.04G%20Pass%20Throughs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71\SOE%20Sept%202003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SupportingDocs\Unbilled%20Electric%20-%20September%202005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6\09-06%20Elec_Unb%20(93%203%25%202%20months)final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5%20PCORC\Update%20Filing%20-%20May%202006\Working%20Files\04.06.06.Transmission%20Rate%20Ba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ates\Public\RASANEN\%232005%20GRC\COS%20Inputs\COS%20Model\ECOS%20Model%20-%20FINAL%20COMPANY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*"/>
      <sheetName val="Check to Light &amp; Power"/>
      <sheetName val="PSE Lg Power Cust"/>
      <sheetName val="Summary"/>
      <sheetName val="Sched 46"/>
      <sheetName val="Sched 48 - HV"/>
      <sheetName val="Sched 49"/>
      <sheetName val="Special Contrac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-Summary"/>
      <sheetName val="Recon-Electric"/>
      <sheetName val="Recon-Gas"/>
      <sheetName val="GL"/>
      <sheetName val="Energy Efficency"/>
      <sheetName val="SAP 18230032"/>
      <sheetName val="SAP 18230021"/>
      <sheetName val="Unmatched"/>
      <sheetName val="Issu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Combined ROE Matrix"/>
      <sheetName val="ROE matrix"/>
      <sheetName val="Ex A-1 PCR"/>
      <sheetName val="Ex A-4 Prod Adj"/>
      <sheetName val="Ex A-5 PC"/>
      <sheetName val="ComparePCR"/>
      <sheetName val="557"/>
      <sheetName val="Production Adjustment"/>
      <sheetName val="Production Factor"/>
      <sheetName val="2.03E"/>
      <sheetName val="Pwr Csts"/>
      <sheetName val="GRC"/>
      <sheetName val="Prodn OM by Resource GRC"/>
      <sheetName val="TransmRev"/>
      <sheetName val="EB&amp;Taxes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  <sheetName val="Compon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trac1"/>
      <sheetName val="Electric WC"/>
      <sheetName val="Gas WC"/>
      <sheetName val="Combined WC"/>
      <sheetName val="BS"/>
      <sheetName val="Electric Rate Base"/>
      <sheetName val="Gas Rate Base"/>
      <sheetName val="Electric WC-sources"/>
      <sheetName val="Gas WC-sources"/>
      <sheetName val="Electric Rate Base-sources"/>
      <sheetName val="Gas Rate Base-sources"/>
      <sheetName val="Sep03"/>
      <sheetName val="JulAug03"/>
      <sheetName val="Jun03"/>
      <sheetName val="AprMay03"/>
      <sheetName val="FebMar03"/>
      <sheetName val="Jan03"/>
      <sheetName val="Dec02"/>
      <sheetName val="OctNov02"/>
      <sheetName val="Sep02"/>
      <sheetName val="JulAug02"/>
      <sheetName val="Jun02"/>
      <sheetName val="AprMay02"/>
      <sheetName val="Mar02"/>
      <sheetName val="JanFeb02"/>
      <sheetName val="Dec01"/>
      <sheetName val="OctNov01"/>
      <sheetName val="WC comparison"/>
      <sheetName val="Extract Review"/>
      <sheetName val="Proced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0">
          <cell r="AB10">
            <v>3908379967.46</v>
          </cell>
          <cell r="AN10">
            <v>3899156234.7366662</v>
          </cell>
          <cell r="AO10">
            <v>18</v>
          </cell>
          <cell r="AP10">
            <v>4</v>
          </cell>
        </row>
        <row r="11">
          <cell r="AB11">
            <v>1676897416.1199999</v>
          </cell>
          <cell r="AN11">
            <v>1633292456.7583332</v>
          </cell>
          <cell r="AO11" t="str">
            <v>53</v>
          </cell>
        </row>
        <row r="12">
          <cell r="AB12">
            <v>373101802.13999999</v>
          </cell>
          <cell r="AN12">
            <v>370185426.19333333</v>
          </cell>
          <cell r="AO12" t="str">
            <v>28/54</v>
          </cell>
          <cell r="AP12">
            <v>5</v>
          </cell>
        </row>
        <row r="13">
          <cell r="AB13">
            <v>0</v>
          </cell>
          <cell r="AN13">
            <v>0</v>
          </cell>
          <cell r="AO13" t="str">
            <v>18</v>
          </cell>
          <cell r="AP13" t="str">
            <v>4</v>
          </cell>
        </row>
        <row r="14">
          <cell r="AB14">
            <v>0</v>
          </cell>
          <cell r="AN14">
            <v>0</v>
          </cell>
          <cell r="AO14" t="str">
            <v>18</v>
          </cell>
          <cell r="AP14" t="str">
            <v>4</v>
          </cell>
        </row>
        <row r="15">
          <cell r="AB15">
            <v>0</v>
          </cell>
          <cell r="AN15">
            <v>0</v>
          </cell>
          <cell r="AO15" t="str">
            <v>18</v>
          </cell>
          <cell r="AP15" t="str">
            <v>4</v>
          </cell>
        </row>
        <row r="16">
          <cell r="AB16">
            <v>0</v>
          </cell>
          <cell r="AN16">
            <v>0</v>
          </cell>
          <cell r="AO16" t="str">
            <v>18</v>
          </cell>
          <cell r="AP16" t="str">
            <v>4</v>
          </cell>
        </row>
        <row r="17">
          <cell r="AB17">
            <v>0</v>
          </cell>
          <cell r="AN17">
            <v>0</v>
          </cell>
          <cell r="AO17" t="str">
            <v>18</v>
          </cell>
          <cell r="AP17" t="str">
            <v>4</v>
          </cell>
        </row>
        <row r="18">
          <cell r="AB18">
            <v>0</v>
          </cell>
          <cell r="AN18">
            <v>0</v>
          </cell>
          <cell r="AO18" t="str">
            <v>18</v>
          </cell>
          <cell r="AP18" t="str">
            <v>4</v>
          </cell>
        </row>
        <row r="19">
          <cell r="AB19">
            <v>159350590.19</v>
          </cell>
          <cell r="AN19">
            <v>159671484.9941667</v>
          </cell>
          <cell r="AO19" t="str">
            <v>18</v>
          </cell>
          <cell r="AP19" t="str">
            <v>4</v>
          </cell>
        </row>
        <row r="20">
          <cell r="AB20">
            <v>0</v>
          </cell>
          <cell r="AN20">
            <v>0</v>
          </cell>
          <cell r="AO20" t="str">
            <v>18</v>
          </cell>
          <cell r="AP20" t="str">
            <v>4</v>
          </cell>
        </row>
        <row r="21">
          <cell r="AB21">
            <v>6472729.8300000001</v>
          </cell>
          <cell r="AN21">
            <v>6772283.6800000006</v>
          </cell>
          <cell r="AO21" t="str">
            <v>19</v>
          </cell>
          <cell r="AP21">
            <v>14</v>
          </cell>
        </row>
        <row r="22">
          <cell r="AB22">
            <v>22339.93</v>
          </cell>
          <cell r="AN22">
            <v>1087695.7925</v>
          </cell>
          <cell r="AO22" t="str">
            <v>53</v>
          </cell>
        </row>
        <row r="23">
          <cell r="AB23">
            <v>0</v>
          </cell>
          <cell r="AN23">
            <v>0</v>
          </cell>
          <cell r="AO23" t="str">
            <v>29/57</v>
          </cell>
          <cell r="AP23">
            <v>15</v>
          </cell>
        </row>
        <row r="24">
          <cell r="AB24">
            <v>97883456.430000007</v>
          </cell>
          <cell r="AN24">
            <v>83909888.509583339</v>
          </cell>
          <cell r="AO24" t="str">
            <v>43</v>
          </cell>
        </row>
        <row r="25">
          <cell r="AB25">
            <v>32727175.100000001</v>
          </cell>
          <cell r="AN25">
            <v>24020721.867083337</v>
          </cell>
          <cell r="AO25" t="str">
            <v>58</v>
          </cell>
        </row>
        <row r="26">
          <cell r="AB26">
            <v>11531074.140000001</v>
          </cell>
          <cell r="AN26">
            <v>9591058.5233333334</v>
          </cell>
          <cell r="AO26" t="str">
            <v>44/59</v>
          </cell>
        </row>
        <row r="27">
          <cell r="AB27">
            <v>4440409.72</v>
          </cell>
          <cell r="AN27">
            <v>2843517.26125</v>
          </cell>
          <cell r="AO27" t="str">
            <v>44/59</v>
          </cell>
        </row>
        <row r="28">
          <cell r="AB28">
            <v>199221.43</v>
          </cell>
          <cell r="AN28">
            <v>24118.188750000001</v>
          </cell>
          <cell r="AO28" t="str">
            <v>43</v>
          </cell>
        </row>
        <row r="29">
          <cell r="AB29">
            <v>0</v>
          </cell>
          <cell r="AN29">
            <v>0</v>
          </cell>
          <cell r="AO29" t="str">
            <v>43</v>
          </cell>
        </row>
        <row r="30">
          <cell r="AB30">
            <v>4679511</v>
          </cell>
          <cell r="AN30">
            <v>3738085.9166666665</v>
          </cell>
          <cell r="AO30" t="str">
            <v>43</v>
          </cell>
        </row>
        <row r="31">
          <cell r="AB31">
            <v>661860</v>
          </cell>
          <cell r="AN31">
            <v>3989117.7083333335</v>
          </cell>
          <cell r="AO31" t="str">
            <v>58</v>
          </cell>
        </row>
        <row r="32">
          <cell r="AB32">
            <v>-1654810063.96</v>
          </cell>
          <cell r="AN32">
            <v>-1640346898.7474997</v>
          </cell>
          <cell r="AO32" t="str">
            <v>24</v>
          </cell>
          <cell r="AP32">
            <v>17</v>
          </cell>
        </row>
        <row r="33">
          <cell r="AB33">
            <v>-528465119.70999998</v>
          </cell>
          <cell r="AN33">
            <v>-513210444.23708326</v>
          </cell>
          <cell r="AO33" t="str">
            <v>61</v>
          </cell>
        </row>
        <row r="34">
          <cell r="AB34">
            <v>-30146922.460000001</v>
          </cell>
          <cell r="AN34">
            <v>-32186693.927916672</v>
          </cell>
          <cell r="AO34" t="str">
            <v>30/62</v>
          </cell>
          <cell r="AP34">
            <v>18</v>
          </cell>
        </row>
        <row r="35">
          <cell r="AB35">
            <v>20321734.579999998</v>
          </cell>
          <cell r="AN35">
            <v>22635835.908749998</v>
          </cell>
          <cell r="AO35" t="str">
            <v>24</v>
          </cell>
          <cell r="AP35">
            <v>17</v>
          </cell>
        </row>
        <row r="36">
          <cell r="AB36">
            <v>18159663.66</v>
          </cell>
          <cell r="AN36">
            <v>18910570.395833332</v>
          </cell>
          <cell r="AO36" t="str">
            <v>61</v>
          </cell>
        </row>
        <row r="37">
          <cell r="AB37">
            <v>3943576.01</v>
          </cell>
          <cell r="AN37">
            <v>3533454.0866666664</v>
          </cell>
          <cell r="AO37" t="str">
            <v>30/62</v>
          </cell>
          <cell r="AP37">
            <v>18</v>
          </cell>
        </row>
        <row r="38">
          <cell r="AB38">
            <v>-4330592.3</v>
          </cell>
          <cell r="AN38">
            <v>-4605907.9933333332</v>
          </cell>
          <cell r="AO38" t="str">
            <v>24</v>
          </cell>
          <cell r="AP38">
            <v>17</v>
          </cell>
        </row>
        <row r="39">
          <cell r="AB39">
            <v>1439827.66</v>
          </cell>
          <cell r="AN39">
            <v>398163.80791666667</v>
          </cell>
          <cell r="AO39" t="str">
            <v>61</v>
          </cell>
        </row>
        <row r="40">
          <cell r="AB40">
            <v>0</v>
          </cell>
          <cell r="AN40">
            <v>3113429.9708333332</v>
          </cell>
          <cell r="AO40" t="str">
            <v>24</v>
          </cell>
          <cell r="AP40">
            <v>17</v>
          </cell>
        </row>
        <row r="41">
          <cell r="AB41">
            <v>0</v>
          </cell>
          <cell r="AN41">
            <v>3115699.4562500003</v>
          </cell>
          <cell r="AO41" t="str">
            <v>61</v>
          </cell>
        </row>
        <row r="42">
          <cell r="AB42">
            <v>0</v>
          </cell>
          <cell r="AN42">
            <v>176298.33499999999</v>
          </cell>
          <cell r="AO42" t="str">
            <v>30/62</v>
          </cell>
          <cell r="AP42">
            <v>18</v>
          </cell>
        </row>
        <row r="43">
          <cell r="AB43">
            <v>0</v>
          </cell>
          <cell r="AN43">
            <v>-487236.82</v>
          </cell>
          <cell r="AO43" t="str">
            <v>24</v>
          </cell>
          <cell r="AP43">
            <v>17</v>
          </cell>
        </row>
        <row r="44">
          <cell r="AB44">
            <v>0</v>
          </cell>
          <cell r="AN44">
            <v>-82542.285000000018</v>
          </cell>
          <cell r="AO44" t="str">
            <v>61</v>
          </cell>
        </row>
        <row r="45">
          <cell r="AB45">
            <v>0</v>
          </cell>
          <cell r="AN45">
            <v>-3152272.2174999993</v>
          </cell>
          <cell r="AO45" t="str">
            <v>24</v>
          </cell>
          <cell r="AP45">
            <v>17</v>
          </cell>
        </row>
        <row r="46">
          <cell r="AB46">
            <v>0</v>
          </cell>
          <cell r="AN46">
            <v>-1184736.531666667</v>
          </cell>
          <cell r="AO46" t="str">
            <v>61</v>
          </cell>
        </row>
        <row r="47">
          <cell r="AB47">
            <v>0</v>
          </cell>
          <cell r="AN47">
            <v>1702574.0900000005</v>
          </cell>
          <cell r="AO47" t="str">
            <v>30/62</v>
          </cell>
          <cell r="AP47">
            <v>18</v>
          </cell>
        </row>
        <row r="48">
          <cell r="AB48">
            <v>0</v>
          </cell>
          <cell r="AN48">
            <v>0</v>
          </cell>
          <cell r="AO48" t="str">
            <v>24</v>
          </cell>
          <cell r="AP48" t="str">
            <v>17</v>
          </cell>
        </row>
        <row r="49">
          <cell r="AB49">
            <v>0</v>
          </cell>
          <cell r="AN49">
            <v>0</v>
          </cell>
          <cell r="AO49" t="str">
            <v>24</v>
          </cell>
          <cell r="AP49" t="str">
            <v>17</v>
          </cell>
        </row>
        <row r="50">
          <cell r="AB50">
            <v>0</v>
          </cell>
          <cell r="AN50">
            <v>0</v>
          </cell>
          <cell r="AO50" t="str">
            <v>24</v>
          </cell>
          <cell r="AP50" t="str">
            <v>17</v>
          </cell>
        </row>
        <row r="51">
          <cell r="AB51">
            <v>0</v>
          </cell>
          <cell r="AN51">
            <v>0</v>
          </cell>
          <cell r="AO51" t="str">
            <v>24</v>
          </cell>
          <cell r="AP51" t="str">
            <v>17</v>
          </cell>
        </row>
        <row r="52">
          <cell r="AB52">
            <v>-82346006.150000006</v>
          </cell>
          <cell r="AN52">
            <v>-80246014.890833333</v>
          </cell>
          <cell r="AO52" t="str">
            <v>24</v>
          </cell>
          <cell r="AP52" t="str">
            <v>17</v>
          </cell>
        </row>
        <row r="53">
          <cell r="AB53">
            <v>0</v>
          </cell>
          <cell r="AN53">
            <v>0</v>
          </cell>
          <cell r="AO53" t="str">
            <v>24</v>
          </cell>
          <cell r="AP53" t="str">
            <v>17</v>
          </cell>
        </row>
        <row r="54">
          <cell r="AB54">
            <v>-13639797.619999999</v>
          </cell>
          <cell r="AN54">
            <v>-17367913.756250001</v>
          </cell>
          <cell r="AO54" t="str">
            <v>24</v>
          </cell>
          <cell r="AP54">
            <v>19</v>
          </cell>
        </row>
        <row r="55">
          <cell r="AB55">
            <v>-13819670.73</v>
          </cell>
          <cell r="AN55">
            <v>-13223254.255416663</v>
          </cell>
          <cell r="AO55" t="str">
            <v>61</v>
          </cell>
        </row>
        <row r="56">
          <cell r="AB56">
            <v>-95712880.370000005</v>
          </cell>
          <cell r="AN56">
            <v>-81381462.303749993</v>
          </cell>
          <cell r="AO56" t="str">
            <v>30/62</v>
          </cell>
          <cell r="AP56">
            <v>20</v>
          </cell>
        </row>
        <row r="57">
          <cell r="AB57">
            <v>197297.82</v>
          </cell>
          <cell r="AN57">
            <v>197297.82000000004</v>
          </cell>
          <cell r="AO57" t="str">
            <v>24</v>
          </cell>
          <cell r="AP57">
            <v>19</v>
          </cell>
        </row>
        <row r="58">
          <cell r="AB58">
            <v>-214508.51</v>
          </cell>
          <cell r="AN58">
            <v>-214508.51</v>
          </cell>
          <cell r="AO58" t="str">
            <v>61</v>
          </cell>
        </row>
        <row r="59">
          <cell r="AB59">
            <v>0</v>
          </cell>
          <cell r="AN59">
            <v>3888461.8937500007</v>
          </cell>
          <cell r="AO59" t="str">
            <v>24</v>
          </cell>
          <cell r="AP59">
            <v>19</v>
          </cell>
        </row>
        <row r="60">
          <cell r="AB60">
            <v>0</v>
          </cell>
          <cell r="AN60">
            <v>299322.71250000002</v>
          </cell>
          <cell r="AO60" t="str">
            <v>61</v>
          </cell>
        </row>
        <row r="61">
          <cell r="AB61">
            <v>0</v>
          </cell>
          <cell r="AN61">
            <v>-2985532.4537499999</v>
          </cell>
          <cell r="AO61" t="str">
            <v>30/62</v>
          </cell>
          <cell r="AP61">
            <v>20</v>
          </cell>
        </row>
        <row r="62">
          <cell r="AB62">
            <v>946172.25</v>
          </cell>
          <cell r="AN62">
            <v>946172.25</v>
          </cell>
          <cell r="AO62" t="str">
            <v>18</v>
          </cell>
          <cell r="AP62">
            <v>6</v>
          </cell>
        </row>
        <row r="63">
          <cell r="AB63">
            <v>317009.90999999997</v>
          </cell>
          <cell r="AN63">
            <v>317009.91000000003</v>
          </cell>
          <cell r="AO63" t="str">
            <v>53</v>
          </cell>
        </row>
        <row r="64">
          <cell r="AB64">
            <v>302358.01</v>
          </cell>
          <cell r="AN64">
            <v>302358.00999999995</v>
          </cell>
          <cell r="AO64" t="str">
            <v>18</v>
          </cell>
          <cell r="AP64">
            <v>6</v>
          </cell>
        </row>
        <row r="65">
          <cell r="AB65">
            <v>0</v>
          </cell>
          <cell r="AN65">
            <v>0</v>
          </cell>
          <cell r="AO65" t="str">
            <v>18</v>
          </cell>
          <cell r="AP65" t="str">
            <v>6</v>
          </cell>
        </row>
        <row r="66">
          <cell r="AB66">
            <v>76622596.840000004</v>
          </cell>
          <cell r="AN66">
            <v>76622596.840000018</v>
          </cell>
          <cell r="AO66" t="str">
            <v>18</v>
          </cell>
          <cell r="AP66" t="str">
            <v>6</v>
          </cell>
        </row>
        <row r="67">
          <cell r="AB67">
            <v>-557739</v>
          </cell>
          <cell r="AN67">
            <v>-544839</v>
          </cell>
          <cell r="AO67" t="str">
            <v>24</v>
          </cell>
          <cell r="AP67">
            <v>21</v>
          </cell>
        </row>
        <row r="68">
          <cell r="AB68">
            <v>-317009.90999999997</v>
          </cell>
          <cell r="AN68">
            <v>-317009.91000000003</v>
          </cell>
          <cell r="AO68" t="str">
            <v>61</v>
          </cell>
        </row>
        <row r="69">
          <cell r="AB69">
            <v>-212799.25</v>
          </cell>
          <cell r="AN69">
            <v>-207199.27000000002</v>
          </cell>
          <cell r="AO69" t="str">
            <v>24</v>
          </cell>
          <cell r="AP69">
            <v>21</v>
          </cell>
        </row>
        <row r="70">
          <cell r="AB70">
            <v>0</v>
          </cell>
          <cell r="AN70">
            <v>0</v>
          </cell>
          <cell r="AO70" t="str">
            <v>24</v>
          </cell>
          <cell r="AP70" t="str">
            <v>21</v>
          </cell>
        </row>
        <row r="71">
          <cell r="AB71">
            <v>-25996413.66</v>
          </cell>
          <cell r="AN71">
            <v>-24669963.66</v>
          </cell>
          <cell r="AO71" t="str">
            <v>24</v>
          </cell>
          <cell r="AP71" t="str">
            <v>21</v>
          </cell>
        </row>
        <row r="72">
          <cell r="AB72">
            <v>3445395.81</v>
          </cell>
          <cell r="AN72">
            <v>3246533.9704166669</v>
          </cell>
          <cell r="AO72" t="str">
            <v>60</v>
          </cell>
        </row>
        <row r="73">
          <cell r="AB73">
            <v>0</v>
          </cell>
          <cell r="AN73">
            <v>0</v>
          </cell>
          <cell r="AO73" t="str">
            <v>28/54</v>
          </cell>
          <cell r="AP73">
            <v>5</v>
          </cell>
        </row>
        <row r="74">
          <cell r="AB74">
            <v>-318365.5</v>
          </cell>
          <cell r="AN74">
            <v>-654955.22791666666</v>
          </cell>
          <cell r="AO74">
            <v>39</v>
          </cell>
        </row>
        <row r="75">
          <cell r="AB75">
            <v>2810570.27</v>
          </cell>
          <cell r="AN75">
            <v>2868151.7229166664</v>
          </cell>
          <cell r="AO75">
            <v>39</v>
          </cell>
        </row>
        <row r="76">
          <cell r="AB76">
            <v>-423343.57</v>
          </cell>
          <cell r="AN76">
            <v>-423291.69708333333</v>
          </cell>
          <cell r="AO76" t="str">
            <v>39</v>
          </cell>
        </row>
        <row r="77">
          <cell r="AB77">
            <v>0</v>
          </cell>
          <cell r="AN77">
            <v>0</v>
          </cell>
          <cell r="AO77" t="str">
            <v>40</v>
          </cell>
        </row>
        <row r="78">
          <cell r="AB78">
            <v>74954526.069999993</v>
          </cell>
          <cell r="AN78">
            <v>117880815.76083332</v>
          </cell>
          <cell r="AO78">
            <v>40</v>
          </cell>
        </row>
        <row r="79">
          <cell r="AB79">
            <v>13367583</v>
          </cell>
          <cell r="AN79">
            <v>13123277.291666666</v>
          </cell>
          <cell r="AO79" t="str">
            <v>33a</v>
          </cell>
        </row>
        <row r="80">
          <cell r="AB80">
            <v>0</v>
          </cell>
          <cell r="AN80">
            <v>0</v>
          </cell>
          <cell r="AO80" t="str">
            <v>41</v>
          </cell>
        </row>
        <row r="81">
          <cell r="AB81">
            <v>100000</v>
          </cell>
          <cell r="AN81">
            <v>100000</v>
          </cell>
          <cell r="AO81">
            <v>41</v>
          </cell>
        </row>
        <row r="82">
          <cell r="AB82">
            <v>40670863.939999998</v>
          </cell>
          <cell r="AN82">
            <v>37362672.052500002</v>
          </cell>
          <cell r="AO82">
            <v>41</v>
          </cell>
        </row>
        <row r="83">
          <cell r="AB83">
            <v>-100000</v>
          </cell>
          <cell r="AN83">
            <v>-79166.666666666672</v>
          </cell>
          <cell r="AO83" t="str">
            <v>41</v>
          </cell>
        </row>
        <row r="84">
          <cell r="AB84">
            <v>0</v>
          </cell>
          <cell r="AN84">
            <v>0</v>
          </cell>
          <cell r="AO84">
            <v>41</v>
          </cell>
        </row>
        <row r="85">
          <cell r="AB85">
            <v>0</v>
          </cell>
          <cell r="AN85">
            <v>0</v>
          </cell>
          <cell r="AO85">
            <v>41</v>
          </cell>
        </row>
        <row r="86">
          <cell r="AB86">
            <v>0</v>
          </cell>
          <cell r="AN86">
            <v>0</v>
          </cell>
          <cell r="AO86">
            <v>41</v>
          </cell>
        </row>
        <row r="87">
          <cell r="AB87">
            <v>0</v>
          </cell>
          <cell r="AN87">
            <v>0</v>
          </cell>
          <cell r="AO87">
            <v>41</v>
          </cell>
        </row>
        <row r="88">
          <cell r="AB88">
            <v>0</v>
          </cell>
          <cell r="AN88">
            <v>0</v>
          </cell>
          <cell r="AO88">
            <v>41</v>
          </cell>
        </row>
        <row r="89">
          <cell r="AB89">
            <v>0</v>
          </cell>
          <cell r="AN89">
            <v>640.41666666666663</v>
          </cell>
          <cell r="AO89">
            <v>41</v>
          </cell>
        </row>
        <row r="90">
          <cell r="AB90">
            <v>0</v>
          </cell>
          <cell r="AN90">
            <v>83856.875</v>
          </cell>
          <cell r="AO90">
            <v>41</v>
          </cell>
        </row>
        <row r="91">
          <cell r="AB91">
            <v>0</v>
          </cell>
          <cell r="AN91">
            <v>0</v>
          </cell>
          <cell r="AO91">
            <v>41</v>
          </cell>
        </row>
        <row r="92">
          <cell r="AB92">
            <v>0</v>
          </cell>
          <cell r="AN92">
            <v>69889.993749999994</v>
          </cell>
          <cell r="AO92">
            <v>41</v>
          </cell>
        </row>
        <row r="93">
          <cell r="AB93">
            <v>0</v>
          </cell>
          <cell r="AN93">
            <v>0</v>
          </cell>
          <cell r="AO93">
            <v>41</v>
          </cell>
        </row>
        <row r="94">
          <cell r="AB94">
            <v>-620534.82999999996</v>
          </cell>
          <cell r="AN94">
            <v>-308356.22291666671</v>
          </cell>
          <cell r="AO94">
            <v>41</v>
          </cell>
        </row>
        <row r="95">
          <cell r="AB95">
            <v>608000</v>
          </cell>
          <cell r="AN95">
            <v>608000</v>
          </cell>
          <cell r="AO95">
            <v>41</v>
          </cell>
        </row>
        <row r="96">
          <cell r="AB96">
            <v>0</v>
          </cell>
          <cell r="AN96">
            <v>0</v>
          </cell>
          <cell r="AO96">
            <v>41</v>
          </cell>
        </row>
        <row r="97">
          <cell r="AB97">
            <v>0</v>
          </cell>
          <cell r="AN97">
            <v>0</v>
          </cell>
          <cell r="AO97">
            <v>41</v>
          </cell>
        </row>
        <row r="98">
          <cell r="AB98">
            <v>0</v>
          </cell>
          <cell r="AN98">
            <v>0</v>
          </cell>
          <cell r="AO98">
            <v>41</v>
          </cell>
        </row>
        <row r="99">
          <cell r="AB99">
            <v>0</v>
          </cell>
          <cell r="AN99">
            <v>0</v>
          </cell>
          <cell r="AO99">
            <v>41</v>
          </cell>
        </row>
        <row r="100">
          <cell r="AB100">
            <v>0</v>
          </cell>
          <cell r="AN100">
            <v>0</v>
          </cell>
          <cell r="AO100">
            <v>41</v>
          </cell>
        </row>
        <row r="101">
          <cell r="AB101">
            <v>37033.53</v>
          </cell>
          <cell r="AN101">
            <v>39357.335416666669</v>
          </cell>
          <cell r="AO101">
            <v>41</v>
          </cell>
        </row>
        <row r="102">
          <cell r="AB102">
            <v>0</v>
          </cell>
          <cell r="AN102">
            <v>0</v>
          </cell>
          <cell r="AO102">
            <v>41</v>
          </cell>
        </row>
        <row r="103">
          <cell r="AB103">
            <v>2118566.46</v>
          </cell>
          <cell r="AN103">
            <v>1812152.0066666666</v>
          </cell>
          <cell r="AO103">
            <v>41</v>
          </cell>
        </row>
        <row r="104">
          <cell r="AB104">
            <v>0</v>
          </cell>
          <cell r="AN104">
            <v>0</v>
          </cell>
          <cell r="AO104">
            <v>41</v>
          </cell>
        </row>
        <row r="105">
          <cell r="AB105">
            <v>0</v>
          </cell>
          <cell r="AN105">
            <v>0</v>
          </cell>
          <cell r="AO105">
            <v>41</v>
          </cell>
        </row>
        <row r="106">
          <cell r="AB106">
            <v>0</v>
          </cell>
          <cell r="AN106">
            <v>134.84583333333333</v>
          </cell>
          <cell r="AO106">
            <v>41</v>
          </cell>
        </row>
        <row r="107">
          <cell r="AB107">
            <v>97111.88</v>
          </cell>
          <cell r="AN107">
            <v>98444.434166666659</v>
          </cell>
          <cell r="AO107">
            <v>41</v>
          </cell>
        </row>
        <row r="108">
          <cell r="AB108">
            <v>1524606.12</v>
          </cell>
          <cell r="AN108">
            <v>1881863.5720833335</v>
          </cell>
          <cell r="AO108">
            <v>41</v>
          </cell>
        </row>
        <row r="109">
          <cell r="AB109">
            <v>0</v>
          </cell>
          <cell r="AN109">
            <v>905.625</v>
          </cell>
          <cell r="AO109" t="str">
            <v>41</v>
          </cell>
        </row>
        <row r="110">
          <cell r="AB110">
            <v>0</v>
          </cell>
          <cell r="AN110">
            <v>0</v>
          </cell>
          <cell r="AO110" t="str">
            <v>41</v>
          </cell>
        </row>
        <row r="111">
          <cell r="AB111">
            <v>0</v>
          </cell>
          <cell r="AN111">
            <v>0</v>
          </cell>
          <cell r="AO111" t="str">
            <v>41</v>
          </cell>
        </row>
        <row r="112">
          <cell r="AB112">
            <v>0</v>
          </cell>
          <cell r="AN112">
            <v>0</v>
          </cell>
          <cell r="AO112" t="str">
            <v>41</v>
          </cell>
        </row>
        <row r="113">
          <cell r="AB113">
            <v>1599514</v>
          </cell>
          <cell r="AN113">
            <v>1574230.5337499997</v>
          </cell>
          <cell r="AO113" t="str">
            <v>41</v>
          </cell>
        </row>
        <row r="114">
          <cell r="AB114">
            <v>0</v>
          </cell>
          <cell r="AN114">
            <v>0</v>
          </cell>
          <cell r="AO114" t="str">
            <v>41</v>
          </cell>
        </row>
        <row r="115">
          <cell r="AB115">
            <v>94054.44</v>
          </cell>
          <cell r="AN115">
            <v>95175.521666666682</v>
          </cell>
          <cell r="AO115" t="str">
            <v>41</v>
          </cell>
        </row>
        <row r="116">
          <cell r="AB116">
            <v>0</v>
          </cell>
          <cell r="AN116">
            <v>22176.08083333333</v>
          </cell>
          <cell r="AO116" t="str">
            <v>41</v>
          </cell>
        </row>
        <row r="117">
          <cell r="AB117">
            <v>9013.6</v>
          </cell>
          <cell r="AN117">
            <v>9198.9258333333328</v>
          </cell>
          <cell r="AO117" t="str">
            <v>41</v>
          </cell>
        </row>
        <row r="118">
          <cell r="AB118">
            <v>75308.08</v>
          </cell>
          <cell r="AN118">
            <v>76825.60291666667</v>
          </cell>
          <cell r="AO118" t="str">
            <v>41</v>
          </cell>
        </row>
        <row r="119">
          <cell r="AB119">
            <v>33054</v>
          </cell>
          <cell r="AN119">
            <v>31676.75</v>
          </cell>
          <cell r="AO119" t="str">
            <v>41</v>
          </cell>
        </row>
        <row r="120">
          <cell r="AB120">
            <v>-1599514</v>
          </cell>
          <cell r="AN120">
            <v>-1247018.3233333332</v>
          </cell>
          <cell r="AO120" t="str">
            <v>41</v>
          </cell>
        </row>
        <row r="121">
          <cell r="AB121">
            <v>0</v>
          </cell>
          <cell r="AN121">
            <v>145833.33333333334</v>
          </cell>
          <cell r="AO121" t="str">
            <v>41</v>
          </cell>
        </row>
        <row r="122">
          <cell r="AB122">
            <v>41862.910000000003</v>
          </cell>
          <cell r="AN122">
            <v>8739.6104166666664</v>
          </cell>
          <cell r="AO122" t="str">
            <v>41</v>
          </cell>
        </row>
        <row r="123">
          <cell r="AB123">
            <v>0</v>
          </cell>
          <cell r="AN123">
            <v>0</v>
          </cell>
          <cell r="AO123" t="str">
            <v>65a</v>
          </cell>
        </row>
        <row r="124">
          <cell r="AB124">
            <v>1234200789.6900001</v>
          </cell>
          <cell r="AN124">
            <v>1234237589.2425003</v>
          </cell>
          <cell r="AO124" t="str">
            <v>65a</v>
          </cell>
        </row>
        <row r="125">
          <cell r="AB125">
            <v>-18082718.420000002</v>
          </cell>
          <cell r="AN125">
            <v>-18124051.317083333</v>
          </cell>
          <cell r="AO125" t="str">
            <v>65a</v>
          </cell>
        </row>
        <row r="126">
          <cell r="AB126">
            <v>-90774.61</v>
          </cell>
          <cell r="AN126">
            <v>-106146.49708333334</v>
          </cell>
          <cell r="AO126" t="str">
            <v>65a</v>
          </cell>
        </row>
        <row r="127">
          <cell r="AB127">
            <v>0</v>
          </cell>
          <cell r="AN127">
            <v>0</v>
          </cell>
          <cell r="AO127" t="str">
            <v>65a</v>
          </cell>
        </row>
        <row r="128">
          <cell r="AB128">
            <v>0</v>
          </cell>
          <cell r="AN128">
            <v>0</v>
          </cell>
          <cell r="AO128" t="str">
            <v>65a</v>
          </cell>
        </row>
        <row r="129">
          <cell r="AB129">
            <v>0</v>
          </cell>
          <cell r="AN129">
            <v>0</v>
          </cell>
          <cell r="AO129" t="str">
            <v>65a</v>
          </cell>
        </row>
        <row r="130">
          <cell r="AB130">
            <v>0</v>
          </cell>
          <cell r="AN130">
            <v>0</v>
          </cell>
          <cell r="AO130" t="str">
            <v>65a</v>
          </cell>
        </row>
        <row r="131">
          <cell r="AB131">
            <v>0</v>
          </cell>
          <cell r="AN131">
            <v>0</v>
          </cell>
          <cell r="AO131" t="str">
            <v>65a</v>
          </cell>
        </row>
        <row r="132">
          <cell r="AB132">
            <v>0</v>
          </cell>
          <cell r="AN132">
            <v>0</v>
          </cell>
          <cell r="AO132" t="str">
            <v>65a</v>
          </cell>
        </row>
        <row r="133">
          <cell r="AB133">
            <v>0</v>
          </cell>
          <cell r="AN133">
            <v>0</v>
          </cell>
          <cell r="AO133" t="str">
            <v>65a</v>
          </cell>
        </row>
        <row r="134">
          <cell r="AB134">
            <v>428.61</v>
          </cell>
          <cell r="AN134">
            <v>-1261.3045833333329</v>
          </cell>
          <cell r="AO134" t="str">
            <v>65a</v>
          </cell>
        </row>
        <row r="135">
          <cell r="AB135">
            <v>-25163.57</v>
          </cell>
          <cell r="AN135">
            <v>-25163.570000000003</v>
          </cell>
          <cell r="AO135" t="str">
            <v>65a</v>
          </cell>
        </row>
        <row r="136">
          <cell r="AB136">
            <v>0</v>
          </cell>
          <cell r="AN136">
            <v>0</v>
          </cell>
          <cell r="AO136" t="str">
            <v>65a</v>
          </cell>
        </row>
        <row r="137">
          <cell r="AB137">
            <v>0</v>
          </cell>
          <cell r="AN137">
            <v>0</v>
          </cell>
          <cell r="AO137" t="str">
            <v>65a</v>
          </cell>
        </row>
        <row r="138">
          <cell r="AB138">
            <v>-1226371867.3900001</v>
          </cell>
          <cell r="AN138">
            <v>-1226371867.3899999</v>
          </cell>
          <cell r="AO138" t="str">
            <v>65a</v>
          </cell>
        </row>
        <row r="139">
          <cell r="AB139">
            <v>0</v>
          </cell>
          <cell r="AN139">
            <v>0</v>
          </cell>
          <cell r="AO139" t="str">
            <v>65a</v>
          </cell>
        </row>
        <row r="140">
          <cell r="AB140">
            <v>-8424.89</v>
          </cell>
          <cell r="AN140">
            <v>-8647.8016666666663</v>
          </cell>
          <cell r="AO140" t="str">
            <v>65a</v>
          </cell>
        </row>
        <row r="141">
          <cell r="AB141">
            <v>0</v>
          </cell>
          <cell r="AN141">
            <v>0</v>
          </cell>
          <cell r="AO141" t="str">
            <v>65a</v>
          </cell>
        </row>
        <row r="142">
          <cell r="AB142">
            <v>0</v>
          </cell>
          <cell r="AN142">
            <v>0</v>
          </cell>
          <cell r="AO142" t="str">
            <v>65a</v>
          </cell>
        </row>
        <row r="143">
          <cell r="AB143">
            <v>0</v>
          </cell>
          <cell r="AN143">
            <v>0</v>
          </cell>
          <cell r="AO143" t="str">
            <v>65a</v>
          </cell>
        </row>
        <row r="144">
          <cell r="AB144">
            <v>0</v>
          </cell>
          <cell r="AN144">
            <v>0</v>
          </cell>
          <cell r="AO144" t="str">
            <v>65a</v>
          </cell>
        </row>
        <row r="145">
          <cell r="AB145">
            <v>0</v>
          </cell>
          <cell r="AN145">
            <v>0</v>
          </cell>
          <cell r="AO145" t="str">
            <v>65a</v>
          </cell>
        </row>
        <row r="146">
          <cell r="AB146">
            <v>0</v>
          </cell>
          <cell r="AN146">
            <v>16.125</v>
          </cell>
          <cell r="AO146" t="str">
            <v>65a</v>
          </cell>
        </row>
        <row r="147">
          <cell r="AB147">
            <v>4448.38</v>
          </cell>
          <cell r="AN147">
            <v>17074.78875</v>
          </cell>
          <cell r="AO147" t="str">
            <v>65a</v>
          </cell>
        </row>
        <row r="148">
          <cell r="AB148">
            <v>0</v>
          </cell>
          <cell r="AN148">
            <v>0</v>
          </cell>
          <cell r="AO148" t="str">
            <v>65a</v>
          </cell>
        </row>
        <row r="149">
          <cell r="AB149">
            <v>1649926.64</v>
          </cell>
          <cell r="AN149">
            <v>1061816.1187500001</v>
          </cell>
          <cell r="AO149" t="str">
            <v>65a</v>
          </cell>
        </row>
        <row r="150">
          <cell r="AB150">
            <v>-396322.94</v>
          </cell>
          <cell r="AN150">
            <v>-337554.16541666671</v>
          </cell>
          <cell r="AO150" t="str">
            <v>65a</v>
          </cell>
        </row>
        <row r="151">
          <cell r="AB151">
            <v>-205809.09</v>
          </cell>
          <cell r="AN151">
            <v>-355523.27750000003</v>
          </cell>
          <cell r="AO151" t="str">
            <v>65a</v>
          </cell>
        </row>
        <row r="152">
          <cell r="AB152">
            <v>0</v>
          </cell>
          <cell r="AN152">
            <v>0</v>
          </cell>
          <cell r="AO152" t="str">
            <v>65a</v>
          </cell>
        </row>
        <row r="153">
          <cell r="AB153">
            <v>0</v>
          </cell>
          <cell r="AN153">
            <v>0</v>
          </cell>
          <cell r="AO153" t="str">
            <v>65a</v>
          </cell>
        </row>
        <row r="154">
          <cell r="AB154">
            <v>10095990.51</v>
          </cell>
          <cell r="AN154">
            <v>10498553.943333335</v>
          </cell>
          <cell r="AO154" t="str">
            <v>65a</v>
          </cell>
        </row>
        <row r="155">
          <cell r="AB155">
            <v>0</v>
          </cell>
          <cell r="AN155">
            <v>52993.567500000005</v>
          </cell>
          <cell r="AO155" t="str">
            <v>65a</v>
          </cell>
        </row>
        <row r="156">
          <cell r="AB156">
            <v>0</v>
          </cell>
          <cell r="AN156">
            <v>-1192.2820833333333</v>
          </cell>
          <cell r="AO156" t="str">
            <v>65a</v>
          </cell>
        </row>
        <row r="157">
          <cell r="AB157">
            <v>0</v>
          </cell>
          <cell r="AN157">
            <v>7545.7304166666681</v>
          </cell>
          <cell r="AO157" t="str">
            <v>65a</v>
          </cell>
        </row>
        <row r="158">
          <cell r="AB158">
            <v>0</v>
          </cell>
          <cell r="AN158">
            <v>-9665.3704166666666</v>
          </cell>
          <cell r="AO158" t="str">
            <v>65a</v>
          </cell>
        </row>
        <row r="159">
          <cell r="AB159">
            <v>-6308.88</v>
          </cell>
          <cell r="AN159">
            <v>-4889.5179166666667</v>
          </cell>
          <cell r="AO159" t="str">
            <v>65a</v>
          </cell>
        </row>
        <row r="160">
          <cell r="AB160">
            <v>2543964.79</v>
          </cell>
          <cell r="AN160">
            <v>219380.88041666665</v>
          </cell>
          <cell r="AO160" t="str">
            <v xml:space="preserve"> </v>
          </cell>
        </row>
        <row r="161">
          <cell r="AB161">
            <v>167167.14000000001</v>
          </cell>
          <cell r="AN161">
            <v>14023725.663333332</v>
          </cell>
          <cell r="AO161" t="str">
            <v>41</v>
          </cell>
        </row>
        <row r="162">
          <cell r="AB162">
            <v>-5.0999999999999996</v>
          </cell>
          <cell r="AN162">
            <v>1572.8041666666661</v>
          </cell>
          <cell r="AO162" t="str">
            <v>65a</v>
          </cell>
        </row>
        <row r="163">
          <cell r="AB163">
            <v>6767941.8799999999</v>
          </cell>
          <cell r="AN163">
            <v>23785947.33583333</v>
          </cell>
          <cell r="AO163" t="str">
            <v>65a</v>
          </cell>
        </row>
        <row r="164">
          <cell r="AB164">
            <v>0</v>
          </cell>
          <cell r="AN164">
            <v>-7756.5225</v>
          </cell>
          <cell r="AO164" t="str">
            <v>65a</v>
          </cell>
        </row>
        <row r="165">
          <cell r="AB165">
            <v>6035469.8899999997</v>
          </cell>
          <cell r="AN165">
            <v>21787935.764583331</v>
          </cell>
          <cell r="AO165" t="str">
            <v>65a</v>
          </cell>
        </row>
        <row r="166">
          <cell r="AB166">
            <v>444969.27</v>
          </cell>
          <cell r="AN166">
            <v>313636.16208333336</v>
          </cell>
          <cell r="AO166" t="str">
            <v>65a</v>
          </cell>
        </row>
        <row r="167">
          <cell r="AB167">
            <v>4435.47</v>
          </cell>
          <cell r="AN167">
            <v>466.87208333333348</v>
          </cell>
          <cell r="AO167" t="str">
            <v>65a</v>
          </cell>
        </row>
        <row r="168">
          <cell r="AB168">
            <v>-1089.29</v>
          </cell>
          <cell r="AN168">
            <v>153.57125000000005</v>
          </cell>
          <cell r="AO168" t="str">
            <v>65a</v>
          </cell>
        </row>
        <row r="169">
          <cell r="AB169">
            <v>-228554.63</v>
          </cell>
          <cell r="AN169">
            <v>-16412.782916666667</v>
          </cell>
          <cell r="AO169" t="str">
            <v>65a</v>
          </cell>
        </row>
        <row r="170">
          <cell r="AB170">
            <v>38984.5</v>
          </cell>
          <cell r="AN170">
            <v>35333.852500000001</v>
          </cell>
          <cell r="AO170" t="str">
            <v>65a</v>
          </cell>
        </row>
        <row r="171">
          <cell r="AB171">
            <v>-113206.91</v>
          </cell>
          <cell r="AN171">
            <v>-220615.16208333336</v>
          </cell>
          <cell r="AO171" t="str">
            <v>65a</v>
          </cell>
        </row>
        <row r="172">
          <cell r="AB172">
            <v>-189218</v>
          </cell>
          <cell r="AN172">
            <v>-234779.88583333333</v>
          </cell>
          <cell r="AO172" t="str">
            <v>65a</v>
          </cell>
        </row>
        <row r="173">
          <cell r="AB173">
            <v>-5094438.2699999996</v>
          </cell>
          <cell r="AN173">
            <v>-19982277.413750004</v>
          </cell>
          <cell r="AO173" t="str">
            <v>65a</v>
          </cell>
        </row>
        <row r="174">
          <cell r="AB174">
            <v>-313977.88</v>
          </cell>
          <cell r="AN174">
            <v>-67407.323333333348</v>
          </cell>
          <cell r="AO174" t="str">
            <v>65a</v>
          </cell>
        </row>
        <row r="175">
          <cell r="AB175">
            <v>-102138.3</v>
          </cell>
          <cell r="AN175">
            <v>-102332.89541666668</v>
          </cell>
          <cell r="AO175" t="str">
            <v>65a</v>
          </cell>
        </row>
        <row r="176">
          <cell r="AB176">
            <v>0</v>
          </cell>
          <cell r="AN176">
            <v>0</v>
          </cell>
          <cell r="AO176" t="str">
            <v>65a</v>
          </cell>
        </row>
        <row r="177">
          <cell r="AB177">
            <v>0</v>
          </cell>
          <cell r="AN177">
            <v>0</v>
          </cell>
          <cell r="AO177" t="str">
            <v>65a</v>
          </cell>
        </row>
        <row r="178">
          <cell r="AB178">
            <v>-46459.199999999997</v>
          </cell>
          <cell r="AN178">
            <v>-260218.25625000001</v>
          </cell>
          <cell r="AO178" t="str">
            <v>65a</v>
          </cell>
        </row>
        <row r="179">
          <cell r="AB179">
            <v>174872.98</v>
          </cell>
          <cell r="AN179">
            <v>277723.92708333331</v>
          </cell>
          <cell r="AO179" t="str">
            <v>65a</v>
          </cell>
        </row>
        <row r="180">
          <cell r="AB180">
            <v>0</v>
          </cell>
          <cell r="AN180">
            <v>0</v>
          </cell>
          <cell r="AO180" t="str">
            <v xml:space="preserve"> </v>
          </cell>
        </row>
        <row r="181">
          <cell r="AB181">
            <v>41580</v>
          </cell>
          <cell r="AN181">
            <v>41580</v>
          </cell>
          <cell r="AO181" t="str">
            <v xml:space="preserve"> </v>
          </cell>
        </row>
        <row r="182">
          <cell r="AB182">
            <v>24017.54</v>
          </cell>
          <cell r="AN182">
            <v>16100.873333333338</v>
          </cell>
          <cell r="AO182" t="str">
            <v>65a</v>
          </cell>
        </row>
        <row r="183">
          <cell r="AB183">
            <v>1015222.4</v>
          </cell>
          <cell r="AN183">
            <v>308482.58833333338</v>
          </cell>
          <cell r="AO183" t="str">
            <v>65a</v>
          </cell>
        </row>
        <row r="184">
          <cell r="AB184">
            <v>0</v>
          </cell>
          <cell r="AN184">
            <v>0</v>
          </cell>
        </row>
        <row r="185">
          <cell r="AB185">
            <v>119998.49</v>
          </cell>
          <cell r="AN185">
            <v>122504.74</v>
          </cell>
          <cell r="AO185" t="str">
            <v>65a</v>
          </cell>
        </row>
        <row r="186">
          <cell r="AB186">
            <v>0</v>
          </cell>
          <cell r="AN186">
            <v>0</v>
          </cell>
          <cell r="AO186" t="str">
            <v>65a</v>
          </cell>
        </row>
        <row r="187">
          <cell r="AB187">
            <v>0</v>
          </cell>
          <cell r="AN187">
            <v>0</v>
          </cell>
          <cell r="AO187" t="str">
            <v>65a</v>
          </cell>
        </row>
        <row r="188">
          <cell r="AB188">
            <v>73353</v>
          </cell>
          <cell r="AN188">
            <v>3056.375</v>
          </cell>
        </row>
        <row r="189">
          <cell r="AB189">
            <v>812655</v>
          </cell>
          <cell r="AN189">
            <v>633028.20833333337</v>
          </cell>
          <cell r="AO189" t="str">
            <v xml:space="preserve"> </v>
          </cell>
        </row>
        <row r="190">
          <cell r="AB190">
            <v>4675.7299999999996</v>
          </cell>
          <cell r="AN190">
            <v>4675.7299999999987</v>
          </cell>
          <cell r="AO190" t="str">
            <v>65a</v>
          </cell>
        </row>
        <row r="191">
          <cell r="AB191">
            <v>717254</v>
          </cell>
          <cell r="AN191">
            <v>496915.75</v>
          </cell>
          <cell r="AO191" t="str">
            <v xml:space="preserve"> </v>
          </cell>
        </row>
        <row r="192">
          <cell r="AB192">
            <v>3991.54</v>
          </cell>
          <cell r="AN192">
            <v>4060.0358333333338</v>
          </cell>
          <cell r="AO192" t="str">
            <v>65a</v>
          </cell>
        </row>
        <row r="193">
          <cell r="AB193">
            <v>-3261.84</v>
          </cell>
          <cell r="AN193">
            <v>-3227.5341666666668</v>
          </cell>
          <cell r="AO193" t="str">
            <v xml:space="preserve"> </v>
          </cell>
        </row>
        <row r="194">
          <cell r="AB194">
            <v>0</v>
          </cell>
          <cell r="AN194">
            <v>0</v>
          </cell>
          <cell r="AO194" t="str">
            <v xml:space="preserve"> </v>
          </cell>
        </row>
        <row r="195">
          <cell r="AB195">
            <v>0</v>
          </cell>
          <cell r="AN195">
            <v>0</v>
          </cell>
        </row>
        <row r="196">
          <cell r="AB196">
            <v>16286.22</v>
          </cell>
          <cell r="AN196">
            <v>13395.565416666665</v>
          </cell>
          <cell r="AO196" t="str">
            <v>65b</v>
          </cell>
        </row>
        <row r="197">
          <cell r="AB197">
            <v>422047.43</v>
          </cell>
          <cell r="AN197">
            <v>443538.54458333337</v>
          </cell>
          <cell r="AO197" t="str">
            <v>65a</v>
          </cell>
        </row>
        <row r="198">
          <cell r="AB198">
            <v>803.66</v>
          </cell>
          <cell r="AN198">
            <v>803.66</v>
          </cell>
          <cell r="AO198" t="str">
            <v>65a</v>
          </cell>
        </row>
        <row r="199">
          <cell r="AB199">
            <v>278.86</v>
          </cell>
          <cell r="AN199">
            <v>156.7141666666667</v>
          </cell>
          <cell r="AO199" t="str">
            <v>65b</v>
          </cell>
        </row>
        <row r="200">
          <cell r="AB200">
            <v>100440.25</v>
          </cell>
          <cell r="AN200">
            <v>58181.324583333335</v>
          </cell>
        </row>
        <row r="201">
          <cell r="AB201">
            <v>0</v>
          </cell>
          <cell r="AN201">
            <v>44974984.604166664</v>
          </cell>
          <cell r="AO201" t="str">
            <v>51</v>
          </cell>
        </row>
        <row r="202">
          <cell r="AB202">
            <v>0</v>
          </cell>
          <cell r="AN202">
            <v>5991164.7625000002</v>
          </cell>
          <cell r="AO202" t="str">
            <v>51</v>
          </cell>
        </row>
        <row r="203">
          <cell r="AB203">
            <v>0</v>
          </cell>
          <cell r="AN203">
            <v>0</v>
          </cell>
          <cell r="AO203" t="str">
            <v>51</v>
          </cell>
        </row>
        <row r="204">
          <cell r="AB204">
            <v>0</v>
          </cell>
          <cell r="AN204">
            <v>0</v>
          </cell>
          <cell r="AO204" t="str">
            <v>51</v>
          </cell>
        </row>
        <row r="205">
          <cell r="AB205">
            <v>0</v>
          </cell>
          <cell r="AN205">
            <v>0</v>
          </cell>
          <cell r="AO205" t="str">
            <v>51</v>
          </cell>
        </row>
        <row r="206">
          <cell r="AB206">
            <v>0</v>
          </cell>
          <cell r="AN206">
            <v>0</v>
          </cell>
          <cell r="AO206" t="str">
            <v>51</v>
          </cell>
        </row>
        <row r="207">
          <cell r="AB207">
            <v>0</v>
          </cell>
          <cell r="AN207">
            <v>0</v>
          </cell>
          <cell r="AO207">
            <v>41</v>
          </cell>
        </row>
        <row r="208">
          <cell r="AB208">
            <v>620534.82999999996</v>
          </cell>
          <cell r="AN208">
            <v>308356.22291666671</v>
          </cell>
          <cell r="AO208">
            <v>41</v>
          </cell>
        </row>
        <row r="209">
          <cell r="AB209">
            <v>400701.94</v>
          </cell>
          <cell r="AN209">
            <v>385556.92083333334</v>
          </cell>
          <cell r="AO209">
            <v>41</v>
          </cell>
        </row>
        <row r="210">
          <cell r="AB210">
            <v>0</v>
          </cell>
          <cell r="AN210">
            <v>0</v>
          </cell>
          <cell r="AO210" t="str">
            <v xml:space="preserve"> </v>
          </cell>
        </row>
        <row r="211">
          <cell r="AB211">
            <v>0</v>
          </cell>
          <cell r="AN211">
            <v>0</v>
          </cell>
          <cell r="AO211" t="str">
            <v>65b</v>
          </cell>
        </row>
        <row r="212">
          <cell r="AB212">
            <v>-579528.92000000004</v>
          </cell>
          <cell r="AN212">
            <v>-384343.55583333335</v>
          </cell>
          <cell r="AO212" t="str">
            <v>65a</v>
          </cell>
        </row>
        <row r="213">
          <cell r="AB213">
            <v>81271879.180000007</v>
          </cell>
          <cell r="AN213">
            <v>94563801.19916667</v>
          </cell>
        </row>
        <row r="214">
          <cell r="AB214">
            <v>0</v>
          </cell>
          <cell r="AN214">
            <v>7002.8499999999995</v>
          </cell>
          <cell r="AO214" t="str">
            <v>66a</v>
          </cell>
        </row>
        <row r="215">
          <cell r="AB215">
            <v>0</v>
          </cell>
          <cell r="AN215">
            <v>0</v>
          </cell>
          <cell r="AO215" t="str">
            <v>66a</v>
          </cell>
        </row>
        <row r="216">
          <cell r="AB216">
            <v>23887574.18</v>
          </cell>
          <cell r="AN216">
            <v>38562477.249583341</v>
          </cell>
          <cell r="AO216" t="str">
            <v>65b</v>
          </cell>
        </row>
        <row r="217">
          <cell r="AB217">
            <v>-81271879</v>
          </cell>
          <cell r="AN217">
            <v>-67254823.875</v>
          </cell>
        </row>
        <row r="218">
          <cell r="AB218">
            <v>-23887574</v>
          </cell>
          <cell r="AN218">
            <v>-27224954.083333332</v>
          </cell>
          <cell r="AO218" t="str">
            <v>65b</v>
          </cell>
        </row>
        <row r="219">
          <cell r="AB219">
            <v>156153650</v>
          </cell>
          <cell r="AN219">
            <v>133104704.33333333</v>
          </cell>
          <cell r="AO219" t="str">
            <v>66x</v>
          </cell>
        </row>
        <row r="220">
          <cell r="AB220">
            <v>-7000000</v>
          </cell>
          <cell r="AN220">
            <v>-4875000</v>
          </cell>
          <cell r="AO220" t="str">
            <v>9</v>
          </cell>
        </row>
        <row r="221">
          <cell r="AB221">
            <v>52781</v>
          </cell>
          <cell r="AN221">
            <v>41382.125</v>
          </cell>
        </row>
        <row r="222">
          <cell r="AB222">
            <v>14196</v>
          </cell>
          <cell r="AN222">
            <v>15675</v>
          </cell>
          <cell r="AO222" t="str">
            <v>65b</v>
          </cell>
        </row>
        <row r="223">
          <cell r="AB223">
            <v>-24960275.609999999</v>
          </cell>
          <cell r="AN223">
            <v>-22454849.852500003</v>
          </cell>
          <cell r="AO223" t="str">
            <v>66a</v>
          </cell>
        </row>
        <row r="224">
          <cell r="AB224">
            <v>0</v>
          </cell>
          <cell r="AN224">
            <v>-3.6491666666666664</v>
          </cell>
          <cell r="AO224" t="str">
            <v>65a</v>
          </cell>
        </row>
        <row r="225">
          <cell r="AB225">
            <v>-3588.77</v>
          </cell>
          <cell r="AN225">
            <v>3288.3491666666669</v>
          </cell>
          <cell r="AO225" t="str">
            <v>65a</v>
          </cell>
        </row>
        <row r="226">
          <cell r="AB226">
            <v>0</v>
          </cell>
          <cell r="AN226">
            <v>0</v>
          </cell>
        </row>
        <row r="227">
          <cell r="AB227">
            <v>0</v>
          </cell>
          <cell r="AN227">
            <v>1532.8754166666668</v>
          </cell>
          <cell r="AO227" t="str">
            <v>65a</v>
          </cell>
        </row>
        <row r="228">
          <cell r="AB228">
            <v>0</v>
          </cell>
          <cell r="AN228">
            <v>-1697.2174999999997</v>
          </cell>
          <cell r="AO228" t="str">
            <v xml:space="preserve"> </v>
          </cell>
        </row>
        <row r="229">
          <cell r="AB229">
            <v>10575161.74</v>
          </cell>
          <cell r="AN229">
            <v>10854058.44875</v>
          </cell>
          <cell r="AO229" t="str">
            <v>65b</v>
          </cell>
        </row>
        <row r="230">
          <cell r="AB230">
            <v>83514.28</v>
          </cell>
          <cell r="AN230">
            <v>122053.60000000002</v>
          </cell>
          <cell r="AO230" t="str">
            <v>65b</v>
          </cell>
        </row>
        <row r="231">
          <cell r="AB231">
            <v>83513.98</v>
          </cell>
          <cell r="AN231">
            <v>114732.37</v>
          </cell>
          <cell r="AO231" t="str">
            <v>65b</v>
          </cell>
        </row>
        <row r="232">
          <cell r="AB232">
            <v>0</v>
          </cell>
          <cell r="AN232">
            <v>0</v>
          </cell>
        </row>
        <row r="233">
          <cell r="AB233">
            <v>0</v>
          </cell>
          <cell r="AN233">
            <v>0</v>
          </cell>
        </row>
        <row r="234">
          <cell r="AB234">
            <v>19696979.32</v>
          </cell>
          <cell r="AN234">
            <v>13656149.512500001</v>
          </cell>
          <cell r="AO234" t="str">
            <v xml:space="preserve"> </v>
          </cell>
        </row>
        <row r="235">
          <cell r="AB235">
            <v>573427.56999999995</v>
          </cell>
          <cell r="AN235">
            <v>1086103.84375</v>
          </cell>
          <cell r="AO235" t="str">
            <v xml:space="preserve"> </v>
          </cell>
        </row>
        <row r="236">
          <cell r="AB236">
            <v>11166794.85</v>
          </cell>
          <cell r="AN236">
            <v>12444851.593750002</v>
          </cell>
          <cell r="AO236" t="str">
            <v xml:space="preserve"> </v>
          </cell>
        </row>
        <row r="237">
          <cell r="AB237">
            <v>0</v>
          </cell>
          <cell r="AN237">
            <v>0</v>
          </cell>
          <cell r="AO237" t="str">
            <v xml:space="preserve"> </v>
          </cell>
        </row>
        <row r="238">
          <cell r="AB238">
            <v>-40</v>
          </cell>
          <cell r="AN238">
            <v>41967.105833333328</v>
          </cell>
          <cell r="AO238" t="str">
            <v>65a</v>
          </cell>
        </row>
        <row r="239">
          <cell r="AB239">
            <v>0</v>
          </cell>
          <cell r="AN239">
            <v>-21041.143749999999</v>
          </cell>
          <cell r="AO239" t="str">
            <v>65a</v>
          </cell>
        </row>
        <row r="240">
          <cell r="AB240">
            <v>0</v>
          </cell>
          <cell r="AN240">
            <v>0</v>
          </cell>
          <cell r="AO240" t="str">
            <v>65a</v>
          </cell>
        </row>
        <row r="241">
          <cell r="AB241">
            <v>0</v>
          </cell>
          <cell r="AN241">
            <v>0</v>
          </cell>
          <cell r="AO241" t="str">
            <v>65a</v>
          </cell>
        </row>
        <row r="242">
          <cell r="AB242">
            <v>0</v>
          </cell>
          <cell r="AN242">
            <v>0</v>
          </cell>
        </row>
        <row r="243">
          <cell r="AB243">
            <v>0</v>
          </cell>
          <cell r="AN243">
            <v>-6.9241666666666672</v>
          </cell>
          <cell r="AO243" t="str">
            <v>65a</v>
          </cell>
        </row>
        <row r="244">
          <cell r="AB244">
            <v>287028.95</v>
          </cell>
          <cell r="AN244">
            <v>298000.9366666667</v>
          </cell>
          <cell r="AO244" t="str">
            <v>65a</v>
          </cell>
        </row>
        <row r="245">
          <cell r="AB245">
            <v>3646174.18</v>
          </cell>
          <cell r="AN245">
            <v>2704883.19</v>
          </cell>
          <cell r="AO245" t="str">
            <v>65a</v>
          </cell>
        </row>
        <row r="246">
          <cell r="AB246">
            <v>20</v>
          </cell>
          <cell r="AN246">
            <v>6441.5579166666676</v>
          </cell>
          <cell r="AO246" t="str">
            <v>65a</v>
          </cell>
        </row>
        <row r="247">
          <cell r="AB247">
            <v>40871.89</v>
          </cell>
          <cell r="AN247">
            <v>50997.327916666669</v>
          </cell>
          <cell r="AO247" t="str">
            <v>65a</v>
          </cell>
        </row>
        <row r="248">
          <cell r="AB248">
            <v>11407303.92</v>
          </cell>
          <cell r="AN248">
            <v>9947142.5291666668</v>
          </cell>
          <cell r="AO248" t="str">
            <v>65a</v>
          </cell>
        </row>
        <row r="249">
          <cell r="AB249">
            <v>65557704.82</v>
          </cell>
          <cell r="AN249">
            <v>66505247.618333347</v>
          </cell>
          <cell r="AO249" t="str">
            <v xml:space="preserve"> </v>
          </cell>
        </row>
        <row r="250">
          <cell r="AB250">
            <v>1448.24</v>
          </cell>
          <cell r="AN250">
            <v>666.37</v>
          </cell>
          <cell r="AO250" t="str">
            <v xml:space="preserve"> </v>
          </cell>
        </row>
        <row r="251">
          <cell r="AB251">
            <v>0</v>
          </cell>
          <cell r="AN251">
            <v>0</v>
          </cell>
          <cell r="AO251" t="str">
            <v>65b</v>
          </cell>
        </row>
        <row r="252">
          <cell r="AB252">
            <v>0</v>
          </cell>
          <cell r="AN252">
            <v>0</v>
          </cell>
        </row>
        <row r="253">
          <cell r="AB253">
            <v>2405.5</v>
          </cell>
          <cell r="AN253">
            <v>-11693.827916666667</v>
          </cell>
        </row>
        <row r="254">
          <cell r="AB254">
            <v>0</v>
          </cell>
          <cell r="AN254">
            <v>33875.055416666662</v>
          </cell>
          <cell r="AO254" t="str">
            <v>65b</v>
          </cell>
        </row>
        <row r="255">
          <cell r="AB255">
            <v>0</v>
          </cell>
          <cell r="AN255">
            <v>28722.269583333331</v>
          </cell>
        </row>
        <row r="256">
          <cell r="AB256">
            <v>1276.2</v>
          </cell>
          <cell r="AN256">
            <v>686901.11250000016</v>
          </cell>
          <cell r="AO256" t="str">
            <v>65b</v>
          </cell>
        </row>
        <row r="257">
          <cell r="AB257">
            <v>67516.460000000006</v>
          </cell>
          <cell r="AN257">
            <v>59841.265833333338</v>
          </cell>
          <cell r="AO257" t="str">
            <v>65a</v>
          </cell>
        </row>
        <row r="258">
          <cell r="AB258">
            <v>533.64</v>
          </cell>
          <cell r="AN258">
            <v>46501.368750000001</v>
          </cell>
          <cell r="AO258" t="str">
            <v>65a</v>
          </cell>
        </row>
        <row r="259">
          <cell r="AB259">
            <v>167308.73000000001</v>
          </cell>
          <cell r="AN259">
            <v>470316.98499999987</v>
          </cell>
          <cell r="AO259" t="str">
            <v>65a</v>
          </cell>
        </row>
        <row r="260">
          <cell r="AB260">
            <v>593764.73</v>
          </cell>
          <cell r="AN260">
            <v>981065.80291666684</v>
          </cell>
          <cell r="AO260" t="str">
            <v>65a</v>
          </cell>
        </row>
        <row r="261">
          <cell r="AB261">
            <v>608272.1</v>
          </cell>
          <cell r="AN261">
            <v>405602.22333333333</v>
          </cell>
        </row>
        <row r="262">
          <cell r="AB262">
            <v>0</v>
          </cell>
          <cell r="AN262">
            <v>153376.68416666667</v>
          </cell>
        </row>
        <row r="263">
          <cell r="AB263">
            <v>928</v>
          </cell>
          <cell r="AN263">
            <v>15566.456666666667</v>
          </cell>
        </row>
        <row r="264">
          <cell r="AB264">
            <v>727781.97</v>
          </cell>
          <cell r="AN264">
            <v>588802.12124999997</v>
          </cell>
        </row>
        <row r="265">
          <cell r="AB265">
            <v>73258</v>
          </cell>
          <cell r="AN265">
            <v>196945.65041666664</v>
          </cell>
        </row>
        <row r="266">
          <cell r="AB266">
            <v>0</v>
          </cell>
          <cell r="AN266">
            <v>153834.93</v>
          </cell>
        </row>
        <row r="267">
          <cell r="AB267">
            <v>0</v>
          </cell>
          <cell r="AN267">
            <v>0</v>
          </cell>
          <cell r="AO267" t="str">
            <v xml:space="preserve"> </v>
          </cell>
        </row>
        <row r="268">
          <cell r="AB268">
            <v>0</v>
          </cell>
          <cell r="AN268">
            <v>0</v>
          </cell>
          <cell r="AO268" t="str">
            <v>65b</v>
          </cell>
        </row>
        <row r="269">
          <cell r="AB269">
            <v>-704300.58</v>
          </cell>
          <cell r="AN269">
            <v>-762055.05999999994</v>
          </cell>
        </row>
        <row r="270">
          <cell r="AB270">
            <v>0</v>
          </cell>
          <cell r="AN270">
            <v>0</v>
          </cell>
          <cell r="AO270" t="str">
            <v>65a</v>
          </cell>
        </row>
        <row r="271">
          <cell r="AB271">
            <v>-188040.46</v>
          </cell>
          <cell r="AN271">
            <v>-259983.76041666666</v>
          </cell>
          <cell r="AO271" t="str">
            <v>65b</v>
          </cell>
        </row>
        <row r="272">
          <cell r="AB272">
            <v>-41487700</v>
          </cell>
          <cell r="AN272">
            <v>-41487700</v>
          </cell>
        </row>
        <row r="273">
          <cell r="AB273">
            <v>0</v>
          </cell>
          <cell r="AN273">
            <v>0</v>
          </cell>
        </row>
        <row r="274">
          <cell r="AB274">
            <v>825652</v>
          </cell>
          <cell r="AN274">
            <v>599755.41666666663</v>
          </cell>
        </row>
        <row r="275">
          <cell r="AB275">
            <v>222060</v>
          </cell>
          <cell r="AN275">
            <v>204427.75</v>
          </cell>
          <cell r="AO275" t="str">
            <v>65b</v>
          </cell>
        </row>
        <row r="276">
          <cell r="AB276">
            <v>0</v>
          </cell>
          <cell r="AN276">
            <v>-121878.65916666668</v>
          </cell>
          <cell r="AO276" t="str">
            <v>65a</v>
          </cell>
        </row>
        <row r="277">
          <cell r="AB277">
            <v>-860740.12</v>
          </cell>
          <cell r="AN277">
            <v>-512625.48499999993</v>
          </cell>
          <cell r="AO277" t="str">
            <v>65a</v>
          </cell>
        </row>
        <row r="278">
          <cell r="AB278">
            <v>0</v>
          </cell>
          <cell r="AN278">
            <v>3843.2320833333338</v>
          </cell>
          <cell r="AO278" t="str">
            <v>65a</v>
          </cell>
        </row>
        <row r="279">
          <cell r="AB279">
            <v>46601.67</v>
          </cell>
          <cell r="AN279">
            <v>120748.51666666668</v>
          </cell>
          <cell r="AO279" t="str">
            <v>65a</v>
          </cell>
        </row>
        <row r="280">
          <cell r="AB280">
            <v>-5275.45</v>
          </cell>
          <cell r="AN280">
            <v>69075.088333333333</v>
          </cell>
          <cell r="AO280" t="str">
            <v>65a</v>
          </cell>
        </row>
        <row r="281">
          <cell r="AB281">
            <v>37708.07</v>
          </cell>
          <cell r="AN281">
            <v>67092.246249999982</v>
          </cell>
          <cell r="AO281" t="str">
            <v>65a</v>
          </cell>
        </row>
        <row r="282">
          <cell r="AB282">
            <v>0</v>
          </cell>
          <cell r="AN282">
            <v>37206.120833333334</v>
          </cell>
          <cell r="AO282" t="str">
            <v>65a</v>
          </cell>
        </row>
        <row r="283">
          <cell r="AB283">
            <v>7231614.8799999999</v>
          </cell>
          <cell r="AN283">
            <v>3600500.1133333333</v>
          </cell>
          <cell r="AO283">
            <v>40</v>
          </cell>
        </row>
        <row r="284">
          <cell r="AB284">
            <v>0</v>
          </cell>
          <cell r="AN284">
            <v>0</v>
          </cell>
        </row>
        <row r="285">
          <cell r="AB285">
            <v>572189.79</v>
          </cell>
          <cell r="AN285">
            <v>657716.03708333336</v>
          </cell>
          <cell r="AO285" t="str">
            <v xml:space="preserve"> </v>
          </cell>
        </row>
        <row r="286">
          <cell r="AB286">
            <v>1030583.88</v>
          </cell>
          <cell r="AN286">
            <v>934256.26291666657</v>
          </cell>
          <cell r="AO286" t="str">
            <v xml:space="preserve"> </v>
          </cell>
        </row>
        <row r="287">
          <cell r="AB287">
            <v>125324.99</v>
          </cell>
          <cell r="AN287">
            <v>119152.40666666668</v>
          </cell>
          <cell r="AO287" t="str">
            <v xml:space="preserve"> </v>
          </cell>
        </row>
        <row r="288">
          <cell r="AB288">
            <v>19225.34</v>
          </cell>
          <cell r="AN288">
            <v>19446.528333333332</v>
          </cell>
          <cell r="AO288" t="str">
            <v xml:space="preserve"> </v>
          </cell>
        </row>
        <row r="289">
          <cell r="AB289">
            <v>0</v>
          </cell>
          <cell r="AN289">
            <v>0</v>
          </cell>
          <cell r="AO289" t="str">
            <v xml:space="preserve"> </v>
          </cell>
        </row>
        <row r="290">
          <cell r="AB290">
            <v>3923076.58</v>
          </cell>
          <cell r="AN290">
            <v>3925921.1716666664</v>
          </cell>
          <cell r="AO290" t="str">
            <v xml:space="preserve"> </v>
          </cell>
        </row>
        <row r="291">
          <cell r="AB291">
            <v>1111480.51</v>
          </cell>
          <cell r="AN291">
            <v>1184995.9208333332</v>
          </cell>
          <cell r="AO291" t="str">
            <v xml:space="preserve"> </v>
          </cell>
        </row>
        <row r="292">
          <cell r="AB292">
            <v>0</v>
          </cell>
          <cell r="AN292">
            <v>0</v>
          </cell>
        </row>
        <row r="293">
          <cell r="AB293">
            <v>2637032.69</v>
          </cell>
          <cell r="AN293">
            <v>2684186.3008333337</v>
          </cell>
          <cell r="AO293" t="str">
            <v xml:space="preserve"> </v>
          </cell>
        </row>
        <row r="294">
          <cell r="AB294">
            <v>7359.29</v>
          </cell>
          <cell r="AN294">
            <v>7359.2899999999981</v>
          </cell>
          <cell r="AO294" t="str">
            <v>65b</v>
          </cell>
        </row>
        <row r="295">
          <cell r="AB295">
            <v>354008.19</v>
          </cell>
          <cell r="AN295">
            <v>354008.19</v>
          </cell>
          <cell r="AO295" t="str">
            <v>65b</v>
          </cell>
        </row>
        <row r="296">
          <cell r="AB296">
            <v>0</v>
          </cell>
          <cell r="AN296">
            <v>0</v>
          </cell>
          <cell r="AO296" t="str">
            <v xml:space="preserve"> </v>
          </cell>
        </row>
        <row r="297">
          <cell r="AB297">
            <v>1357044.6</v>
          </cell>
          <cell r="AN297">
            <v>1358124.6708333332</v>
          </cell>
          <cell r="AO297" t="str">
            <v>65b</v>
          </cell>
        </row>
        <row r="298">
          <cell r="AB298">
            <v>59.22</v>
          </cell>
          <cell r="AN298">
            <v>226.11750000000004</v>
          </cell>
        </row>
        <row r="299">
          <cell r="AB299">
            <v>98202.36</v>
          </cell>
          <cell r="AN299">
            <v>70091.861666666664</v>
          </cell>
        </row>
        <row r="300">
          <cell r="AB300">
            <v>65.900000000000006</v>
          </cell>
          <cell r="AN300">
            <v>110.46124999999996</v>
          </cell>
        </row>
        <row r="301">
          <cell r="AB301">
            <v>156778.10999999999</v>
          </cell>
          <cell r="AN301">
            <v>144056.90166666664</v>
          </cell>
        </row>
        <row r="302">
          <cell r="AB302">
            <v>0</v>
          </cell>
          <cell r="AN302">
            <v>0</v>
          </cell>
        </row>
        <row r="303">
          <cell r="AB303">
            <v>494245.66</v>
          </cell>
          <cell r="AN303">
            <v>563111.10916666675</v>
          </cell>
        </row>
        <row r="304">
          <cell r="AB304">
            <v>338925.45</v>
          </cell>
          <cell r="AN304">
            <v>82554.491666666669</v>
          </cell>
        </row>
        <row r="305">
          <cell r="AB305">
            <v>0</v>
          </cell>
          <cell r="AN305">
            <v>0</v>
          </cell>
          <cell r="AO305" t="str">
            <v xml:space="preserve"> </v>
          </cell>
        </row>
        <row r="306">
          <cell r="AB306">
            <v>0</v>
          </cell>
          <cell r="AN306">
            <v>0</v>
          </cell>
          <cell r="AO306" t="str">
            <v xml:space="preserve"> </v>
          </cell>
        </row>
        <row r="307">
          <cell r="AB307">
            <v>0</v>
          </cell>
          <cell r="AN307">
            <v>0</v>
          </cell>
          <cell r="AO307" t="str">
            <v xml:space="preserve"> </v>
          </cell>
        </row>
        <row r="308">
          <cell r="AB308">
            <v>0</v>
          </cell>
          <cell r="AN308">
            <v>0</v>
          </cell>
          <cell r="AO308" t="str">
            <v>65a</v>
          </cell>
        </row>
        <row r="309">
          <cell r="AB309">
            <v>0</v>
          </cell>
          <cell r="AN309">
            <v>-2932.5733333333333</v>
          </cell>
        </row>
        <row r="310">
          <cell r="AB310">
            <v>0</v>
          </cell>
          <cell r="AN310">
            <v>-1264.2662499999999</v>
          </cell>
          <cell r="AO310" t="str">
            <v>65b</v>
          </cell>
        </row>
        <row r="311">
          <cell r="AB311">
            <v>0</v>
          </cell>
          <cell r="AN311">
            <v>0</v>
          </cell>
        </row>
        <row r="312">
          <cell r="AB312">
            <v>4721021.2699999996</v>
          </cell>
          <cell r="AN312">
            <v>5227346.2262500003</v>
          </cell>
          <cell r="AO312" t="str">
            <v>65a</v>
          </cell>
        </row>
        <row r="313">
          <cell r="AB313">
            <v>2836421.87</v>
          </cell>
          <cell r="AN313">
            <v>2868952.8283333336</v>
          </cell>
        </row>
        <row r="314">
          <cell r="AB314">
            <v>-4721021.2699999996</v>
          </cell>
          <cell r="AN314">
            <v>-5199695.9237500001</v>
          </cell>
          <cell r="AO314" t="str">
            <v>65a</v>
          </cell>
        </row>
        <row r="315">
          <cell r="AB315">
            <v>2192286.79</v>
          </cell>
          <cell r="AN315">
            <v>2216670.4983333326</v>
          </cell>
        </row>
        <row r="316">
          <cell r="AB316">
            <v>0</v>
          </cell>
          <cell r="AN316">
            <v>0</v>
          </cell>
        </row>
        <row r="317">
          <cell r="AB317">
            <v>10572727</v>
          </cell>
          <cell r="AN317">
            <v>11436204.515000001</v>
          </cell>
        </row>
        <row r="318">
          <cell r="AB318">
            <v>3848177.76</v>
          </cell>
          <cell r="AN318">
            <v>3872220.0808333331</v>
          </cell>
          <cell r="AO318" t="str">
            <v>65b</v>
          </cell>
        </row>
        <row r="319">
          <cell r="AB319">
            <v>2147553.89</v>
          </cell>
          <cell r="AN319">
            <v>2137950.2512500002</v>
          </cell>
          <cell r="AO319" t="str">
            <v>65a</v>
          </cell>
        </row>
        <row r="320">
          <cell r="AB320">
            <v>2958340.19</v>
          </cell>
          <cell r="AN320">
            <v>2499029.757916667</v>
          </cell>
        </row>
        <row r="321">
          <cell r="AB321">
            <v>0</v>
          </cell>
          <cell r="AN321">
            <v>0</v>
          </cell>
          <cell r="AO321" t="str">
            <v>41</v>
          </cell>
        </row>
        <row r="322">
          <cell r="AB322">
            <v>1422947.12</v>
          </cell>
          <cell r="AN322">
            <v>1354044.1820833336</v>
          </cell>
          <cell r="AO322" t="str">
            <v>65a</v>
          </cell>
        </row>
        <row r="323">
          <cell r="AB323">
            <v>0</v>
          </cell>
          <cell r="AN323">
            <v>0</v>
          </cell>
          <cell r="AO323" t="str">
            <v>65a</v>
          </cell>
        </row>
        <row r="324">
          <cell r="AB324">
            <v>250817.5</v>
          </cell>
          <cell r="AN324">
            <v>181387.84208333332</v>
          </cell>
          <cell r="AO324" t="str">
            <v>65a</v>
          </cell>
        </row>
        <row r="325">
          <cell r="AB325">
            <v>42792.49</v>
          </cell>
          <cell r="AN325">
            <v>55403.834583333322</v>
          </cell>
          <cell r="AO325" t="str">
            <v>65a</v>
          </cell>
        </row>
        <row r="326">
          <cell r="AB326">
            <v>-21117.83</v>
          </cell>
          <cell r="AN326">
            <v>-25958.445000000007</v>
          </cell>
          <cell r="AO326" t="str">
            <v>65a</v>
          </cell>
        </row>
        <row r="327">
          <cell r="AB327">
            <v>22845369.129999999</v>
          </cell>
          <cell r="AN327">
            <v>9032550.8670833353</v>
          </cell>
          <cell r="AO327" t="str">
            <v>65b</v>
          </cell>
        </row>
        <row r="328">
          <cell r="AB328">
            <v>5226846.07</v>
          </cell>
          <cell r="AN328">
            <v>6095338.3849999988</v>
          </cell>
          <cell r="AO328" t="str">
            <v>65b</v>
          </cell>
        </row>
        <row r="329">
          <cell r="AB329">
            <v>16505606.880000001</v>
          </cell>
          <cell r="AN329">
            <v>12512721.42375</v>
          </cell>
          <cell r="AO329" t="str">
            <v>65b</v>
          </cell>
        </row>
        <row r="330">
          <cell r="AB330">
            <v>576201.30000000005</v>
          </cell>
          <cell r="AN330">
            <v>541186.29999999993</v>
          </cell>
          <cell r="AO330" t="str">
            <v>65b</v>
          </cell>
        </row>
        <row r="331">
          <cell r="AB331">
            <v>6395.07</v>
          </cell>
          <cell r="AN331">
            <v>3630.0791666666678</v>
          </cell>
          <cell r="AO331" t="str">
            <v>65b</v>
          </cell>
        </row>
        <row r="332">
          <cell r="AB332">
            <v>0</v>
          </cell>
          <cell r="AN332">
            <v>0</v>
          </cell>
          <cell r="AO332" t="str">
            <v>65a</v>
          </cell>
        </row>
        <row r="333">
          <cell r="AB333">
            <v>287570.48</v>
          </cell>
          <cell r="AN333">
            <v>680741.73458333325</v>
          </cell>
          <cell r="AO333" t="str">
            <v>65a</v>
          </cell>
        </row>
        <row r="334">
          <cell r="AB334">
            <v>4845.53</v>
          </cell>
          <cell r="AN334">
            <v>6106.7104166666659</v>
          </cell>
        </row>
        <row r="335">
          <cell r="AB335">
            <v>5378</v>
          </cell>
          <cell r="AN335">
            <v>7462.1483333333335</v>
          </cell>
          <cell r="AO335" t="str">
            <v>65a</v>
          </cell>
        </row>
        <row r="336">
          <cell r="AB336">
            <v>823670.69</v>
          </cell>
          <cell r="AN336">
            <v>646609.08416666661</v>
          </cell>
          <cell r="AO336" t="str">
            <v>65a</v>
          </cell>
        </row>
        <row r="337">
          <cell r="AB337">
            <v>34041.68</v>
          </cell>
          <cell r="AN337">
            <v>15423.300000000001</v>
          </cell>
        </row>
        <row r="338">
          <cell r="AB338">
            <v>0</v>
          </cell>
          <cell r="AN338">
            <v>0</v>
          </cell>
          <cell r="AO338" t="str">
            <v>65a</v>
          </cell>
        </row>
        <row r="339">
          <cell r="AB339">
            <v>13681.06</v>
          </cell>
          <cell r="AN339">
            <v>36650.659166666672</v>
          </cell>
          <cell r="AO339" t="str">
            <v>65a</v>
          </cell>
        </row>
        <row r="340">
          <cell r="AB340">
            <v>33187.5</v>
          </cell>
          <cell r="AN340">
            <v>22508.721666666665</v>
          </cell>
          <cell r="AO340" t="str">
            <v>65a</v>
          </cell>
        </row>
        <row r="341">
          <cell r="AB341">
            <v>759744</v>
          </cell>
          <cell r="AN341">
            <v>662932.37541666662</v>
          </cell>
          <cell r="AO341" t="str">
            <v>65a</v>
          </cell>
        </row>
        <row r="342">
          <cell r="AB342">
            <v>4313.3999999999996</v>
          </cell>
          <cell r="AN342">
            <v>11853.29166666667</v>
          </cell>
          <cell r="AO342" t="str">
            <v>65a</v>
          </cell>
        </row>
        <row r="343">
          <cell r="AB343">
            <v>0</v>
          </cell>
          <cell r="AN343">
            <v>0</v>
          </cell>
        </row>
        <row r="344">
          <cell r="AB344">
            <v>0</v>
          </cell>
          <cell r="AN344">
            <v>28968.752499999999</v>
          </cell>
          <cell r="AO344" t="str">
            <v>65a</v>
          </cell>
        </row>
        <row r="345">
          <cell r="AB345">
            <v>0</v>
          </cell>
          <cell r="AN345">
            <v>0</v>
          </cell>
        </row>
        <row r="346">
          <cell r="AB346">
            <v>0</v>
          </cell>
          <cell r="AN346">
            <v>0</v>
          </cell>
        </row>
        <row r="347">
          <cell r="AB347">
            <v>0</v>
          </cell>
          <cell r="AN347">
            <v>0</v>
          </cell>
        </row>
        <row r="348">
          <cell r="AB348">
            <v>0</v>
          </cell>
          <cell r="AN348">
            <v>0</v>
          </cell>
        </row>
        <row r="349">
          <cell r="AB349">
            <v>0</v>
          </cell>
          <cell r="AN349">
            <v>0</v>
          </cell>
        </row>
        <row r="350">
          <cell r="AB350">
            <v>0</v>
          </cell>
          <cell r="AN350">
            <v>0</v>
          </cell>
        </row>
        <row r="351">
          <cell r="AB351">
            <v>0</v>
          </cell>
          <cell r="AN351">
            <v>0</v>
          </cell>
        </row>
        <row r="352">
          <cell r="AB352">
            <v>0</v>
          </cell>
          <cell r="AN352">
            <v>0</v>
          </cell>
        </row>
        <row r="353">
          <cell r="AB353">
            <v>0</v>
          </cell>
          <cell r="AN353">
            <v>0</v>
          </cell>
        </row>
        <row r="354">
          <cell r="AB354">
            <v>0</v>
          </cell>
          <cell r="AN354">
            <v>0</v>
          </cell>
        </row>
        <row r="355">
          <cell r="AB355">
            <v>0</v>
          </cell>
          <cell r="AN355">
            <v>0</v>
          </cell>
        </row>
        <row r="356">
          <cell r="AB356">
            <v>7619.56</v>
          </cell>
          <cell r="AN356">
            <v>6125.9758333333339</v>
          </cell>
          <cell r="AO356" t="str">
            <v>65a</v>
          </cell>
        </row>
        <row r="357">
          <cell r="AB357">
            <v>634331.06000000006</v>
          </cell>
          <cell r="AN357">
            <v>414599.38166666665</v>
          </cell>
          <cell r="AO357" t="str">
            <v>65a</v>
          </cell>
        </row>
        <row r="358">
          <cell r="AB358">
            <v>68080.509999999995</v>
          </cell>
          <cell r="AN358">
            <v>99502.51</v>
          </cell>
          <cell r="AO358" t="str">
            <v>65b</v>
          </cell>
        </row>
        <row r="359">
          <cell r="AB359">
            <v>166029.35999999999</v>
          </cell>
          <cell r="AN359">
            <v>359695.8033333334</v>
          </cell>
          <cell r="AO359" t="str">
            <v>65a</v>
          </cell>
        </row>
        <row r="360">
          <cell r="AB360">
            <v>0</v>
          </cell>
          <cell r="AN360">
            <v>0</v>
          </cell>
          <cell r="AO360" t="str">
            <v>65a</v>
          </cell>
        </row>
        <row r="361">
          <cell r="AB361">
            <v>0</v>
          </cell>
          <cell r="AN361">
            <v>0</v>
          </cell>
        </row>
        <row r="362">
          <cell r="AB362">
            <v>2649.96</v>
          </cell>
          <cell r="AN362">
            <v>1324.1266666666663</v>
          </cell>
          <cell r="AO362" t="str">
            <v>65a</v>
          </cell>
        </row>
        <row r="363">
          <cell r="AB363">
            <v>6280.51</v>
          </cell>
          <cell r="AN363">
            <v>4972.0704166666674</v>
          </cell>
        </row>
        <row r="364">
          <cell r="AB364">
            <v>0</v>
          </cell>
          <cell r="AN364">
            <v>0</v>
          </cell>
        </row>
        <row r="365">
          <cell r="AB365">
            <v>8441.76</v>
          </cell>
          <cell r="AN365">
            <v>43099.188750000001</v>
          </cell>
          <cell r="AO365" t="str">
            <v>65a</v>
          </cell>
        </row>
        <row r="366">
          <cell r="AB366">
            <v>18133.32</v>
          </cell>
          <cell r="AN366">
            <v>17780.018749999999</v>
          </cell>
          <cell r="AO366" t="str">
            <v>65a</v>
          </cell>
        </row>
        <row r="367">
          <cell r="AB367">
            <v>25200.9</v>
          </cell>
          <cell r="AN367">
            <v>46166.786666666674</v>
          </cell>
        </row>
        <row r="368">
          <cell r="AB368">
            <v>25200.89</v>
          </cell>
          <cell r="AN368">
            <v>46166.798749999994</v>
          </cell>
        </row>
        <row r="369">
          <cell r="AB369">
            <v>598138.18999999994</v>
          </cell>
          <cell r="AN369">
            <v>668507.45000000019</v>
          </cell>
        </row>
        <row r="370">
          <cell r="AB370">
            <v>2262000</v>
          </cell>
          <cell r="AN370">
            <v>2212040.5683333334</v>
          </cell>
        </row>
        <row r="371">
          <cell r="AB371">
            <v>0</v>
          </cell>
          <cell r="AN371">
            <v>150159.4325</v>
          </cell>
          <cell r="AO371" t="str">
            <v>65b</v>
          </cell>
        </row>
        <row r="372">
          <cell r="AB372">
            <v>0</v>
          </cell>
          <cell r="AN372">
            <v>0</v>
          </cell>
          <cell r="AO372" t="str">
            <v>65a</v>
          </cell>
        </row>
        <row r="373">
          <cell r="AB373">
            <v>0</v>
          </cell>
          <cell r="AN373">
            <v>0</v>
          </cell>
          <cell r="AO373" t="str">
            <v>65a</v>
          </cell>
        </row>
        <row r="374">
          <cell r="AB374">
            <v>50520.11</v>
          </cell>
          <cell r="AN374">
            <v>43442.523333333324</v>
          </cell>
          <cell r="AO374" t="str">
            <v>65a</v>
          </cell>
        </row>
        <row r="375">
          <cell r="AB375">
            <v>39229.1</v>
          </cell>
          <cell r="AN375">
            <v>75516.625</v>
          </cell>
          <cell r="AO375" t="str">
            <v>65a</v>
          </cell>
        </row>
        <row r="376">
          <cell r="AB376">
            <v>0</v>
          </cell>
          <cell r="AN376">
            <v>0</v>
          </cell>
        </row>
        <row r="377">
          <cell r="AB377">
            <v>32466.61</v>
          </cell>
          <cell r="AN377">
            <v>7594.2945833333333</v>
          </cell>
          <cell r="AO377" t="str">
            <v>65a</v>
          </cell>
        </row>
        <row r="378">
          <cell r="AB378">
            <v>38352.01</v>
          </cell>
          <cell r="AN378">
            <v>19879.167916666665</v>
          </cell>
        </row>
        <row r="379">
          <cell r="AB379">
            <v>36720</v>
          </cell>
          <cell r="AN379">
            <v>19312.5</v>
          </cell>
          <cell r="AO379" t="str">
            <v>65b</v>
          </cell>
        </row>
        <row r="380">
          <cell r="AB380">
            <v>0</v>
          </cell>
          <cell r="AN380">
            <v>0</v>
          </cell>
          <cell r="AO380" t="str">
            <v>65a</v>
          </cell>
        </row>
        <row r="381">
          <cell r="AB381">
            <v>134299.78</v>
          </cell>
          <cell r="AN381">
            <v>245653.81208333335</v>
          </cell>
        </row>
        <row r="382">
          <cell r="AB382">
            <v>0</v>
          </cell>
          <cell r="AN382">
            <v>0</v>
          </cell>
          <cell r="AO382" t="str">
            <v>65a</v>
          </cell>
        </row>
        <row r="383">
          <cell r="AB383">
            <v>64999.97</v>
          </cell>
          <cell r="AN383">
            <v>111041.65541666669</v>
          </cell>
          <cell r="AO383" t="str">
            <v>65a</v>
          </cell>
        </row>
        <row r="384">
          <cell r="AB384">
            <v>0</v>
          </cell>
          <cell r="AN384">
            <v>0</v>
          </cell>
        </row>
        <row r="385">
          <cell r="AB385">
            <v>273544.59999999998</v>
          </cell>
          <cell r="AN385">
            <v>58619.3675</v>
          </cell>
          <cell r="AO385" t="str">
            <v>65a</v>
          </cell>
        </row>
        <row r="386">
          <cell r="AB386">
            <v>0</v>
          </cell>
          <cell r="AN386">
            <v>0</v>
          </cell>
          <cell r="AO386">
            <v>41</v>
          </cell>
        </row>
        <row r="387">
          <cell r="AB387">
            <v>0</v>
          </cell>
          <cell r="AN387">
            <v>0</v>
          </cell>
          <cell r="AO387">
            <v>41</v>
          </cell>
        </row>
        <row r="388">
          <cell r="AB388">
            <v>0</v>
          </cell>
          <cell r="AN388">
            <v>649.12708333333319</v>
          </cell>
          <cell r="AO388">
            <v>41</v>
          </cell>
        </row>
        <row r="389">
          <cell r="AB389">
            <v>0</v>
          </cell>
          <cell r="AN389">
            <v>0</v>
          </cell>
          <cell r="AO389">
            <v>41</v>
          </cell>
        </row>
        <row r="390">
          <cell r="AB390">
            <v>0</v>
          </cell>
          <cell r="AN390">
            <v>0</v>
          </cell>
          <cell r="AO390">
            <v>41</v>
          </cell>
        </row>
        <row r="391">
          <cell r="AB391">
            <v>331164.63</v>
          </cell>
          <cell r="AN391">
            <v>71331.551250000004</v>
          </cell>
          <cell r="AO391" t="str">
            <v>41</v>
          </cell>
        </row>
        <row r="392">
          <cell r="AB392">
            <v>18240</v>
          </cell>
          <cell r="AN392">
            <v>9500</v>
          </cell>
          <cell r="AO392">
            <v>41</v>
          </cell>
        </row>
        <row r="393">
          <cell r="AB393">
            <v>0</v>
          </cell>
          <cell r="AN393">
            <v>0</v>
          </cell>
          <cell r="AO393">
            <v>41</v>
          </cell>
        </row>
        <row r="394">
          <cell r="AB394">
            <v>0</v>
          </cell>
          <cell r="AN394">
            <v>0</v>
          </cell>
          <cell r="AO394">
            <v>41</v>
          </cell>
        </row>
        <row r="395">
          <cell r="AB395">
            <v>0</v>
          </cell>
          <cell r="AN395">
            <v>0</v>
          </cell>
          <cell r="AO395">
            <v>41</v>
          </cell>
        </row>
        <row r="396">
          <cell r="AB396">
            <v>0</v>
          </cell>
          <cell r="AN396">
            <v>0</v>
          </cell>
          <cell r="AO396">
            <v>41</v>
          </cell>
        </row>
        <row r="397">
          <cell r="AB397">
            <v>0</v>
          </cell>
          <cell r="AN397">
            <v>0</v>
          </cell>
          <cell r="AO397">
            <v>41</v>
          </cell>
        </row>
        <row r="398">
          <cell r="AB398">
            <v>0</v>
          </cell>
          <cell r="AN398">
            <v>0</v>
          </cell>
          <cell r="AO398">
            <v>41</v>
          </cell>
        </row>
        <row r="399">
          <cell r="AB399">
            <v>728.34</v>
          </cell>
          <cell r="AN399">
            <v>738.33416666666665</v>
          </cell>
          <cell r="AO399" t="str">
            <v>41</v>
          </cell>
        </row>
        <row r="400">
          <cell r="AB400">
            <v>0</v>
          </cell>
          <cell r="AN400">
            <v>0</v>
          </cell>
          <cell r="AO400" t="str">
            <v>41</v>
          </cell>
        </row>
        <row r="401">
          <cell r="AB401">
            <v>0</v>
          </cell>
          <cell r="AN401">
            <v>0</v>
          </cell>
          <cell r="AO401" t="str">
            <v>41</v>
          </cell>
        </row>
        <row r="402">
          <cell r="AB402">
            <v>0</v>
          </cell>
          <cell r="AN402">
            <v>0</v>
          </cell>
          <cell r="AO402" t="str">
            <v>41</v>
          </cell>
        </row>
        <row r="403">
          <cell r="AB403">
            <v>0</v>
          </cell>
          <cell r="AN403">
            <v>0</v>
          </cell>
          <cell r="AO403" t="str">
            <v>41</v>
          </cell>
        </row>
        <row r="404">
          <cell r="AB404">
            <v>0</v>
          </cell>
          <cell r="AN404">
            <v>-1.0275000000000001</v>
          </cell>
          <cell r="AO404" t="str">
            <v>41</v>
          </cell>
        </row>
        <row r="405">
          <cell r="AB405">
            <v>0</v>
          </cell>
          <cell r="AN405">
            <v>0</v>
          </cell>
          <cell r="AO405" t="str">
            <v>41</v>
          </cell>
        </row>
        <row r="406">
          <cell r="AB406">
            <v>0</v>
          </cell>
          <cell r="AN406">
            <v>2.4683333333333333</v>
          </cell>
          <cell r="AO406" t="str">
            <v>41</v>
          </cell>
        </row>
        <row r="407">
          <cell r="AB407">
            <v>2423.96</v>
          </cell>
          <cell r="AN407">
            <v>1110.9816666666668</v>
          </cell>
          <cell r="AO407" t="str">
            <v>41</v>
          </cell>
        </row>
        <row r="408">
          <cell r="AB408">
            <v>55401936</v>
          </cell>
          <cell r="AN408">
            <v>58614595.25</v>
          </cell>
          <cell r="AO408" t="str">
            <v xml:space="preserve"> </v>
          </cell>
        </row>
        <row r="409">
          <cell r="AB409">
            <v>13122447.779999999</v>
          </cell>
          <cell r="AN409">
            <v>22637718.637916666</v>
          </cell>
          <cell r="AO409" t="str">
            <v>65b</v>
          </cell>
        </row>
        <row r="410">
          <cell r="AB410">
            <v>934907.55</v>
          </cell>
          <cell r="AN410">
            <v>1086343.9495833335</v>
          </cell>
          <cell r="AO410" t="str">
            <v xml:space="preserve"> </v>
          </cell>
        </row>
        <row r="411">
          <cell r="AB411">
            <v>-56336844</v>
          </cell>
          <cell r="AN411">
            <v>-37783158.25</v>
          </cell>
        </row>
        <row r="412">
          <cell r="AB412">
            <v>-13122448</v>
          </cell>
          <cell r="AN412">
            <v>-16492420.083333334</v>
          </cell>
          <cell r="AO412" t="str">
            <v>65b</v>
          </cell>
        </row>
        <row r="413">
          <cell r="AB413">
            <v>10416107.560000001</v>
          </cell>
          <cell r="AN413">
            <v>1383664.6833333333</v>
          </cell>
        </row>
        <row r="414">
          <cell r="AB414">
            <v>-280083</v>
          </cell>
          <cell r="AN414">
            <v>252788.125</v>
          </cell>
          <cell r="AO414" t="str">
            <v>41</v>
          </cell>
        </row>
        <row r="415">
          <cell r="AB415">
            <v>4297216</v>
          </cell>
          <cell r="AN415">
            <v>2955821.5</v>
          </cell>
          <cell r="AO415" t="str">
            <v>41</v>
          </cell>
        </row>
        <row r="416">
          <cell r="AB416">
            <v>-59899</v>
          </cell>
          <cell r="AN416">
            <v>2899347.4583333335</v>
          </cell>
          <cell r="AO416" t="str">
            <v>41</v>
          </cell>
        </row>
        <row r="417">
          <cell r="AB417">
            <v>8910029</v>
          </cell>
          <cell r="AN417">
            <v>7243287.625</v>
          </cell>
          <cell r="AO417" t="str">
            <v>41</v>
          </cell>
        </row>
        <row r="418">
          <cell r="AB418">
            <v>1484498.2</v>
          </cell>
          <cell r="AN418">
            <v>1534962.6999999995</v>
          </cell>
          <cell r="AO418" t="str">
            <v>5</v>
          </cell>
        </row>
        <row r="419">
          <cell r="AB419">
            <v>0</v>
          </cell>
          <cell r="AN419">
            <v>0</v>
          </cell>
          <cell r="AO419" t="str">
            <v>5</v>
          </cell>
        </row>
        <row r="420">
          <cell r="AB420">
            <v>84854</v>
          </cell>
          <cell r="AN420">
            <v>87362</v>
          </cell>
          <cell r="AO420" t="str">
            <v>5</v>
          </cell>
        </row>
        <row r="421">
          <cell r="AB421">
            <v>0</v>
          </cell>
          <cell r="AN421">
            <v>145417.71875</v>
          </cell>
          <cell r="AO421" t="str">
            <v>5</v>
          </cell>
        </row>
        <row r="422">
          <cell r="AB422">
            <v>92251.75</v>
          </cell>
          <cell r="AN422">
            <v>212115.30374999999</v>
          </cell>
          <cell r="AO422" t="str">
            <v>5</v>
          </cell>
        </row>
        <row r="423">
          <cell r="AB423">
            <v>405214.23</v>
          </cell>
          <cell r="AN423">
            <v>445187.73</v>
          </cell>
          <cell r="AO423" t="str">
            <v>5</v>
          </cell>
        </row>
        <row r="424">
          <cell r="AB424">
            <v>43695.22</v>
          </cell>
          <cell r="AN424">
            <v>50594.44</v>
          </cell>
          <cell r="AO424" t="str">
            <v>5</v>
          </cell>
        </row>
        <row r="425">
          <cell r="AB425">
            <v>186410.3</v>
          </cell>
          <cell r="AN425">
            <v>214371.86000000002</v>
          </cell>
          <cell r="AO425" t="str">
            <v>5</v>
          </cell>
        </row>
        <row r="426">
          <cell r="AB426">
            <v>0</v>
          </cell>
          <cell r="AN426">
            <v>12793.300833333333</v>
          </cell>
          <cell r="AO426" t="str">
            <v>5</v>
          </cell>
        </row>
        <row r="427">
          <cell r="AB427">
            <v>0</v>
          </cell>
          <cell r="AN427">
            <v>11189.38875</v>
          </cell>
          <cell r="AO427" t="str">
            <v>5</v>
          </cell>
        </row>
        <row r="428">
          <cell r="AB428">
            <v>0</v>
          </cell>
          <cell r="AN428">
            <v>208644.91</v>
          </cell>
          <cell r="AO428" t="str">
            <v>5</v>
          </cell>
        </row>
        <row r="429">
          <cell r="AB429">
            <v>0</v>
          </cell>
          <cell r="AN429">
            <v>177947.74958333335</v>
          </cell>
          <cell r="AO429" t="str">
            <v>5</v>
          </cell>
        </row>
        <row r="430">
          <cell r="AB430">
            <v>0</v>
          </cell>
          <cell r="AN430">
            <v>591888.40416666667</v>
          </cell>
          <cell r="AO430" t="str">
            <v>5</v>
          </cell>
        </row>
        <row r="431">
          <cell r="AB431">
            <v>0</v>
          </cell>
          <cell r="AN431">
            <v>181218.59416666665</v>
          </cell>
          <cell r="AO431" t="str">
            <v>5</v>
          </cell>
        </row>
        <row r="432">
          <cell r="AB432">
            <v>93821.56</v>
          </cell>
          <cell r="AN432">
            <v>190733.79583333337</v>
          </cell>
          <cell r="AO432" t="str">
            <v>5</v>
          </cell>
        </row>
        <row r="433">
          <cell r="AB433">
            <v>0</v>
          </cell>
          <cell r="AN433">
            <v>0</v>
          </cell>
          <cell r="AO433" t="str">
            <v>5</v>
          </cell>
        </row>
        <row r="434">
          <cell r="AB434">
            <v>67911.08</v>
          </cell>
          <cell r="AN434">
            <v>80607.14</v>
          </cell>
          <cell r="AO434" t="str">
            <v>5</v>
          </cell>
        </row>
        <row r="435">
          <cell r="AB435">
            <v>0</v>
          </cell>
          <cell r="AN435">
            <v>0</v>
          </cell>
          <cell r="AO435" t="str">
            <v>5</v>
          </cell>
        </row>
        <row r="436">
          <cell r="AB436">
            <v>0</v>
          </cell>
          <cell r="AN436">
            <v>2.5000000000000001E-3</v>
          </cell>
          <cell r="AO436" t="str">
            <v>5</v>
          </cell>
        </row>
        <row r="437">
          <cell r="AB437">
            <v>0</v>
          </cell>
          <cell r="AN437">
            <v>0</v>
          </cell>
          <cell r="AO437" t="str">
            <v>5</v>
          </cell>
        </row>
        <row r="438">
          <cell r="AB438">
            <v>0</v>
          </cell>
          <cell r="AN438">
            <v>0</v>
          </cell>
          <cell r="AO438" t="str">
            <v>5</v>
          </cell>
        </row>
        <row r="439">
          <cell r="AB439">
            <v>0</v>
          </cell>
          <cell r="AN439">
            <v>0</v>
          </cell>
          <cell r="AO439" t="str">
            <v>5</v>
          </cell>
        </row>
        <row r="440">
          <cell r="AB440">
            <v>0</v>
          </cell>
          <cell r="AN440">
            <v>0</v>
          </cell>
          <cell r="AO440" t="str">
            <v>5</v>
          </cell>
        </row>
        <row r="441">
          <cell r="AB441">
            <v>0</v>
          </cell>
          <cell r="AN441">
            <v>314.70666666666665</v>
          </cell>
          <cell r="AO441" t="str">
            <v>5</v>
          </cell>
        </row>
        <row r="442">
          <cell r="AB442">
            <v>42998.27</v>
          </cell>
          <cell r="AN442">
            <v>61426.114999999991</v>
          </cell>
          <cell r="AO442" t="str">
            <v>5</v>
          </cell>
        </row>
        <row r="443">
          <cell r="AB443">
            <v>0</v>
          </cell>
          <cell r="AN443">
            <v>90771.483750000014</v>
          </cell>
          <cell r="AO443" t="str">
            <v>5</v>
          </cell>
        </row>
        <row r="444">
          <cell r="AB444">
            <v>0</v>
          </cell>
          <cell r="AN444">
            <v>0</v>
          </cell>
          <cell r="AO444" t="str">
            <v>5</v>
          </cell>
        </row>
        <row r="445">
          <cell r="AB445">
            <v>0</v>
          </cell>
          <cell r="AN445">
            <v>1501.8595833333331</v>
          </cell>
          <cell r="AO445" t="str">
            <v>5</v>
          </cell>
        </row>
        <row r="446">
          <cell r="AB446">
            <v>438.15</v>
          </cell>
          <cell r="AN446">
            <v>1752.7050000000002</v>
          </cell>
          <cell r="AO446" t="str">
            <v>5</v>
          </cell>
        </row>
        <row r="447">
          <cell r="AB447">
            <v>1606.7</v>
          </cell>
          <cell r="AN447">
            <v>6426.7849999999999</v>
          </cell>
          <cell r="AO447" t="str">
            <v>5</v>
          </cell>
        </row>
        <row r="448">
          <cell r="AB448">
            <v>358391.11</v>
          </cell>
          <cell r="AN448">
            <v>367204.02999999997</v>
          </cell>
          <cell r="AO448" t="str">
            <v>5</v>
          </cell>
        </row>
        <row r="449">
          <cell r="AB449">
            <v>17116.77</v>
          </cell>
          <cell r="AN449">
            <v>29993.054999999997</v>
          </cell>
          <cell r="AO449" t="str">
            <v>5</v>
          </cell>
        </row>
        <row r="450">
          <cell r="AB450">
            <v>894932.07</v>
          </cell>
          <cell r="AN450">
            <v>913839.09</v>
          </cell>
          <cell r="AO450" t="str">
            <v>5</v>
          </cell>
        </row>
        <row r="451">
          <cell r="AB451">
            <v>2445081.71</v>
          </cell>
          <cell r="AN451">
            <v>2497800.4912500004</v>
          </cell>
          <cell r="AO451" t="str">
            <v>5</v>
          </cell>
        </row>
        <row r="452">
          <cell r="AB452">
            <v>596695.77</v>
          </cell>
          <cell r="AN452">
            <v>651522.32999999996</v>
          </cell>
          <cell r="AO452" t="str">
            <v>5</v>
          </cell>
        </row>
        <row r="453">
          <cell r="AB453">
            <v>809921.63</v>
          </cell>
          <cell r="AN453">
            <v>823708.99458333338</v>
          </cell>
          <cell r="AO453" t="str">
            <v>5</v>
          </cell>
        </row>
        <row r="454">
          <cell r="AB454">
            <v>1094184.96</v>
          </cell>
          <cell r="AN454">
            <v>1179723.8400000001</v>
          </cell>
          <cell r="AO454" t="str">
            <v>5</v>
          </cell>
        </row>
        <row r="455">
          <cell r="AB455">
            <v>120323.01</v>
          </cell>
          <cell r="AN455">
            <v>132497.37</v>
          </cell>
          <cell r="AO455" t="str">
            <v>5</v>
          </cell>
        </row>
        <row r="456">
          <cell r="AB456">
            <v>1340324.07</v>
          </cell>
          <cell r="AN456">
            <v>1431709.83</v>
          </cell>
          <cell r="AO456" t="str">
            <v>5</v>
          </cell>
        </row>
        <row r="457">
          <cell r="AB457">
            <v>0</v>
          </cell>
          <cell r="AN457">
            <v>0</v>
          </cell>
          <cell r="AO457" t="str">
            <v>5</v>
          </cell>
        </row>
        <row r="458">
          <cell r="AB458">
            <v>6363369.5199999996</v>
          </cell>
          <cell r="AN458">
            <v>6447608.1924999999</v>
          </cell>
          <cell r="AO458" t="str">
            <v>5</v>
          </cell>
        </row>
        <row r="459">
          <cell r="AB459">
            <v>28665.13</v>
          </cell>
          <cell r="AN459">
            <v>85995.421249999999</v>
          </cell>
          <cell r="AO459" t="str">
            <v>5</v>
          </cell>
        </row>
        <row r="460">
          <cell r="AB460">
            <v>6054166.0800000001</v>
          </cell>
          <cell r="AN460">
            <v>3220944.5733333328</v>
          </cell>
          <cell r="AO460" t="str">
            <v>5</v>
          </cell>
        </row>
        <row r="461">
          <cell r="AB461">
            <v>1023165.42</v>
          </cell>
          <cell r="AN461">
            <v>544345.67916666658</v>
          </cell>
          <cell r="AO461" t="str">
            <v>5</v>
          </cell>
        </row>
        <row r="462">
          <cell r="AB462">
            <v>978266.6</v>
          </cell>
          <cell r="AN462">
            <v>512487.51666666666</v>
          </cell>
          <cell r="AO462" t="str">
            <v>5</v>
          </cell>
        </row>
        <row r="463">
          <cell r="AB463">
            <v>584944.06999999995</v>
          </cell>
          <cell r="AN463">
            <v>376220.67708333331</v>
          </cell>
          <cell r="AO463" t="str">
            <v>5</v>
          </cell>
        </row>
        <row r="464">
          <cell r="AB464">
            <v>1077415.75</v>
          </cell>
          <cell r="AN464">
            <v>316460.45458333334</v>
          </cell>
          <cell r="AO464" t="str">
            <v>5</v>
          </cell>
        </row>
        <row r="465">
          <cell r="AB465">
            <v>0</v>
          </cell>
          <cell r="AN465">
            <v>0</v>
          </cell>
          <cell r="AO465" t="str">
            <v>5</v>
          </cell>
        </row>
        <row r="466">
          <cell r="AB466">
            <v>0</v>
          </cell>
          <cell r="AN466">
            <v>0</v>
          </cell>
          <cell r="AO466" t="str">
            <v xml:space="preserve"> </v>
          </cell>
        </row>
        <row r="467">
          <cell r="AB467">
            <v>0</v>
          </cell>
          <cell r="AN467">
            <v>0</v>
          </cell>
          <cell r="AO467" t="str">
            <v xml:space="preserve"> </v>
          </cell>
        </row>
        <row r="468">
          <cell r="AB468">
            <v>9869228.7200000007</v>
          </cell>
          <cell r="AN468">
            <v>12869228.720000001</v>
          </cell>
        </row>
        <row r="469">
          <cell r="AB469">
            <v>4776552.71</v>
          </cell>
          <cell r="AN469">
            <v>4776552.71</v>
          </cell>
        </row>
        <row r="470">
          <cell r="AB470">
            <v>2705896.42</v>
          </cell>
          <cell r="AN470">
            <v>2705896.4200000004</v>
          </cell>
        </row>
        <row r="471">
          <cell r="AB471">
            <v>221888009</v>
          </cell>
          <cell r="AN471">
            <v>227519603.87625003</v>
          </cell>
          <cell r="AO471" t="str">
            <v>23</v>
          </cell>
          <cell r="AP471" t="str">
            <v>6a</v>
          </cell>
        </row>
        <row r="472">
          <cell r="AB472">
            <v>10161321.18</v>
          </cell>
          <cell r="AN472">
            <v>10161321.180000002</v>
          </cell>
          <cell r="AO472" t="str">
            <v>65</v>
          </cell>
        </row>
        <row r="473">
          <cell r="AB473">
            <v>101746</v>
          </cell>
          <cell r="AN473">
            <v>126367.20833333333</v>
          </cell>
          <cell r="AO473" t="str">
            <v>65</v>
          </cell>
        </row>
        <row r="474">
          <cell r="AB474">
            <v>14339661.35</v>
          </cell>
          <cell r="AN474">
            <v>9473741.2841666657</v>
          </cell>
          <cell r="AO474" t="str">
            <v>47</v>
          </cell>
        </row>
        <row r="475">
          <cell r="AB475">
            <v>0</v>
          </cell>
          <cell r="AN475">
            <v>0</v>
          </cell>
          <cell r="AO475" t="str">
            <v>65a</v>
          </cell>
        </row>
        <row r="476">
          <cell r="AB476">
            <v>30208871.469999999</v>
          </cell>
          <cell r="AN476">
            <v>30054378.090000004</v>
          </cell>
          <cell r="AO476" t="str">
            <v>23</v>
          </cell>
        </row>
        <row r="477">
          <cell r="AB477">
            <v>2685262.32</v>
          </cell>
          <cell r="AN477">
            <v>1750805.6758333335</v>
          </cell>
          <cell r="AO477" t="str">
            <v>65</v>
          </cell>
        </row>
        <row r="478">
          <cell r="AB478">
            <v>21589277</v>
          </cell>
          <cell r="AN478">
            <v>21589277</v>
          </cell>
          <cell r="AO478" t="str">
            <v>23</v>
          </cell>
          <cell r="AP478">
            <v>7</v>
          </cell>
        </row>
        <row r="479">
          <cell r="AB479">
            <v>-277088.76</v>
          </cell>
          <cell r="AN479">
            <v>258457.40333333332</v>
          </cell>
          <cell r="AO479">
            <v>65</v>
          </cell>
        </row>
        <row r="480">
          <cell r="AB480">
            <v>-9656167.1999999993</v>
          </cell>
          <cell r="AN480">
            <v>-9367927.8599999994</v>
          </cell>
          <cell r="AO480" t="str">
            <v>23</v>
          </cell>
          <cell r="AP480">
            <v>8</v>
          </cell>
        </row>
        <row r="481">
          <cell r="AB481">
            <v>2877994</v>
          </cell>
          <cell r="AN481">
            <v>2947396</v>
          </cell>
          <cell r="AO481" t="str">
            <v>23</v>
          </cell>
          <cell r="AP481">
            <v>9</v>
          </cell>
        </row>
        <row r="482">
          <cell r="AB482">
            <v>0</v>
          </cell>
          <cell r="AN482">
            <v>0</v>
          </cell>
          <cell r="AO482">
            <v>65</v>
          </cell>
        </row>
        <row r="483">
          <cell r="AB483">
            <v>113632921</v>
          </cell>
          <cell r="AN483">
            <v>113632921</v>
          </cell>
          <cell r="AO483" t="str">
            <v>23</v>
          </cell>
          <cell r="AP483">
            <v>10</v>
          </cell>
        </row>
        <row r="484">
          <cell r="AB484">
            <v>-65141987.990000002</v>
          </cell>
          <cell r="AN484">
            <v>-63378677.990000002</v>
          </cell>
          <cell r="AO484" t="str">
            <v>23</v>
          </cell>
          <cell r="AP484">
            <v>11</v>
          </cell>
        </row>
        <row r="485">
          <cell r="AB485">
            <v>0</v>
          </cell>
          <cell r="AN485">
            <v>0</v>
          </cell>
          <cell r="AO485">
            <v>65</v>
          </cell>
        </row>
        <row r="486">
          <cell r="AB486">
            <v>0</v>
          </cell>
          <cell r="AN486">
            <v>0</v>
          </cell>
          <cell r="AO486" t="str">
            <v>23</v>
          </cell>
        </row>
        <row r="487">
          <cell r="AB487">
            <v>0</v>
          </cell>
          <cell r="AN487">
            <v>0</v>
          </cell>
          <cell r="AO487">
            <v>65</v>
          </cell>
        </row>
        <row r="488">
          <cell r="AB488">
            <v>0</v>
          </cell>
          <cell r="AN488">
            <v>0</v>
          </cell>
          <cell r="AO488" t="str">
            <v>6</v>
          </cell>
        </row>
        <row r="489">
          <cell r="AB489">
            <v>0</v>
          </cell>
          <cell r="AN489">
            <v>0</v>
          </cell>
          <cell r="AO489" t="str">
            <v>65b</v>
          </cell>
        </row>
        <row r="490">
          <cell r="AB490">
            <v>7811.79</v>
          </cell>
          <cell r="AN490">
            <v>23436.809999999998</v>
          </cell>
        </row>
        <row r="491">
          <cell r="AB491">
            <v>0</v>
          </cell>
          <cell r="AN491">
            <v>0</v>
          </cell>
        </row>
        <row r="492">
          <cell r="AB492">
            <v>2053556</v>
          </cell>
          <cell r="AN492">
            <v>2164556</v>
          </cell>
        </row>
        <row r="493">
          <cell r="AB493">
            <v>0</v>
          </cell>
          <cell r="AN493">
            <v>0</v>
          </cell>
          <cell r="AO493" t="str">
            <v>6</v>
          </cell>
        </row>
        <row r="494">
          <cell r="AB494">
            <v>11568032.869999999</v>
          </cell>
          <cell r="AN494">
            <v>12239095.373749999</v>
          </cell>
          <cell r="AO494" t="str">
            <v>23</v>
          </cell>
          <cell r="AP494" t="str">
            <v>6b</v>
          </cell>
        </row>
        <row r="495">
          <cell r="AB495">
            <v>0</v>
          </cell>
          <cell r="AN495">
            <v>0</v>
          </cell>
          <cell r="AO495" t="str">
            <v>6</v>
          </cell>
        </row>
        <row r="496">
          <cell r="AB496">
            <v>4158309.36</v>
          </cell>
          <cell r="AN496">
            <v>1186509.5266666666</v>
          </cell>
          <cell r="AO496" t="str">
            <v xml:space="preserve"> </v>
          </cell>
          <cell r="AP496" t="str">
            <v>39</v>
          </cell>
        </row>
        <row r="497">
          <cell r="AB497">
            <v>0</v>
          </cell>
          <cell r="AN497">
            <v>0</v>
          </cell>
          <cell r="AO497" t="str">
            <v>6</v>
          </cell>
        </row>
        <row r="498">
          <cell r="AB498">
            <v>0</v>
          </cell>
          <cell r="AN498">
            <v>0</v>
          </cell>
          <cell r="AO498" t="str">
            <v>6</v>
          </cell>
        </row>
        <row r="499">
          <cell r="AB499">
            <v>108466.31</v>
          </cell>
          <cell r="AN499">
            <v>154505.82791666666</v>
          </cell>
          <cell r="AO499" t="str">
            <v>26</v>
          </cell>
          <cell r="AP499">
            <v>22</v>
          </cell>
        </row>
        <row r="500">
          <cell r="AB500">
            <v>0</v>
          </cell>
          <cell r="AN500">
            <v>0</v>
          </cell>
          <cell r="AO500" t="str">
            <v xml:space="preserve"> </v>
          </cell>
        </row>
        <row r="501">
          <cell r="AB501">
            <v>0</v>
          </cell>
          <cell r="AN501">
            <v>0</v>
          </cell>
          <cell r="AO501" t="str">
            <v>47</v>
          </cell>
        </row>
        <row r="502">
          <cell r="AB502">
            <v>0</v>
          </cell>
          <cell r="AN502">
            <v>0</v>
          </cell>
          <cell r="AO502" t="str">
            <v>47</v>
          </cell>
        </row>
        <row r="503">
          <cell r="AB503">
            <v>28170657</v>
          </cell>
          <cell r="AN503">
            <v>13359763.299999999</v>
          </cell>
          <cell r="AO503" t="str">
            <v>47</v>
          </cell>
        </row>
        <row r="504">
          <cell r="AB504">
            <v>-28170657</v>
          </cell>
          <cell r="AN504">
            <v>-13359763.299999999</v>
          </cell>
          <cell r="AO504" t="str">
            <v>47</v>
          </cell>
        </row>
        <row r="505">
          <cell r="AB505">
            <v>0</v>
          </cell>
          <cell r="AN505">
            <v>0</v>
          </cell>
          <cell r="AO505">
            <v>65</v>
          </cell>
        </row>
        <row r="506">
          <cell r="AB506">
            <v>34468.85</v>
          </cell>
          <cell r="AN506">
            <v>25007.430833333332</v>
          </cell>
          <cell r="AO506">
            <v>65</v>
          </cell>
        </row>
        <row r="507">
          <cell r="AB507">
            <v>0</v>
          </cell>
          <cell r="AN507">
            <v>0</v>
          </cell>
          <cell r="AO507">
            <v>65</v>
          </cell>
        </row>
        <row r="508">
          <cell r="AB508">
            <v>202553.27</v>
          </cell>
          <cell r="AN508">
            <v>157544.79416666666</v>
          </cell>
          <cell r="AO508">
            <v>65</v>
          </cell>
        </row>
        <row r="509">
          <cell r="AB509">
            <v>0</v>
          </cell>
          <cell r="AN509">
            <v>1710.4541666666667</v>
          </cell>
          <cell r="AO509">
            <v>65</v>
          </cell>
        </row>
        <row r="510">
          <cell r="AB510">
            <v>0</v>
          </cell>
          <cell r="AN510">
            <v>5586.1895833333328</v>
          </cell>
          <cell r="AO510">
            <v>65</v>
          </cell>
        </row>
        <row r="511">
          <cell r="AB511">
            <v>0</v>
          </cell>
          <cell r="AN511">
            <v>2236.8454166666666</v>
          </cell>
          <cell r="AO511">
            <v>65</v>
          </cell>
        </row>
        <row r="512">
          <cell r="AB512">
            <v>1486.1</v>
          </cell>
          <cell r="AN512">
            <v>1233.4937500000001</v>
          </cell>
          <cell r="AO512">
            <v>65</v>
          </cell>
        </row>
        <row r="513">
          <cell r="AB513">
            <v>0</v>
          </cell>
          <cell r="AN513">
            <v>4767.8625000000002</v>
          </cell>
          <cell r="AO513" t="str">
            <v>47</v>
          </cell>
        </row>
        <row r="514">
          <cell r="AB514">
            <v>355617.78</v>
          </cell>
          <cell r="AN514">
            <v>243828.87583333332</v>
          </cell>
          <cell r="AO514">
            <v>65</v>
          </cell>
        </row>
        <row r="515">
          <cell r="AB515">
            <v>1290210.98</v>
          </cell>
          <cell r="AN515">
            <v>1640884.4600000002</v>
          </cell>
          <cell r="AO515">
            <v>65</v>
          </cell>
        </row>
        <row r="516">
          <cell r="AB516">
            <v>2387937.7400000002</v>
          </cell>
          <cell r="AN516">
            <v>2109769.4420833332</v>
          </cell>
          <cell r="AO516">
            <v>65</v>
          </cell>
        </row>
        <row r="517">
          <cell r="AB517">
            <v>-452676.51</v>
          </cell>
          <cell r="AN517">
            <v>-338012.85625000001</v>
          </cell>
          <cell r="AO517">
            <v>65</v>
          </cell>
        </row>
        <row r="518">
          <cell r="AB518">
            <v>-19724864.66</v>
          </cell>
          <cell r="AN518">
            <v>-9321538.9916666653</v>
          </cell>
          <cell r="AO518" t="str">
            <v>47</v>
          </cell>
        </row>
        <row r="519">
          <cell r="AB519">
            <v>148493689</v>
          </cell>
          <cell r="AN519">
            <v>160943064</v>
          </cell>
          <cell r="AO519" t="str">
            <v>47</v>
          </cell>
        </row>
        <row r="520">
          <cell r="AB520">
            <v>5821860</v>
          </cell>
          <cell r="AN520">
            <v>416303.33333333331</v>
          </cell>
          <cell r="AO520" t="str">
            <v>47</v>
          </cell>
        </row>
        <row r="521">
          <cell r="AB521">
            <v>-5821860</v>
          </cell>
          <cell r="AN521">
            <v>-416303.33333333331</v>
          </cell>
          <cell r="AO521" t="str">
            <v>47</v>
          </cell>
        </row>
        <row r="522">
          <cell r="AB522">
            <v>4129091.39</v>
          </cell>
          <cell r="AN522">
            <v>1197064.0645833334</v>
          </cell>
          <cell r="AO522" t="str">
            <v>47</v>
          </cell>
        </row>
        <row r="523">
          <cell r="AB523">
            <v>28199826.379999999</v>
          </cell>
          <cell r="AN523">
            <v>27032433.507499997</v>
          </cell>
        </row>
        <row r="524">
          <cell r="AB524">
            <v>1701628.26</v>
          </cell>
          <cell r="AN524">
            <v>2085211.582916667</v>
          </cell>
          <cell r="AO524" t="str">
            <v xml:space="preserve"> </v>
          </cell>
        </row>
        <row r="525">
          <cell r="AB525">
            <v>1744869.26</v>
          </cell>
          <cell r="AN525">
            <v>2044654.6291666671</v>
          </cell>
          <cell r="AO525" t="str">
            <v>65</v>
          </cell>
          <cell r="AP525" t="str">
            <v xml:space="preserve">  </v>
          </cell>
        </row>
        <row r="526">
          <cell r="AB526">
            <v>283223.96000000002</v>
          </cell>
          <cell r="AN526">
            <v>281517.17708333331</v>
          </cell>
          <cell r="AO526" t="str">
            <v>66</v>
          </cell>
        </row>
        <row r="527">
          <cell r="AB527">
            <v>0</v>
          </cell>
          <cell r="AN527">
            <v>0</v>
          </cell>
        </row>
        <row r="528">
          <cell r="AB528">
            <v>0</v>
          </cell>
          <cell r="AN528">
            <v>0</v>
          </cell>
        </row>
        <row r="529">
          <cell r="AB529">
            <v>0</v>
          </cell>
          <cell r="AN529">
            <v>0</v>
          </cell>
        </row>
        <row r="530">
          <cell r="AB530">
            <v>0</v>
          </cell>
          <cell r="AN530">
            <v>0</v>
          </cell>
        </row>
        <row r="531">
          <cell r="AB531">
            <v>0</v>
          </cell>
          <cell r="AN531">
            <v>0</v>
          </cell>
        </row>
        <row r="532">
          <cell r="AB532">
            <v>0</v>
          </cell>
          <cell r="AN532">
            <v>0</v>
          </cell>
        </row>
        <row r="533">
          <cell r="AB533">
            <v>0</v>
          </cell>
          <cell r="AN533">
            <v>0</v>
          </cell>
        </row>
        <row r="534">
          <cell r="AB534">
            <v>1471645.26</v>
          </cell>
          <cell r="AN534">
            <v>1538686.2429166667</v>
          </cell>
        </row>
        <row r="535">
          <cell r="AB535">
            <v>0</v>
          </cell>
          <cell r="AN535">
            <v>0</v>
          </cell>
        </row>
        <row r="536">
          <cell r="AB536">
            <v>2297178.35</v>
          </cell>
          <cell r="AN536">
            <v>2227541.2941666665</v>
          </cell>
        </row>
        <row r="537">
          <cell r="AB537">
            <v>56842.52</v>
          </cell>
          <cell r="AN537">
            <v>41891.937500000007</v>
          </cell>
        </row>
        <row r="538">
          <cell r="AB538">
            <v>96518.45</v>
          </cell>
          <cell r="AN538">
            <v>73572.842083333337</v>
          </cell>
        </row>
        <row r="539">
          <cell r="AB539">
            <v>50000</v>
          </cell>
          <cell r="AN539">
            <v>50000</v>
          </cell>
        </row>
        <row r="540">
          <cell r="AB540">
            <v>0</v>
          </cell>
          <cell r="AN540">
            <v>7477.98</v>
          </cell>
        </row>
        <row r="541">
          <cell r="AB541">
            <v>0</v>
          </cell>
          <cell r="AN541">
            <v>0</v>
          </cell>
        </row>
        <row r="542">
          <cell r="AB542">
            <v>13442.34</v>
          </cell>
          <cell r="AN542">
            <v>10680.527499999998</v>
          </cell>
        </row>
        <row r="543">
          <cell r="AB543">
            <v>20000</v>
          </cell>
          <cell r="AN543">
            <v>17916.666666666668</v>
          </cell>
        </row>
        <row r="544">
          <cell r="AB544">
            <v>0</v>
          </cell>
          <cell r="AN544">
            <v>0</v>
          </cell>
        </row>
        <row r="545">
          <cell r="AB545">
            <v>0</v>
          </cell>
          <cell r="AN545">
            <v>0</v>
          </cell>
        </row>
        <row r="546">
          <cell r="AB546">
            <v>0</v>
          </cell>
          <cell r="AN546">
            <v>0</v>
          </cell>
        </row>
        <row r="547">
          <cell r="AB547">
            <v>0</v>
          </cell>
          <cell r="AN547">
            <v>0</v>
          </cell>
        </row>
        <row r="548">
          <cell r="AB548">
            <v>0</v>
          </cell>
          <cell r="AN548">
            <v>0</v>
          </cell>
        </row>
        <row r="549">
          <cell r="AB549">
            <v>0</v>
          </cell>
          <cell r="AN549">
            <v>0</v>
          </cell>
        </row>
        <row r="550">
          <cell r="AB550">
            <v>0</v>
          </cell>
          <cell r="AN550">
            <v>0</v>
          </cell>
        </row>
        <row r="551">
          <cell r="AB551">
            <v>0</v>
          </cell>
          <cell r="AN551">
            <v>0</v>
          </cell>
        </row>
        <row r="552">
          <cell r="AB552">
            <v>0</v>
          </cell>
          <cell r="AN552">
            <v>0</v>
          </cell>
        </row>
        <row r="553">
          <cell r="AB553">
            <v>0</v>
          </cell>
          <cell r="AN553">
            <v>0</v>
          </cell>
        </row>
        <row r="554">
          <cell r="AB554">
            <v>0</v>
          </cell>
          <cell r="AN554">
            <v>0</v>
          </cell>
        </row>
        <row r="555">
          <cell r="AB555">
            <v>0</v>
          </cell>
          <cell r="AN555">
            <v>0</v>
          </cell>
        </row>
        <row r="556">
          <cell r="AB556">
            <v>0</v>
          </cell>
          <cell r="AN556">
            <v>0</v>
          </cell>
        </row>
        <row r="557">
          <cell r="AB557">
            <v>0</v>
          </cell>
          <cell r="AN557">
            <v>0</v>
          </cell>
        </row>
        <row r="558">
          <cell r="AB558">
            <v>0</v>
          </cell>
          <cell r="AN558">
            <v>0</v>
          </cell>
        </row>
        <row r="559">
          <cell r="AB559">
            <v>0</v>
          </cell>
          <cell r="AN559">
            <v>0</v>
          </cell>
        </row>
        <row r="560">
          <cell r="AB560">
            <v>0</v>
          </cell>
          <cell r="AN560">
            <v>0</v>
          </cell>
        </row>
        <row r="561">
          <cell r="AB561">
            <v>0</v>
          </cell>
          <cell r="AN561">
            <v>0</v>
          </cell>
        </row>
        <row r="562">
          <cell r="AB562">
            <v>0</v>
          </cell>
          <cell r="AN562">
            <v>0</v>
          </cell>
        </row>
        <row r="563">
          <cell r="AB563">
            <v>0</v>
          </cell>
          <cell r="AN563">
            <v>0</v>
          </cell>
        </row>
        <row r="564">
          <cell r="AB564">
            <v>0</v>
          </cell>
          <cell r="AN564">
            <v>0</v>
          </cell>
        </row>
        <row r="565">
          <cell r="AB565">
            <v>0</v>
          </cell>
          <cell r="AN565">
            <v>0</v>
          </cell>
        </row>
        <row r="566">
          <cell r="AB566">
            <v>0</v>
          </cell>
          <cell r="AN566">
            <v>0</v>
          </cell>
        </row>
        <row r="567">
          <cell r="AB567">
            <v>0</v>
          </cell>
          <cell r="AN567">
            <v>0</v>
          </cell>
        </row>
        <row r="568">
          <cell r="AB568">
            <v>0</v>
          </cell>
          <cell r="AN568">
            <v>0</v>
          </cell>
        </row>
        <row r="569">
          <cell r="AB569">
            <v>348448.37</v>
          </cell>
          <cell r="AN569">
            <v>359965.02791666664</v>
          </cell>
          <cell r="AO569" t="str">
            <v>65b</v>
          </cell>
        </row>
        <row r="570">
          <cell r="AB570">
            <v>0</v>
          </cell>
          <cell r="AN570">
            <v>37.1175</v>
          </cell>
          <cell r="AO570" t="str">
            <v>65b</v>
          </cell>
        </row>
        <row r="571">
          <cell r="AB571">
            <v>0</v>
          </cell>
          <cell r="AN571">
            <v>2150.6454166666667</v>
          </cell>
          <cell r="AO571" t="str">
            <v>65b</v>
          </cell>
        </row>
        <row r="572">
          <cell r="AB572">
            <v>0</v>
          </cell>
          <cell r="AN572">
            <v>1794.6570833333328</v>
          </cell>
          <cell r="AO572" t="str">
            <v>65b</v>
          </cell>
        </row>
        <row r="573">
          <cell r="AB573">
            <v>0</v>
          </cell>
          <cell r="AN573">
            <v>1332.3158333333333</v>
          </cell>
          <cell r="AO573" t="str">
            <v>65b</v>
          </cell>
        </row>
        <row r="574">
          <cell r="AB574">
            <v>51551.63</v>
          </cell>
          <cell r="AN574">
            <v>50447.732916666668</v>
          </cell>
          <cell r="AO574" t="str">
            <v>65b</v>
          </cell>
        </row>
        <row r="575">
          <cell r="AB575">
            <v>382.69</v>
          </cell>
          <cell r="AN575">
            <v>2981.5475000000001</v>
          </cell>
          <cell r="AO575" t="str">
            <v>65b</v>
          </cell>
        </row>
        <row r="576">
          <cell r="AB576">
            <v>16434.43</v>
          </cell>
          <cell r="AN576">
            <v>23008.210000000003</v>
          </cell>
          <cell r="AO576" t="str">
            <v>65b</v>
          </cell>
        </row>
        <row r="577">
          <cell r="AB577">
            <v>87974.39</v>
          </cell>
          <cell r="AN577">
            <v>87974.39</v>
          </cell>
          <cell r="AO577" t="str">
            <v>65b</v>
          </cell>
        </row>
        <row r="578">
          <cell r="AB578">
            <v>36410.67</v>
          </cell>
          <cell r="AN578">
            <v>8473.5445833333342</v>
          </cell>
          <cell r="AO578" t="str">
            <v>65b</v>
          </cell>
        </row>
        <row r="579">
          <cell r="AB579">
            <v>0</v>
          </cell>
          <cell r="AN579">
            <v>0</v>
          </cell>
        </row>
        <row r="580">
          <cell r="AB580">
            <v>0</v>
          </cell>
          <cell r="AN580">
            <v>0</v>
          </cell>
        </row>
        <row r="581">
          <cell r="AB581">
            <v>4111524.21</v>
          </cell>
          <cell r="AN581">
            <v>1278687.9079166667</v>
          </cell>
        </row>
        <row r="582">
          <cell r="AB582">
            <v>637840.78</v>
          </cell>
          <cell r="AN582">
            <v>144359.67166666666</v>
          </cell>
          <cell r="AO582" t="str">
            <v>65</v>
          </cell>
          <cell r="AP582" t="str">
            <v xml:space="preserve">  </v>
          </cell>
        </row>
        <row r="583">
          <cell r="AB583">
            <v>187663.85</v>
          </cell>
          <cell r="AN583">
            <v>109085.04625000001</v>
          </cell>
        </row>
        <row r="584">
          <cell r="AB584">
            <v>90375.05</v>
          </cell>
          <cell r="AN584">
            <v>53926.082083333335</v>
          </cell>
          <cell r="AO584" t="str">
            <v>65</v>
          </cell>
          <cell r="AP584" t="str">
            <v xml:space="preserve">  </v>
          </cell>
        </row>
        <row r="585">
          <cell r="AB585">
            <v>0</v>
          </cell>
          <cell r="AN585">
            <v>10585.2075</v>
          </cell>
          <cell r="AO585" t="str">
            <v>65a</v>
          </cell>
        </row>
        <row r="586">
          <cell r="AB586">
            <v>805238.1</v>
          </cell>
          <cell r="AN586">
            <v>403096.91166666668</v>
          </cell>
        </row>
        <row r="587">
          <cell r="AB587">
            <v>372546.16</v>
          </cell>
          <cell r="AN587">
            <v>189152.93999999997</v>
          </cell>
          <cell r="AO587" t="str">
            <v>65</v>
          </cell>
          <cell r="AP587" t="str">
            <v xml:space="preserve">  </v>
          </cell>
        </row>
        <row r="588">
          <cell r="AB588">
            <v>-5104426.16</v>
          </cell>
          <cell r="AN588">
            <v>-1790443.5249999997</v>
          </cell>
        </row>
        <row r="589">
          <cell r="AB589">
            <v>-1100761.99</v>
          </cell>
          <cell r="AN589">
            <v>-387028.17458333331</v>
          </cell>
          <cell r="AO589" t="str">
            <v>65</v>
          </cell>
          <cell r="AP589" t="str">
            <v xml:space="preserve">  </v>
          </cell>
        </row>
        <row r="590">
          <cell r="AB590">
            <v>1830715.29</v>
          </cell>
          <cell r="AN590">
            <v>549882.87708333321</v>
          </cell>
        </row>
        <row r="591">
          <cell r="AB591">
            <v>0</v>
          </cell>
          <cell r="AN591">
            <v>0</v>
          </cell>
          <cell r="AO591" t="str">
            <v>52</v>
          </cell>
        </row>
        <row r="592">
          <cell r="AB592">
            <v>187781.41</v>
          </cell>
          <cell r="AN592">
            <v>72189.946249999994</v>
          </cell>
          <cell r="AO592" t="str">
            <v>52</v>
          </cell>
        </row>
        <row r="593">
          <cell r="AB593">
            <v>17878.21</v>
          </cell>
          <cell r="AN593">
            <v>6774.901249999999</v>
          </cell>
          <cell r="AO593" t="str">
            <v>52</v>
          </cell>
        </row>
        <row r="594">
          <cell r="AB594">
            <v>0</v>
          </cell>
          <cell r="AN594">
            <v>0</v>
          </cell>
          <cell r="AO594" t="str">
            <v>66</v>
          </cell>
        </row>
        <row r="595">
          <cell r="AB595">
            <v>-1053090.1599999999</v>
          </cell>
          <cell r="AN595">
            <v>-571963.74708333332</v>
          </cell>
          <cell r="AO595" t="str">
            <v>66</v>
          </cell>
        </row>
        <row r="596">
          <cell r="AB596">
            <v>0</v>
          </cell>
          <cell r="AN596">
            <v>0</v>
          </cell>
          <cell r="AO596" t="str">
            <v>66</v>
          </cell>
        </row>
        <row r="597">
          <cell r="AB597">
            <v>394566.19</v>
          </cell>
          <cell r="AN597">
            <v>338563.01666666666</v>
          </cell>
          <cell r="AO597" t="str">
            <v>66</v>
          </cell>
        </row>
        <row r="598">
          <cell r="AB598">
            <v>-979736.54</v>
          </cell>
          <cell r="AN598">
            <v>-328040.98666666663</v>
          </cell>
          <cell r="AO598" t="str">
            <v>66</v>
          </cell>
        </row>
        <row r="599">
          <cell r="AB599">
            <v>-398.85</v>
          </cell>
          <cell r="AN599">
            <v>15467.631249999997</v>
          </cell>
          <cell r="AO599" t="str">
            <v>66</v>
          </cell>
        </row>
        <row r="600">
          <cell r="AB600">
            <v>4770.29</v>
          </cell>
          <cell r="AN600">
            <v>16349.248750000006</v>
          </cell>
          <cell r="AO600" t="str">
            <v>66</v>
          </cell>
        </row>
        <row r="601">
          <cell r="AB601">
            <v>0</v>
          </cell>
          <cell r="AN601">
            <v>0</v>
          </cell>
          <cell r="AO601" t="str">
            <v>66</v>
          </cell>
        </row>
        <row r="602">
          <cell r="AB602">
            <v>0</v>
          </cell>
          <cell r="AN602">
            <v>0</v>
          </cell>
          <cell r="AO602" t="str">
            <v>66</v>
          </cell>
        </row>
        <row r="603">
          <cell r="AB603">
            <v>0</v>
          </cell>
          <cell r="AN603">
            <v>-67.651666666666671</v>
          </cell>
          <cell r="AO603" t="str">
            <v>66</v>
          </cell>
        </row>
        <row r="604">
          <cell r="AB604">
            <v>0</v>
          </cell>
          <cell r="AN604">
            <v>0</v>
          </cell>
          <cell r="AO604" t="str">
            <v>66</v>
          </cell>
        </row>
        <row r="605">
          <cell r="AB605">
            <v>-552356.63</v>
          </cell>
          <cell r="AN605">
            <v>294637.04416666663</v>
          </cell>
          <cell r="AO605" t="str">
            <v>66</v>
          </cell>
        </row>
        <row r="606">
          <cell r="AB606">
            <v>0</v>
          </cell>
          <cell r="AN606">
            <v>0</v>
          </cell>
          <cell r="AO606" t="str">
            <v>66</v>
          </cell>
        </row>
        <row r="607">
          <cell r="AB607">
            <v>0</v>
          </cell>
          <cell r="AN607">
            <v>-89.583333333333329</v>
          </cell>
          <cell r="AO607" t="str">
            <v>66</v>
          </cell>
        </row>
        <row r="608">
          <cell r="AB608">
            <v>0</v>
          </cell>
          <cell r="AN608">
            <v>0</v>
          </cell>
          <cell r="AO608" t="str">
            <v>66</v>
          </cell>
        </row>
        <row r="609">
          <cell r="AB609">
            <v>0</v>
          </cell>
          <cell r="AN609">
            <v>0</v>
          </cell>
          <cell r="AO609" t="str">
            <v>66</v>
          </cell>
        </row>
        <row r="610">
          <cell r="AB610">
            <v>0</v>
          </cell>
          <cell r="AN610">
            <v>0</v>
          </cell>
          <cell r="AO610" t="str">
            <v>66</v>
          </cell>
        </row>
        <row r="611">
          <cell r="AB611">
            <v>0</v>
          </cell>
          <cell r="AN611">
            <v>619.84625000000005</v>
          </cell>
          <cell r="AO611" t="str">
            <v>66</v>
          </cell>
        </row>
        <row r="612">
          <cell r="AB612">
            <v>0</v>
          </cell>
          <cell r="AN612">
            <v>1436.0620833333335</v>
          </cell>
          <cell r="AO612" t="str">
            <v>66</v>
          </cell>
        </row>
        <row r="613">
          <cell r="AB613">
            <v>0</v>
          </cell>
          <cell r="AN613">
            <v>12878.130833333335</v>
          </cell>
          <cell r="AO613" t="str">
            <v>66</v>
          </cell>
        </row>
        <row r="614">
          <cell r="AB614">
            <v>0</v>
          </cell>
          <cell r="AN614">
            <v>912.48083333333341</v>
          </cell>
          <cell r="AO614" t="str">
            <v>66</v>
          </cell>
        </row>
        <row r="615">
          <cell r="AB615">
            <v>0</v>
          </cell>
          <cell r="AN615">
            <v>303.78125</v>
          </cell>
          <cell r="AO615" t="str">
            <v>66</v>
          </cell>
        </row>
        <row r="616">
          <cell r="AB616">
            <v>0</v>
          </cell>
          <cell r="AN616">
            <v>499.4708333333333</v>
          </cell>
          <cell r="AO616" t="str">
            <v>66</v>
          </cell>
        </row>
        <row r="617">
          <cell r="AB617">
            <v>0</v>
          </cell>
          <cell r="AN617">
            <v>-261.05416666666667</v>
          </cell>
          <cell r="AO617" t="str">
            <v>66</v>
          </cell>
        </row>
        <row r="618">
          <cell r="AB618">
            <v>0</v>
          </cell>
          <cell r="AN618">
            <v>60.588333333333331</v>
          </cell>
          <cell r="AO618" t="str">
            <v>66</v>
          </cell>
        </row>
        <row r="619">
          <cell r="AB619">
            <v>0</v>
          </cell>
          <cell r="AN619">
            <v>282.75166666666667</v>
          </cell>
          <cell r="AO619" t="str">
            <v>66</v>
          </cell>
        </row>
        <row r="620">
          <cell r="AB620">
            <v>0</v>
          </cell>
          <cell r="AN620">
            <v>0</v>
          </cell>
          <cell r="AO620" t="str">
            <v>66</v>
          </cell>
        </row>
        <row r="621">
          <cell r="AB621">
            <v>0</v>
          </cell>
          <cell r="AN621">
            <v>0</v>
          </cell>
          <cell r="AO621" t="str">
            <v>66</v>
          </cell>
        </row>
        <row r="622">
          <cell r="AB622">
            <v>0</v>
          </cell>
          <cell r="AN622">
            <v>0</v>
          </cell>
          <cell r="AO622" t="str">
            <v>66</v>
          </cell>
        </row>
        <row r="623">
          <cell r="AB623">
            <v>0</v>
          </cell>
          <cell r="AN623">
            <v>0</v>
          </cell>
          <cell r="AO623" t="str">
            <v>66</v>
          </cell>
        </row>
        <row r="624">
          <cell r="AB624">
            <v>0</v>
          </cell>
          <cell r="AN624">
            <v>0</v>
          </cell>
          <cell r="AO624" t="str">
            <v>66</v>
          </cell>
        </row>
        <row r="625">
          <cell r="AB625">
            <v>0</v>
          </cell>
          <cell r="AN625">
            <v>0</v>
          </cell>
          <cell r="AO625" t="str">
            <v>66</v>
          </cell>
        </row>
        <row r="626">
          <cell r="AB626">
            <v>0</v>
          </cell>
          <cell r="AN626">
            <v>-1311.0908333333334</v>
          </cell>
          <cell r="AO626" t="str">
            <v>66</v>
          </cell>
        </row>
        <row r="627">
          <cell r="AB627">
            <v>0</v>
          </cell>
          <cell r="AN627">
            <v>-16.465</v>
          </cell>
          <cell r="AO627" t="str">
            <v>66</v>
          </cell>
        </row>
        <row r="628">
          <cell r="AB628">
            <v>-163837.85999999999</v>
          </cell>
          <cell r="AN628">
            <v>-80999.089999999982</v>
          </cell>
          <cell r="AO628" t="str">
            <v>46</v>
          </cell>
        </row>
        <row r="629">
          <cell r="AB629">
            <v>6468.93</v>
          </cell>
          <cell r="AN629">
            <v>21766.872916666664</v>
          </cell>
          <cell r="AO629" t="str">
            <v>45</v>
          </cell>
        </row>
        <row r="630">
          <cell r="AB630">
            <v>1009412.27</v>
          </cell>
          <cell r="AN630">
            <v>626744.55624999991</v>
          </cell>
          <cell r="AO630" t="str">
            <v>46</v>
          </cell>
        </row>
        <row r="631">
          <cell r="AB631">
            <v>0</v>
          </cell>
          <cell r="AN631">
            <v>0</v>
          </cell>
          <cell r="AO631" t="str">
            <v>11</v>
          </cell>
        </row>
        <row r="632">
          <cell r="AB632">
            <v>1743402.81</v>
          </cell>
          <cell r="AN632">
            <v>1241972.5341666669</v>
          </cell>
          <cell r="AO632" t="str">
            <v>65a</v>
          </cell>
        </row>
        <row r="633">
          <cell r="AB633">
            <v>1438.7</v>
          </cell>
          <cell r="AN633">
            <v>297.21833333333336</v>
          </cell>
          <cell r="AO633" t="str">
            <v>65a</v>
          </cell>
        </row>
        <row r="634">
          <cell r="AB634">
            <v>0</v>
          </cell>
          <cell r="AN634">
            <v>40.083333333333336</v>
          </cell>
          <cell r="AO634" t="str">
            <v>47</v>
          </cell>
        </row>
        <row r="635">
          <cell r="AB635">
            <v>10555000</v>
          </cell>
          <cell r="AN635">
            <v>10420892.5</v>
          </cell>
          <cell r="AO635" t="str">
            <v>66</v>
          </cell>
        </row>
        <row r="636">
          <cell r="AB636">
            <v>4472.4399999999996</v>
          </cell>
          <cell r="AN636">
            <v>186.35166666666666</v>
          </cell>
          <cell r="AO636" t="str">
            <v>65</v>
          </cell>
        </row>
        <row r="637">
          <cell r="AB637">
            <v>109523230.25</v>
          </cell>
          <cell r="AN637">
            <v>83276858.479166672</v>
          </cell>
          <cell r="AO637" t="str">
            <v>65a</v>
          </cell>
        </row>
        <row r="638">
          <cell r="AB638">
            <v>8239.25</v>
          </cell>
          <cell r="AN638">
            <v>3370.8970833333333</v>
          </cell>
          <cell r="AO638" t="str">
            <v>47</v>
          </cell>
        </row>
        <row r="639">
          <cell r="AB639">
            <v>62194.09</v>
          </cell>
          <cell r="AN639">
            <v>131288.21666666665</v>
          </cell>
          <cell r="AO639" t="str">
            <v>47</v>
          </cell>
        </row>
        <row r="640">
          <cell r="AB640">
            <v>0</v>
          </cell>
          <cell r="AN640">
            <v>0</v>
          </cell>
          <cell r="AO640" t="str">
            <v>47</v>
          </cell>
        </row>
        <row r="641">
          <cell r="AB641">
            <v>-502.28</v>
          </cell>
          <cell r="AN641">
            <v>4.7566666666666704</v>
          </cell>
          <cell r="AO641" t="str">
            <v>65</v>
          </cell>
        </row>
        <row r="642">
          <cell r="AB642">
            <v>1536.17</v>
          </cell>
          <cell r="AN642">
            <v>740.12208333333331</v>
          </cell>
          <cell r="AO642" t="str">
            <v>65a</v>
          </cell>
        </row>
        <row r="643">
          <cell r="AB643">
            <v>682204.74</v>
          </cell>
          <cell r="AN643">
            <v>845397.6529166667</v>
          </cell>
          <cell r="AO643" t="str">
            <v>46</v>
          </cell>
        </row>
        <row r="644">
          <cell r="AB644">
            <v>369910.57</v>
          </cell>
          <cell r="AN644">
            <v>395421.61000000004</v>
          </cell>
        </row>
        <row r="645">
          <cell r="AB645">
            <v>815</v>
          </cell>
          <cell r="AN645">
            <v>169.79166666666666</v>
          </cell>
          <cell r="AO645" t="str">
            <v>11</v>
          </cell>
        </row>
        <row r="646">
          <cell r="AB646">
            <v>0</v>
          </cell>
          <cell r="AN646">
            <v>632940.83333333337</v>
          </cell>
          <cell r="AO646">
            <v>65</v>
          </cell>
        </row>
        <row r="647">
          <cell r="AB647">
            <v>0</v>
          </cell>
          <cell r="AN647">
            <v>26536.914999999997</v>
          </cell>
          <cell r="AO647" t="str">
            <v>66A</v>
          </cell>
        </row>
        <row r="648">
          <cell r="AB648">
            <v>0</v>
          </cell>
          <cell r="AN648">
            <v>404.625</v>
          </cell>
        </row>
        <row r="649">
          <cell r="AB649">
            <v>0</v>
          </cell>
          <cell r="AN649">
            <v>0</v>
          </cell>
        </row>
        <row r="650">
          <cell r="AB650">
            <v>0</v>
          </cell>
          <cell r="AN650">
            <v>0</v>
          </cell>
        </row>
        <row r="651">
          <cell r="AB651">
            <v>0</v>
          </cell>
          <cell r="AN651">
            <v>0</v>
          </cell>
        </row>
        <row r="652">
          <cell r="AB652">
            <v>26387</v>
          </cell>
          <cell r="AN652">
            <v>3429.4166666666665</v>
          </cell>
          <cell r="AO652" t="str">
            <v>11</v>
          </cell>
        </row>
        <row r="653">
          <cell r="AB653">
            <v>42523.5</v>
          </cell>
          <cell r="AN653">
            <v>6513.354166666667</v>
          </cell>
          <cell r="AO653" t="str">
            <v>11</v>
          </cell>
        </row>
        <row r="654">
          <cell r="AB654">
            <v>0</v>
          </cell>
          <cell r="AN654">
            <v>17.708333333333332</v>
          </cell>
          <cell r="AO654" t="str">
            <v>11</v>
          </cell>
        </row>
        <row r="655">
          <cell r="AB655">
            <v>0</v>
          </cell>
          <cell r="AN655">
            <v>0</v>
          </cell>
        </row>
        <row r="656">
          <cell r="AB656">
            <v>0</v>
          </cell>
          <cell r="AN656">
            <v>172.70749999999998</v>
          </cell>
          <cell r="AO656" t="str">
            <v>11</v>
          </cell>
        </row>
        <row r="657">
          <cell r="AB657">
            <v>0</v>
          </cell>
          <cell r="AN657">
            <v>43.414583333333326</v>
          </cell>
          <cell r="AO657" t="str">
            <v>65</v>
          </cell>
        </row>
        <row r="658">
          <cell r="AB658">
            <v>103528.11</v>
          </cell>
          <cell r="AN658">
            <v>157730.30333333334</v>
          </cell>
          <cell r="AO658" t="str">
            <v>11</v>
          </cell>
        </row>
        <row r="659">
          <cell r="AB659">
            <v>0</v>
          </cell>
          <cell r="AN659">
            <v>10339.358333333334</v>
          </cell>
          <cell r="AO659" t="str">
            <v>11</v>
          </cell>
        </row>
        <row r="660">
          <cell r="AB660">
            <v>0</v>
          </cell>
          <cell r="AN660">
            <v>0</v>
          </cell>
          <cell r="AO660" t="str">
            <v>65</v>
          </cell>
        </row>
        <row r="661">
          <cell r="AB661">
            <v>6182.31</v>
          </cell>
          <cell r="AN661">
            <v>4723.0045833333334</v>
          </cell>
          <cell r="AO661">
            <v>65</v>
          </cell>
        </row>
        <row r="662">
          <cell r="AB662">
            <v>0</v>
          </cell>
          <cell r="AN662">
            <v>0</v>
          </cell>
        </row>
        <row r="663">
          <cell r="AB663">
            <v>0</v>
          </cell>
          <cell r="AN663">
            <v>0</v>
          </cell>
        </row>
        <row r="664">
          <cell r="AB664">
            <v>0</v>
          </cell>
          <cell r="AN664">
            <v>0</v>
          </cell>
          <cell r="AO664" t="str">
            <v>11</v>
          </cell>
        </row>
        <row r="665">
          <cell r="AB665">
            <v>0</v>
          </cell>
          <cell r="AN665">
            <v>0</v>
          </cell>
          <cell r="AO665" t="str">
            <v>41</v>
          </cell>
        </row>
        <row r="666">
          <cell r="AB666">
            <v>0</v>
          </cell>
          <cell r="AN666">
            <v>2514014.7916666665</v>
          </cell>
          <cell r="AO666" t="str">
            <v>41</v>
          </cell>
        </row>
        <row r="667">
          <cell r="AB667">
            <v>0</v>
          </cell>
          <cell r="AN667">
            <v>-879905.20833333337</v>
          </cell>
          <cell r="AO667" t="str">
            <v>41</v>
          </cell>
        </row>
        <row r="668">
          <cell r="AB668">
            <v>0</v>
          </cell>
          <cell r="AN668">
            <v>0</v>
          </cell>
          <cell r="AO668" t="str">
            <v>41</v>
          </cell>
        </row>
        <row r="669">
          <cell r="AB669">
            <v>0</v>
          </cell>
          <cell r="AN669">
            <v>0</v>
          </cell>
          <cell r="AO669" t="str">
            <v>41</v>
          </cell>
        </row>
        <row r="670">
          <cell r="AB670">
            <v>59899</v>
          </cell>
          <cell r="AN670">
            <v>-2834736.8333333335</v>
          </cell>
          <cell r="AO670" t="str">
            <v>41</v>
          </cell>
        </row>
        <row r="671">
          <cell r="AB671">
            <v>0</v>
          </cell>
          <cell r="AN671">
            <v>0</v>
          </cell>
          <cell r="AO671" t="str">
            <v>11</v>
          </cell>
        </row>
        <row r="672">
          <cell r="AB672">
            <v>524.9</v>
          </cell>
          <cell r="AN672">
            <v>7580.0358333333288</v>
          </cell>
          <cell r="AO672" t="str">
            <v>41</v>
          </cell>
        </row>
        <row r="673">
          <cell r="AB673">
            <v>62572.92</v>
          </cell>
          <cell r="AN673">
            <v>257985.48</v>
          </cell>
          <cell r="AO673" t="str">
            <v>11</v>
          </cell>
        </row>
        <row r="674">
          <cell r="AB674">
            <v>0</v>
          </cell>
          <cell r="AN674">
            <v>16279.333333333334</v>
          </cell>
          <cell r="AO674" t="str">
            <v>11</v>
          </cell>
        </row>
        <row r="675">
          <cell r="AB675">
            <v>0</v>
          </cell>
          <cell r="AN675">
            <v>396079.33416666667</v>
          </cell>
          <cell r="AO675" t="str">
            <v>11</v>
          </cell>
        </row>
        <row r="676">
          <cell r="AB676">
            <v>0</v>
          </cell>
          <cell r="AN676">
            <v>60431.485000000008</v>
          </cell>
          <cell r="AO676" t="str">
            <v>11</v>
          </cell>
        </row>
        <row r="677">
          <cell r="AB677">
            <v>0</v>
          </cell>
          <cell r="AN677">
            <v>0</v>
          </cell>
          <cell r="AO677" t="str">
            <v>11</v>
          </cell>
        </row>
        <row r="678">
          <cell r="AB678">
            <v>0</v>
          </cell>
          <cell r="AN678">
            <v>0</v>
          </cell>
          <cell r="AO678" t="str">
            <v>41</v>
          </cell>
        </row>
        <row r="679">
          <cell r="AB679">
            <v>31524576.989999998</v>
          </cell>
          <cell r="AN679">
            <v>34386858.559999995</v>
          </cell>
          <cell r="AO679">
            <v>65</v>
          </cell>
        </row>
        <row r="680">
          <cell r="AB680">
            <v>-58100975.340000004</v>
          </cell>
          <cell r="AN680">
            <v>-58328050.006666668</v>
          </cell>
          <cell r="AO680">
            <v>65</v>
          </cell>
        </row>
        <row r="681">
          <cell r="AB681">
            <v>36510290.5</v>
          </cell>
          <cell r="AN681">
            <v>36348109.22291667</v>
          </cell>
          <cell r="AO681">
            <v>65</v>
          </cell>
        </row>
        <row r="682">
          <cell r="AB682">
            <v>9350129.5299999993</v>
          </cell>
          <cell r="AN682">
            <v>9349896.459999999</v>
          </cell>
          <cell r="AO682">
            <v>65</v>
          </cell>
        </row>
        <row r="683">
          <cell r="AB683">
            <v>209796.52</v>
          </cell>
          <cell r="AN683">
            <v>209796.52</v>
          </cell>
          <cell r="AO683">
            <v>65</v>
          </cell>
        </row>
        <row r="684">
          <cell r="AB684">
            <v>1240172.07</v>
          </cell>
          <cell r="AN684">
            <v>1239088.45</v>
          </cell>
          <cell r="AO684">
            <v>65</v>
          </cell>
        </row>
        <row r="685">
          <cell r="AB685">
            <v>7601.05</v>
          </cell>
          <cell r="AN685">
            <v>7601.050000000002</v>
          </cell>
          <cell r="AO685">
            <v>65</v>
          </cell>
        </row>
        <row r="686">
          <cell r="AB686">
            <v>1907673.02</v>
          </cell>
          <cell r="AN686">
            <v>1843181.1450000003</v>
          </cell>
          <cell r="AO686">
            <v>65</v>
          </cell>
        </row>
        <row r="687">
          <cell r="AB687">
            <v>2576768.5099999998</v>
          </cell>
          <cell r="AN687">
            <v>2577977.959999999</v>
          </cell>
          <cell r="AO687">
            <v>65</v>
          </cell>
        </row>
        <row r="688">
          <cell r="AB688">
            <v>619435.48</v>
          </cell>
          <cell r="AN688">
            <v>535505.86666666658</v>
          </cell>
          <cell r="AO688">
            <v>65</v>
          </cell>
        </row>
        <row r="689">
          <cell r="AB689">
            <v>366.95</v>
          </cell>
          <cell r="AN689">
            <v>366.94999999999987</v>
          </cell>
          <cell r="AO689">
            <v>65</v>
          </cell>
        </row>
        <row r="690">
          <cell r="AB690">
            <v>-25835.27</v>
          </cell>
          <cell r="AN690">
            <v>-25835.27</v>
          </cell>
          <cell r="AO690">
            <v>65</v>
          </cell>
        </row>
        <row r="691">
          <cell r="AB691">
            <v>405426.67</v>
          </cell>
          <cell r="AN691">
            <v>405426.67</v>
          </cell>
          <cell r="AO691">
            <v>65</v>
          </cell>
        </row>
        <row r="692">
          <cell r="AB692">
            <v>686461.83</v>
          </cell>
          <cell r="AN692">
            <v>673468.35374999989</v>
          </cell>
          <cell r="AO692">
            <v>65</v>
          </cell>
        </row>
        <row r="693">
          <cell r="AB693">
            <v>9152.75</v>
          </cell>
          <cell r="AN693">
            <v>9152.75</v>
          </cell>
          <cell r="AO693">
            <v>65</v>
          </cell>
        </row>
        <row r="694">
          <cell r="AB694">
            <v>1451535.06</v>
          </cell>
          <cell r="AN694">
            <v>1292181.8895833334</v>
          </cell>
          <cell r="AO694">
            <v>65</v>
          </cell>
        </row>
        <row r="695">
          <cell r="AB695">
            <v>2275131.77</v>
          </cell>
          <cell r="AN695">
            <v>2097071.9595833335</v>
          </cell>
          <cell r="AO695">
            <v>65</v>
          </cell>
        </row>
        <row r="696">
          <cell r="AB696">
            <v>995</v>
          </cell>
          <cell r="AN696">
            <v>995</v>
          </cell>
          <cell r="AO696">
            <v>65</v>
          </cell>
        </row>
        <row r="697">
          <cell r="AB697">
            <v>1519</v>
          </cell>
          <cell r="AN697">
            <v>1519</v>
          </cell>
          <cell r="AO697">
            <v>65</v>
          </cell>
        </row>
        <row r="698">
          <cell r="AB698">
            <v>83002.97</v>
          </cell>
          <cell r="AN698">
            <v>25795.207083333331</v>
          </cell>
          <cell r="AO698">
            <v>65</v>
          </cell>
        </row>
        <row r="699">
          <cell r="AB699">
            <v>1815753.94</v>
          </cell>
          <cell r="AN699">
            <v>1669958.1545833333</v>
          </cell>
          <cell r="AO699">
            <v>65</v>
          </cell>
        </row>
        <row r="700">
          <cell r="AB700">
            <v>3578471.46</v>
          </cell>
          <cell r="AN700">
            <v>3043446.16</v>
          </cell>
          <cell r="AO700">
            <v>65</v>
          </cell>
        </row>
        <row r="701">
          <cell r="AB701">
            <v>-1154425.72</v>
          </cell>
          <cell r="AN701">
            <v>-598835.77500000002</v>
          </cell>
          <cell r="AO701" t="str">
            <v>65</v>
          </cell>
        </row>
        <row r="702">
          <cell r="AB702">
            <v>66942.149999999994</v>
          </cell>
          <cell r="AN702">
            <v>66942.150000000009</v>
          </cell>
          <cell r="AO702">
            <v>65</v>
          </cell>
        </row>
        <row r="703">
          <cell r="AB703">
            <v>1729467.71</v>
          </cell>
          <cell r="AN703">
            <v>1256455.0979166667</v>
          </cell>
          <cell r="AO703" t="str">
            <v>65</v>
          </cell>
        </row>
        <row r="704">
          <cell r="AB704">
            <v>2694999.3</v>
          </cell>
          <cell r="AN704">
            <v>3247252.6575000002</v>
          </cell>
        </row>
        <row r="705">
          <cell r="AB705">
            <v>0</v>
          </cell>
          <cell r="AN705">
            <v>0</v>
          </cell>
          <cell r="AO705" t="str">
            <v>23</v>
          </cell>
        </row>
        <row r="706">
          <cell r="AB706">
            <v>240686</v>
          </cell>
          <cell r="AN706">
            <v>249854</v>
          </cell>
          <cell r="AO706" t="str">
            <v>12</v>
          </cell>
        </row>
        <row r="707">
          <cell r="AB707">
            <v>0</v>
          </cell>
          <cell r="AN707">
            <v>0</v>
          </cell>
          <cell r="AO707" t="str">
            <v>12</v>
          </cell>
        </row>
        <row r="708">
          <cell r="AB708">
            <v>0</v>
          </cell>
          <cell r="AN708">
            <v>0</v>
          </cell>
          <cell r="AO708" t="str">
            <v>12</v>
          </cell>
        </row>
        <row r="709">
          <cell r="AB709">
            <v>0</v>
          </cell>
          <cell r="AN709">
            <v>0</v>
          </cell>
          <cell r="AO709" t="str">
            <v>12</v>
          </cell>
        </row>
        <row r="710">
          <cell r="AB710">
            <v>0</v>
          </cell>
          <cell r="AN710">
            <v>855.84250000000009</v>
          </cell>
          <cell r="AO710" t="str">
            <v>12</v>
          </cell>
        </row>
        <row r="711">
          <cell r="AB711">
            <v>0</v>
          </cell>
          <cell r="AN711">
            <v>0</v>
          </cell>
          <cell r="AO711" t="str">
            <v>12</v>
          </cell>
        </row>
        <row r="712">
          <cell r="AB712">
            <v>81126.63</v>
          </cell>
          <cell r="AN712">
            <v>96295.335000000006</v>
          </cell>
          <cell r="AO712" t="str">
            <v>12</v>
          </cell>
        </row>
        <row r="713">
          <cell r="AB713">
            <v>0</v>
          </cell>
          <cell r="AN713">
            <v>0</v>
          </cell>
          <cell r="AO713" t="str">
            <v>12</v>
          </cell>
        </row>
        <row r="714">
          <cell r="AB714">
            <v>0</v>
          </cell>
          <cell r="AN714">
            <v>0</v>
          </cell>
          <cell r="AO714" t="str">
            <v>12</v>
          </cell>
        </row>
        <row r="715">
          <cell r="AB715">
            <v>363928.58</v>
          </cell>
          <cell r="AN715">
            <v>418517.87875000009</v>
          </cell>
          <cell r="AO715" t="str">
            <v>12</v>
          </cell>
        </row>
        <row r="716">
          <cell r="AB716">
            <v>0</v>
          </cell>
          <cell r="AN716">
            <v>-8.3333333333333339E-4</v>
          </cell>
          <cell r="AO716" t="str">
            <v>12</v>
          </cell>
        </row>
        <row r="717">
          <cell r="AB717">
            <v>3433896.22</v>
          </cell>
          <cell r="AN717">
            <v>3518336.3049999997</v>
          </cell>
          <cell r="AO717" t="str">
            <v>12</v>
          </cell>
        </row>
        <row r="718">
          <cell r="AB718">
            <v>0</v>
          </cell>
          <cell r="AN718">
            <v>38990.298750000009</v>
          </cell>
          <cell r="AO718" t="str">
            <v>12</v>
          </cell>
        </row>
        <row r="719">
          <cell r="AB719">
            <v>0</v>
          </cell>
          <cell r="AN719">
            <v>375013.89624999999</v>
          </cell>
          <cell r="AO719" t="str">
            <v>12</v>
          </cell>
        </row>
        <row r="720">
          <cell r="AB720">
            <v>0</v>
          </cell>
          <cell r="AN720">
            <v>252932.77000000002</v>
          </cell>
          <cell r="AO720" t="str">
            <v>12</v>
          </cell>
        </row>
        <row r="721">
          <cell r="AB721">
            <v>0</v>
          </cell>
          <cell r="AN721">
            <v>160976.35416666666</v>
          </cell>
          <cell r="AO721" t="str">
            <v>12</v>
          </cell>
        </row>
        <row r="722">
          <cell r="AB722">
            <v>204998.61</v>
          </cell>
          <cell r="AN722">
            <v>451013.74500000005</v>
          </cell>
          <cell r="AO722" t="str">
            <v>12</v>
          </cell>
        </row>
        <row r="723">
          <cell r="AB723">
            <v>51607.44</v>
          </cell>
          <cell r="AN723">
            <v>53357.49</v>
          </cell>
          <cell r="AO723" t="str">
            <v>12</v>
          </cell>
        </row>
        <row r="724">
          <cell r="AB724">
            <v>1246922.58</v>
          </cell>
          <cell r="AN724">
            <v>682048.96750000003</v>
          </cell>
          <cell r="AO724" t="str">
            <v>12</v>
          </cell>
        </row>
        <row r="725">
          <cell r="AB725">
            <v>947558.57</v>
          </cell>
          <cell r="AN725">
            <v>518301.1020833333</v>
          </cell>
          <cell r="AO725" t="str">
            <v>12</v>
          </cell>
        </row>
        <row r="726">
          <cell r="AB726">
            <v>2901380.85</v>
          </cell>
          <cell r="AN726">
            <v>1587014.1762499998</v>
          </cell>
          <cell r="AO726" t="str">
            <v>12</v>
          </cell>
        </row>
        <row r="727">
          <cell r="AB727">
            <v>885498.17</v>
          </cell>
          <cell r="AN727">
            <v>445254.93208333332</v>
          </cell>
          <cell r="AO727" t="str">
            <v>12</v>
          </cell>
        </row>
        <row r="728">
          <cell r="AB728">
            <v>20824.89</v>
          </cell>
          <cell r="AN728">
            <v>11446.592083333331</v>
          </cell>
          <cell r="AO728" t="str">
            <v>12</v>
          </cell>
        </row>
        <row r="729">
          <cell r="AB729">
            <v>48590.85</v>
          </cell>
          <cell r="AN729">
            <v>26708.416249999995</v>
          </cell>
          <cell r="AO729" t="str">
            <v>12</v>
          </cell>
        </row>
        <row r="730">
          <cell r="AB730">
            <v>21683.19</v>
          </cell>
          <cell r="AN730">
            <v>12627.516250000001</v>
          </cell>
          <cell r="AO730" t="str">
            <v>12</v>
          </cell>
        </row>
        <row r="731">
          <cell r="AB731">
            <v>1182021.1399999999</v>
          </cell>
          <cell r="AN731">
            <v>447597.21083333337</v>
          </cell>
          <cell r="AO731" t="str">
            <v>12</v>
          </cell>
        </row>
        <row r="732">
          <cell r="AB732">
            <v>914262.01</v>
          </cell>
          <cell r="AN732">
            <v>349365.44124999997</v>
          </cell>
          <cell r="AO732" t="str">
            <v>12</v>
          </cell>
        </row>
        <row r="733">
          <cell r="AB733">
            <v>131262.21</v>
          </cell>
          <cell r="AN733">
            <v>50144.346249999995</v>
          </cell>
          <cell r="AO733" t="str">
            <v>12</v>
          </cell>
        </row>
        <row r="734">
          <cell r="AB734">
            <v>211343.67</v>
          </cell>
          <cell r="AN734">
            <v>26491.957916666666</v>
          </cell>
          <cell r="AO734" t="str">
            <v>12</v>
          </cell>
        </row>
        <row r="735">
          <cell r="AB735">
            <v>16933402.649999999</v>
          </cell>
          <cell r="AN735">
            <v>2423547.3450000002</v>
          </cell>
          <cell r="AO735">
            <v>65</v>
          </cell>
        </row>
        <row r="736">
          <cell r="AB736">
            <v>-7524234.4400000004</v>
          </cell>
          <cell r="AN736">
            <v>-24274078.705416668</v>
          </cell>
          <cell r="AO736">
            <v>65</v>
          </cell>
        </row>
        <row r="737">
          <cell r="AB737">
            <v>0</v>
          </cell>
          <cell r="AN737">
            <v>0</v>
          </cell>
          <cell r="AO737">
            <v>65</v>
          </cell>
        </row>
        <row r="738">
          <cell r="AB738">
            <v>-16440523.59</v>
          </cell>
          <cell r="AN738">
            <v>-25984664.073333338</v>
          </cell>
          <cell r="AO738">
            <v>65</v>
          </cell>
        </row>
        <row r="739">
          <cell r="AB739">
            <v>135186.18</v>
          </cell>
          <cell r="AN739">
            <v>-949375.49624999997</v>
          </cell>
          <cell r="AO739" t="str">
            <v>65</v>
          </cell>
        </row>
        <row r="740">
          <cell r="AB740">
            <v>119544.02</v>
          </cell>
          <cell r="AN740">
            <v>-29784.801250000008</v>
          </cell>
          <cell r="AO740" t="str">
            <v>65</v>
          </cell>
        </row>
        <row r="741">
          <cell r="AB741">
            <v>0</v>
          </cell>
          <cell r="AN741">
            <v>0</v>
          </cell>
          <cell r="AO741" t="str">
            <v>65b</v>
          </cell>
        </row>
        <row r="742">
          <cell r="AB742">
            <v>5176339752.470005</v>
          </cell>
          <cell r="AN742">
            <v>5231517078.7645855</v>
          </cell>
        </row>
        <row r="744">
          <cell r="AB744">
            <v>-77201680.299999997</v>
          </cell>
          <cell r="AN744">
            <v>-63598251.922916673</v>
          </cell>
          <cell r="AO744" t="str">
            <v>6</v>
          </cell>
        </row>
        <row r="745">
          <cell r="AB745">
            <v>48572715</v>
          </cell>
          <cell r="AN745">
            <v>46778090</v>
          </cell>
          <cell r="AO745" t="str">
            <v>65b</v>
          </cell>
        </row>
        <row r="746">
          <cell r="AB746">
            <v>-1024751.45</v>
          </cell>
          <cell r="AN746">
            <v>-1024751.4499999998</v>
          </cell>
          <cell r="AO746" t="str">
            <v>64</v>
          </cell>
        </row>
        <row r="747">
          <cell r="AB747">
            <v>-459000</v>
          </cell>
          <cell r="AN747">
            <v>-159375</v>
          </cell>
          <cell r="AO747" t="str">
            <v>50/67</v>
          </cell>
        </row>
        <row r="748">
          <cell r="AB748">
            <v>33917.58</v>
          </cell>
          <cell r="AN748">
            <v>40584.246666666681</v>
          </cell>
          <cell r="AO748" t="str">
            <v>22</v>
          </cell>
          <cell r="AP748">
            <v>23</v>
          </cell>
        </row>
        <row r="749">
          <cell r="AB749">
            <v>91427</v>
          </cell>
          <cell r="AN749">
            <v>109010.33333333333</v>
          </cell>
          <cell r="AO749" t="str">
            <v>22</v>
          </cell>
          <cell r="AP749">
            <v>24</v>
          </cell>
        </row>
        <row r="750">
          <cell r="AB750">
            <v>39518432</v>
          </cell>
          <cell r="AN750">
            <v>38608265.333333336</v>
          </cell>
          <cell r="AO750" t="str">
            <v>22</v>
          </cell>
          <cell r="AP750">
            <v>25</v>
          </cell>
        </row>
        <row r="751">
          <cell r="AB751">
            <v>0</v>
          </cell>
          <cell r="AN751">
            <v>0</v>
          </cell>
          <cell r="AO751" t="str">
            <v>6</v>
          </cell>
        </row>
        <row r="752">
          <cell r="AB752">
            <v>-29322000</v>
          </cell>
          <cell r="AN752">
            <v>-23140166.666666668</v>
          </cell>
          <cell r="AO752" t="str">
            <v>66</v>
          </cell>
        </row>
        <row r="753">
          <cell r="AB753">
            <v>2889000</v>
          </cell>
          <cell r="AN753">
            <v>2464458.3333333335</v>
          </cell>
          <cell r="AO753" t="str">
            <v>31/66</v>
          </cell>
          <cell r="AP753">
            <v>26</v>
          </cell>
        </row>
        <row r="754">
          <cell r="AB754">
            <v>1998018</v>
          </cell>
          <cell r="AN754">
            <v>2778226.3333333335</v>
          </cell>
          <cell r="AO754" t="str">
            <v>48</v>
          </cell>
        </row>
        <row r="755">
          <cell r="AB755">
            <v>2718000</v>
          </cell>
          <cell r="AN755">
            <v>2151750</v>
          </cell>
          <cell r="AO755" t="str">
            <v>48</v>
          </cell>
        </row>
        <row r="756">
          <cell r="AB756">
            <v>205589</v>
          </cell>
          <cell r="AN756">
            <v>712499.41666666663</v>
          </cell>
          <cell r="AO756" t="str">
            <v>50/67</v>
          </cell>
        </row>
        <row r="757">
          <cell r="AB757">
            <v>4822933</v>
          </cell>
          <cell r="AN757">
            <v>3574838.4166666665</v>
          </cell>
          <cell r="AO757" t="str">
            <v>50/67</v>
          </cell>
        </row>
        <row r="758">
          <cell r="AB758">
            <v>10483</v>
          </cell>
          <cell r="AN758">
            <v>84153.75</v>
          </cell>
          <cell r="AO758" t="str">
            <v>50/67</v>
          </cell>
        </row>
        <row r="759">
          <cell r="AB759">
            <v>49000</v>
          </cell>
          <cell r="AN759">
            <v>49000</v>
          </cell>
          <cell r="AO759" t="str">
            <v>48</v>
          </cell>
        </row>
        <row r="760">
          <cell r="AB760">
            <v>-236000</v>
          </cell>
          <cell r="AN760">
            <v>-220833.33333333334</v>
          </cell>
          <cell r="AO760" t="str">
            <v>48</v>
          </cell>
        </row>
        <row r="761">
          <cell r="AB761">
            <v>0</v>
          </cell>
          <cell r="AN761">
            <v>0</v>
          </cell>
          <cell r="AO761" t="str">
            <v>22</v>
          </cell>
          <cell r="AP761">
            <v>27</v>
          </cell>
        </row>
        <row r="762">
          <cell r="AB762">
            <v>2070000</v>
          </cell>
          <cell r="AN762">
            <v>2116416.6666666665</v>
          </cell>
        </row>
        <row r="763">
          <cell r="AB763">
            <v>365575</v>
          </cell>
          <cell r="AN763">
            <v>340907.29166666669</v>
          </cell>
          <cell r="AO763" t="str">
            <v>50/67</v>
          </cell>
        </row>
        <row r="764">
          <cell r="AB764">
            <v>455000</v>
          </cell>
          <cell r="AN764">
            <v>455000</v>
          </cell>
          <cell r="AO764" t="str">
            <v>50/67</v>
          </cell>
        </row>
        <row r="765">
          <cell r="AB765">
            <v>960000</v>
          </cell>
          <cell r="AN765">
            <v>1027500</v>
          </cell>
        </row>
        <row r="766">
          <cell r="AB766">
            <v>1259000</v>
          </cell>
          <cell r="AN766">
            <v>1259000</v>
          </cell>
        </row>
        <row r="767">
          <cell r="AB767">
            <v>0</v>
          </cell>
          <cell r="AN767">
            <v>0</v>
          </cell>
        </row>
        <row r="768">
          <cell r="AB768">
            <v>6917206</v>
          </cell>
          <cell r="AN768">
            <v>5937363.916666667</v>
          </cell>
        </row>
        <row r="769">
          <cell r="AB769">
            <v>0</v>
          </cell>
          <cell r="AN769">
            <v>0</v>
          </cell>
        </row>
        <row r="770">
          <cell r="AB770">
            <v>2854228</v>
          </cell>
          <cell r="AN770">
            <v>2331884.375</v>
          </cell>
          <cell r="AO770" t="str">
            <v>48</v>
          </cell>
        </row>
        <row r="771">
          <cell r="AB771">
            <v>2458000</v>
          </cell>
          <cell r="AN771">
            <v>2458000</v>
          </cell>
          <cell r="AO771" t="str">
            <v>65a</v>
          </cell>
        </row>
        <row r="772">
          <cell r="AB772">
            <v>1553352</v>
          </cell>
          <cell r="AN772">
            <v>1362685.3333333333</v>
          </cell>
        </row>
        <row r="773">
          <cell r="AB773">
            <v>863861</v>
          </cell>
          <cell r="AN773">
            <v>1768056.625</v>
          </cell>
        </row>
        <row r="774">
          <cell r="AB774">
            <v>0</v>
          </cell>
          <cell r="AN774">
            <v>0</v>
          </cell>
        </row>
        <row r="775">
          <cell r="AB775">
            <v>21000</v>
          </cell>
          <cell r="AN775">
            <v>19583.333333333332</v>
          </cell>
          <cell r="AO775" t="str">
            <v>50/67</v>
          </cell>
        </row>
        <row r="776">
          <cell r="AB776">
            <v>0</v>
          </cell>
          <cell r="AN776">
            <v>0</v>
          </cell>
        </row>
        <row r="777">
          <cell r="AB777">
            <v>159437</v>
          </cell>
          <cell r="AN777">
            <v>159437</v>
          </cell>
          <cell r="AO777" t="str">
            <v>48</v>
          </cell>
        </row>
        <row r="778">
          <cell r="AB778">
            <v>1080000</v>
          </cell>
          <cell r="AN778">
            <v>854750</v>
          </cell>
        </row>
        <row r="779">
          <cell r="AB779">
            <v>-7000</v>
          </cell>
          <cell r="AN779">
            <v>-7000</v>
          </cell>
        </row>
        <row r="780">
          <cell r="AB780">
            <v>0</v>
          </cell>
          <cell r="AN780">
            <v>0</v>
          </cell>
          <cell r="AO780" t="str">
            <v>41</v>
          </cell>
        </row>
        <row r="781">
          <cell r="AB781">
            <v>12777000</v>
          </cell>
          <cell r="AN781">
            <v>12777000</v>
          </cell>
        </row>
        <row r="782">
          <cell r="AB782">
            <v>1044000</v>
          </cell>
          <cell r="AN782">
            <v>1044000</v>
          </cell>
        </row>
        <row r="783">
          <cell r="AB783">
            <v>5292000</v>
          </cell>
          <cell r="AN783">
            <v>5298375</v>
          </cell>
          <cell r="AO783" t="str">
            <v>50/67</v>
          </cell>
        </row>
        <row r="784">
          <cell r="AB784">
            <v>1074914</v>
          </cell>
          <cell r="AN784">
            <v>3404125.4583333335</v>
          </cell>
          <cell r="AO784" t="str">
            <v>50/67</v>
          </cell>
        </row>
        <row r="785">
          <cell r="AB785">
            <v>138097</v>
          </cell>
          <cell r="AN785">
            <v>59302.541666666664</v>
          </cell>
        </row>
        <row r="786">
          <cell r="AB786">
            <v>448000</v>
          </cell>
          <cell r="AN786">
            <v>726875</v>
          </cell>
        </row>
        <row r="787">
          <cell r="AB787">
            <v>550000</v>
          </cell>
          <cell r="AN787">
            <v>22916.666666666668</v>
          </cell>
        </row>
        <row r="788">
          <cell r="AB788">
            <v>700000</v>
          </cell>
          <cell r="AN788">
            <v>29166.666666666668</v>
          </cell>
        </row>
        <row r="789">
          <cell r="AB789">
            <v>-859037900</v>
          </cell>
          <cell r="AN789">
            <v>-859037900</v>
          </cell>
          <cell r="AO789" t="str">
            <v>2</v>
          </cell>
        </row>
        <row r="790">
          <cell r="AB790">
            <v>-60000000</v>
          </cell>
          <cell r="AN790">
            <v>-60000000</v>
          </cell>
          <cell r="AO790" t="str">
            <v>3</v>
          </cell>
        </row>
        <row r="791">
          <cell r="AB791">
            <v>0</v>
          </cell>
          <cell r="AN791">
            <v>0</v>
          </cell>
          <cell r="AO791" t="str">
            <v>3</v>
          </cell>
        </row>
        <row r="792">
          <cell r="AB792">
            <v>-431100</v>
          </cell>
          <cell r="AN792">
            <v>-431100</v>
          </cell>
          <cell r="AO792" t="str">
            <v>3</v>
          </cell>
        </row>
        <row r="793">
          <cell r="AB793">
            <v>-1458300</v>
          </cell>
          <cell r="AN793">
            <v>-1470487.5</v>
          </cell>
          <cell r="AO793" t="str">
            <v>3</v>
          </cell>
        </row>
        <row r="794">
          <cell r="AB794">
            <v>0</v>
          </cell>
          <cell r="AN794">
            <v>-32343750</v>
          </cell>
          <cell r="AO794" t="str">
            <v>3</v>
          </cell>
        </row>
        <row r="795">
          <cell r="AB795">
            <v>-80250000</v>
          </cell>
          <cell r="AN795">
            <v>-87656250</v>
          </cell>
          <cell r="AO795" t="str">
            <v>3</v>
          </cell>
        </row>
        <row r="796">
          <cell r="AB796">
            <v>-200000000</v>
          </cell>
          <cell r="AN796">
            <v>-200000000</v>
          </cell>
          <cell r="AO796" t="str">
            <v>3</v>
          </cell>
        </row>
        <row r="797">
          <cell r="AB797">
            <v>-122847945.22</v>
          </cell>
          <cell r="AN797">
            <v>-122847945.22000001</v>
          </cell>
          <cell r="AO797" t="str">
            <v>4</v>
          </cell>
        </row>
        <row r="798">
          <cell r="AB798">
            <v>-338395484.31</v>
          </cell>
          <cell r="AN798">
            <v>-338395484.31</v>
          </cell>
          <cell r="AO798" t="str">
            <v>4</v>
          </cell>
        </row>
        <row r="799">
          <cell r="AB799">
            <v>-16901820.34</v>
          </cell>
          <cell r="AN799">
            <v>-16901820.34</v>
          </cell>
          <cell r="AO799" t="str">
            <v>4</v>
          </cell>
        </row>
        <row r="800">
          <cell r="AB800">
            <v>-337.5</v>
          </cell>
          <cell r="AN800">
            <v>-154.6875</v>
          </cell>
          <cell r="AO800" t="str">
            <v>4</v>
          </cell>
        </row>
        <row r="801">
          <cell r="AB801">
            <v>-32191469.550000001</v>
          </cell>
          <cell r="AN801">
            <v>-16050268.320000002</v>
          </cell>
          <cell r="AO801" t="str">
            <v>4</v>
          </cell>
        </row>
        <row r="802">
          <cell r="AB802">
            <v>0</v>
          </cell>
          <cell r="AN802">
            <v>-256594.16666666666</v>
          </cell>
          <cell r="AO802" t="str">
            <v>41</v>
          </cell>
        </row>
        <row r="803">
          <cell r="AB803">
            <v>0</v>
          </cell>
          <cell r="AN803">
            <v>-4329698.958333333</v>
          </cell>
          <cell r="AO803" t="str">
            <v>41</v>
          </cell>
        </row>
        <row r="804">
          <cell r="AB804">
            <v>0</v>
          </cell>
          <cell r="AN804">
            <v>5697865.416666667</v>
          </cell>
          <cell r="AO804" t="str">
            <v>41</v>
          </cell>
        </row>
        <row r="805">
          <cell r="AB805">
            <v>0</v>
          </cell>
          <cell r="AN805">
            <v>10479064.791666666</v>
          </cell>
          <cell r="AO805" t="str">
            <v>41</v>
          </cell>
        </row>
        <row r="806">
          <cell r="AB806">
            <v>0</v>
          </cell>
          <cell r="AN806">
            <v>1072536.875</v>
          </cell>
          <cell r="AO806" t="str">
            <v>41</v>
          </cell>
        </row>
        <row r="807">
          <cell r="AB807">
            <v>0</v>
          </cell>
          <cell r="AN807">
            <v>-13481340.833333334</v>
          </cell>
          <cell r="AO807" t="str">
            <v>41</v>
          </cell>
        </row>
        <row r="808">
          <cell r="AB808">
            <v>2148854.7200000002</v>
          </cell>
          <cell r="AN808">
            <v>2148854.7199999997</v>
          </cell>
          <cell r="AO808" t="str">
            <v>4</v>
          </cell>
        </row>
        <row r="809">
          <cell r="AB809">
            <v>1650848.74</v>
          </cell>
          <cell r="AN809">
            <v>1650848.74</v>
          </cell>
          <cell r="AO809" t="str">
            <v>4</v>
          </cell>
        </row>
        <row r="810">
          <cell r="AB810">
            <v>4985024.68</v>
          </cell>
          <cell r="AN810">
            <v>4985024.68</v>
          </cell>
          <cell r="AO810" t="str">
            <v>4</v>
          </cell>
        </row>
        <row r="811">
          <cell r="AB811">
            <v>786587.56</v>
          </cell>
          <cell r="AN811">
            <v>786587.56000000017</v>
          </cell>
          <cell r="AO811" t="str">
            <v>4</v>
          </cell>
        </row>
        <row r="812">
          <cell r="AB812">
            <v>-5370574</v>
          </cell>
          <cell r="AN812">
            <v>-5312805.458333333</v>
          </cell>
          <cell r="AO812" t="str">
            <v>6</v>
          </cell>
        </row>
        <row r="813">
          <cell r="AB813">
            <v>-790188</v>
          </cell>
          <cell r="AN813">
            <v>-780108.83333333337</v>
          </cell>
          <cell r="AO813" t="str">
            <v>6</v>
          </cell>
        </row>
        <row r="814">
          <cell r="AB814">
            <v>0</v>
          </cell>
          <cell r="AN814">
            <v>0</v>
          </cell>
          <cell r="AO814" t="str">
            <v>6</v>
          </cell>
        </row>
        <row r="815">
          <cell r="AB815">
            <v>0</v>
          </cell>
          <cell r="AN815">
            <v>0</v>
          </cell>
          <cell r="AO815" t="str">
            <v>41</v>
          </cell>
        </row>
        <row r="816">
          <cell r="AB816">
            <v>-103974220.56</v>
          </cell>
          <cell r="AN816">
            <v>-108063850.17208336</v>
          </cell>
          <cell r="AO816" t="str">
            <v>6</v>
          </cell>
        </row>
        <row r="817">
          <cell r="AB817">
            <v>77562549.519999996</v>
          </cell>
          <cell r="AN817">
            <v>77562549.519999996</v>
          </cell>
          <cell r="AO817" t="str">
            <v>6</v>
          </cell>
        </row>
        <row r="818">
          <cell r="AB818">
            <v>1755001.25</v>
          </cell>
          <cell r="AN818">
            <v>1755001.25</v>
          </cell>
          <cell r="AO818" t="str">
            <v>6</v>
          </cell>
        </row>
        <row r="819">
          <cell r="AB819">
            <v>1471103.62</v>
          </cell>
          <cell r="AN819">
            <v>1471103.6200000003</v>
          </cell>
          <cell r="AO819" t="str">
            <v>6</v>
          </cell>
        </row>
        <row r="820">
          <cell r="AB820">
            <v>16359946.109999999</v>
          </cell>
          <cell r="AN820">
            <v>16359946.110000005</v>
          </cell>
          <cell r="AO820" t="str">
            <v>6</v>
          </cell>
        </row>
        <row r="821">
          <cell r="AB821">
            <v>-1676293.6</v>
          </cell>
          <cell r="AN821">
            <v>-1676293.5999999999</v>
          </cell>
          <cell r="AO821" t="str">
            <v>6</v>
          </cell>
        </row>
        <row r="822">
          <cell r="AB822">
            <v>-79330806.810000002</v>
          </cell>
          <cell r="AN822">
            <v>-75442765.768333316</v>
          </cell>
          <cell r="AO822" t="str">
            <v>6</v>
          </cell>
        </row>
        <row r="823">
          <cell r="AB823">
            <v>27022509.050000001</v>
          </cell>
          <cell r="AN823">
            <v>26661328.412083339</v>
          </cell>
          <cell r="AO823" t="str">
            <v>6</v>
          </cell>
        </row>
        <row r="824">
          <cell r="AB824">
            <v>0</v>
          </cell>
          <cell r="AN824">
            <v>0</v>
          </cell>
          <cell r="AO824" t="str">
            <v>6</v>
          </cell>
        </row>
        <row r="825">
          <cell r="AB825">
            <v>0</v>
          </cell>
          <cell r="AN825">
            <v>0</v>
          </cell>
          <cell r="AO825" t="str">
            <v>6</v>
          </cell>
        </row>
        <row r="826">
          <cell r="AB826">
            <v>0</v>
          </cell>
          <cell r="AN826">
            <v>1229050.6666666667</v>
          </cell>
          <cell r="AO826" t="str">
            <v>6</v>
          </cell>
        </row>
        <row r="827">
          <cell r="AB827">
            <v>0</v>
          </cell>
          <cell r="AN827">
            <v>352289.20833333331</v>
          </cell>
          <cell r="AO827" t="str">
            <v>6</v>
          </cell>
        </row>
        <row r="828">
          <cell r="AB828">
            <v>0</v>
          </cell>
          <cell r="AN828">
            <v>2304566.4775</v>
          </cell>
          <cell r="AO828" t="str">
            <v>6</v>
          </cell>
        </row>
        <row r="829">
          <cell r="AB829">
            <v>-20782555</v>
          </cell>
          <cell r="AN829">
            <v>-16452856.041666666</v>
          </cell>
          <cell r="AO829" t="str">
            <v>41</v>
          </cell>
        </row>
        <row r="830">
          <cell r="AB830">
            <v>20564836</v>
          </cell>
          <cell r="AN830">
            <v>18855320.916666668</v>
          </cell>
          <cell r="AO830" t="str">
            <v>41</v>
          </cell>
        </row>
        <row r="831">
          <cell r="AB831">
            <v>46647134</v>
          </cell>
          <cell r="AN831">
            <v>38816175.083333336</v>
          </cell>
          <cell r="AO831" t="str">
            <v>41</v>
          </cell>
        </row>
        <row r="832">
          <cell r="AB832">
            <v>-59636660</v>
          </cell>
          <cell r="AN832">
            <v>-50294894.083333336</v>
          </cell>
          <cell r="AO832" t="str">
            <v>41</v>
          </cell>
        </row>
        <row r="833">
          <cell r="AB833">
            <v>0</v>
          </cell>
          <cell r="AN833">
            <v>-770363.5</v>
          </cell>
          <cell r="AO833" t="str">
            <v>41</v>
          </cell>
        </row>
        <row r="834">
          <cell r="AB834">
            <v>7246000</v>
          </cell>
          <cell r="AN834">
            <v>5736416.666666667</v>
          </cell>
          <cell r="AO834" t="str">
            <v>41</v>
          </cell>
        </row>
        <row r="835">
          <cell r="AB835">
            <v>0</v>
          </cell>
          <cell r="AN835">
            <v>0</v>
          </cell>
          <cell r="AO835" t="str">
            <v>8</v>
          </cell>
        </row>
        <row r="836">
          <cell r="AB836">
            <v>-25000000</v>
          </cell>
          <cell r="AN836">
            <v>-25000000</v>
          </cell>
          <cell r="AO836" t="str">
            <v>8</v>
          </cell>
        </row>
        <row r="837">
          <cell r="AB837">
            <v>0</v>
          </cell>
          <cell r="AN837">
            <v>0</v>
          </cell>
          <cell r="AO837" t="str">
            <v>8</v>
          </cell>
        </row>
        <row r="838">
          <cell r="AB838">
            <v>0</v>
          </cell>
          <cell r="AN838">
            <v>0</v>
          </cell>
          <cell r="AO838" t="str">
            <v>8</v>
          </cell>
        </row>
        <row r="839">
          <cell r="AB839">
            <v>0</v>
          </cell>
          <cell r="AN839">
            <v>-12604166.666666666</v>
          </cell>
          <cell r="AO839" t="str">
            <v>8</v>
          </cell>
        </row>
        <row r="840">
          <cell r="AB840">
            <v>0</v>
          </cell>
          <cell r="AN840">
            <v>0</v>
          </cell>
          <cell r="AO840" t="str">
            <v>8</v>
          </cell>
        </row>
        <row r="841">
          <cell r="AB841">
            <v>0</v>
          </cell>
          <cell r="AN841">
            <v>-10725000</v>
          </cell>
          <cell r="AO841" t="str">
            <v>8</v>
          </cell>
        </row>
        <row r="842">
          <cell r="AB842">
            <v>0</v>
          </cell>
          <cell r="AN842">
            <v>0</v>
          </cell>
          <cell r="AO842" t="str">
            <v>8</v>
          </cell>
        </row>
        <row r="843">
          <cell r="AB843">
            <v>0</v>
          </cell>
          <cell r="AN843">
            <v>-40104166.666666664</v>
          </cell>
          <cell r="AO843" t="str">
            <v>8</v>
          </cell>
        </row>
        <row r="844">
          <cell r="AB844">
            <v>0</v>
          </cell>
          <cell r="AN844">
            <v>0</v>
          </cell>
          <cell r="AO844" t="str">
            <v>8</v>
          </cell>
        </row>
        <row r="845">
          <cell r="AB845">
            <v>0</v>
          </cell>
          <cell r="AN845">
            <v>-12707500</v>
          </cell>
          <cell r="AO845" t="str">
            <v>8</v>
          </cell>
        </row>
        <row r="846">
          <cell r="AB846">
            <v>0</v>
          </cell>
          <cell r="AN846">
            <v>-1375000</v>
          </cell>
          <cell r="AO846" t="str">
            <v>8</v>
          </cell>
        </row>
        <row r="847">
          <cell r="AB847">
            <v>0</v>
          </cell>
          <cell r="AN847">
            <v>-3208333.3333333335</v>
          </cell>
          <cell r="AO847" t="str">
            <v>8</v>
          </cell>
        </row>
        <row r="848">
          <cell r="AB848">
            <v>0</v>
          </cell>
          <cell r="AN848">
            <v>0</v>
          </cell>
          <cell r="AO848" t="str">
            <v>8</v>
          </cell>
        </row>
        <row r="849">
          <cell r="AB849">
            <v>0</v>
          </cell>
          <cell r="AN849">
            <v>-15625000</v>
          </cell>
          <cell r="AO849" t="str">
            <v>8</v>
          </cell>
        </row>
        <row r="850">
          <cell r="AB850">
            <v>0</v>
          </cell>
          <cell r="AN850">
            <v>-1312500</v>
          </cell>
          <cell r="AO850" t="str">
            <v>8</v>
          </cell>
        </row>
        <row r="851">
          <cell r="AB851">
            <v>-3500000</v>
          </cell>
          <cell r="AN851">
            <v>-3500000</v>
          </cell>
          <cell r="AO851" t="str">
            <v>8</v>
          </cell>
        </row>
        <row r="852">
          <cell r="AB852">
            <v>0</v>
          </cell>
          <cell r="AN852">
            <v>-4375000</v>
          </cell>
          <cell r="AO852" t="str">
            <v>8</v>
          </cell>
        </row>
        <row r="853">
          <cell r="AB853">
            <v>0</v>
          </cell>
          <cell r="AN853">
            <v>-1312500</v>
          </cell>
          <cell r="AO853" t="str">
            <v>8</v>
          </cell>
        </row>
        <row r="854">
          <cell r="AB854">
            <v>-3000000</v>
          </cell>
          <cell r="AN854">
            <v>-3000000</v>
          </cell>
          <cell r="AO854" t="str">
            <v>8</v>
          </cell>
        </row>
        <row r="855">
          <cell r="AB855">
            <v>0</v>
          </cell>
          <cell r="AN855">
            <v>-17500000</v>
          </cell>
          <cell r="AO855" t="str">
            <v>8</v>
          </cell>
        </row>
        <row r="856">
          <cell r="AB856">
            <v>-1000000</v>
          </cell>
          <cell r="AN856">
            <v>-1000000</v>
          </cell>
          <cell r="AO856" t="str">
            <v>8</v>
          </cell>
        </row>
        <row r="857">
          <cell r="AB857">
            <v>0</v>
          </cell>
          <cell r="AN857">
            <v>-2625000</v>
          </cell>
          <cell r="AO857" t="str">
            <v>8</v>
          </cell>
        </row>
        <row r="858">
          <cell r="AB858">
            <v>-8500000</v>
          </cell>
          <cell r="AN858">
            <v>-8500000</v>
          </cell>
          <cell r="AO858" t="str">
            <v>8</v>
          </cell>
        </row>
        <row r="859">
          <cell r="AB859">
            <v>-10000000</v>
          </cell>
          <cell r="AN859">
            <v>-10000000</v>
          </cell>
          <cell r="AO859" t="str">
            <v>8</v>
          </cell>
        </row>
        <row r="860">
          <cell r="AB860">
            <v>-10000000</v>
          </cell>
          <cell r="AN860">
            <v>-10000000</v>
          </cell>
          <cell r="AO860" t="str">
            <v>8</v>
          </cell>
        </row>
        <row r="861">
          <cell r="AB861">
            <v>-8000000</v>
          </cell>
          <cell r="AN861">
            <v>-8000000</v>
          </cell>
          <cell r="AO861" t="str">
            <v>8</v>
          </cell>
        </row>
        <row r="862">
          <cell r="AB862">
            <v>-3000000</v>
          </cell>
          <cell r="AN862">
            <v>-3000000</v>
          </cell>
          <cell r="AO862" t="str">
            <v>8</v>
          </cell>
        </row>
        <row r="863">
          <cell r="AB863">
            <v>-20000000</v>
          </cell>
          <cell r="AN863">
            <v>-20000000</v>
          </cell>
          <cell r="AO863" t="str">
            <v>8</v>
          </cell>
        </row>
        <row r="864">
          <cell r="AB864">
            <v>-20000000</v>
          </cell>
          <cell r="AN864">
            <v>-20000000</v>
          </cell>
          <cell r="AO864" t="str">
            <v>8</v>
          </cell>
        </row>
        <row r="865">
          <cell r="AB865">
            <v>-5000000</v>
          </cell>
          <cell r="AN865">
            <v>-5000000</v>
          </cell>
          <cell r="AO865" t="str">
            <v>8</v>
          </cell>
        </row>
        <row r="866">
          <cell r="AB866">
            <v>-7000000</v>
          </cell>
          <cell r="AN866">
            <v>-7000000</v>
          </cell>
          <cell r="AO866" t="str">
            <v>8</v>
          </cell>
        </row>
        <row r="867">
          <cell r="AB867">
            <v>-10000000</v>
          </cell>
          <cell r="AN867">
            <v>-10000000</v>
          </cell>
          <cell r="AO867" t="str">
            <v>8</v>
          </cell>
        </row>
        <row r="868">
          <cell r="AB868">
            <v>-2000000</v>
          </cell>
          <cell r="AN868">
            <v>-2000000</v>
          </cell>
          <cell r="AO868" t="str">
            <v>8</v>
          </cell>
        </row>
        <row r="869">
          <cell r="AB869">
            <v>-3000000</v>
          </cell>
          <cell r="AN869">
            <v>-3000000</v>
          </cell>
          <cell r="AO869" t="str">
            <v>8</v>
          </cell>
        </row>
        <row r="870">
          <cell r="AB870">
            <v>-5000000</v>
          </cell>
          <cell r="AN870">
            <v>-5000000</v>
          </cell>
          <cell r="AO870" t="str">
            <v>8</v>
          </cell>
        </row>
        <row r="871">
          <cell r="AB871">
            <v>-15000000</v>
          </cell>
          <cell r="AN871">
            <v>-15000000</v>
          </cell>
          <cell r="AO871" t="str">
            <v>8</v>
          </cell>
        </row>
        <row r="872">
          <cell r="AB872">
            <v>-10000000</v>
          </cell>
          <cell r="AN872">
            <v>-10000000</v>
          </cell>
          <cell r="AO872" t="str">
            <v>8</v>
          </cell>
        </row>
        <row r="873">
          <cell r="AB873">
            <v>-2000000</v>
          </cell>
          <cell r="AN873">
            <v>-2000000</v>
          </cell>
          <cell r="AO873" t="str">
            <v>8</v>
          </cell>
        </row>
        <row r="874">
          <cell r="AB874">
            <v>-25000000</v>
          </cell>
          <cell r="AN874">
            <v>-25000000</v>
          </cell>
          <cell r="AO874" t="str">
            <v>8</v>
          </cell>
        </row>
        <row r="875">
          <cell r="AB875">
            <v>-100000000</v>
          </cell>
          <cell r="AN875">
            <v>-100000000</v>
          </cell>
          <cell r="AO875" t="str">
            <v>8</v>
          </cell>
        </row>
        <row r="876">
          <cell r="AB876">
            <v>0</v>
          </cell>
          <cell r="AN876">
            <v>-3125000</v>
          </cell>
          <cell r="AO876" t="str">
            <v>8</v>
          </cell>
        </row>
        <row r="877">
          <cell r="AB877">
            <v>0</v>
          </cell>
          <cell r="AN877">
            <v>-4583333.333333333</v>
          </cell>
          <cell r="AO877" t="str">
            <v>8</v>
          </cell>
        </row>
        <row r="878">
          <cell r="AB878">
            <v>0</v>
          </cell>
          <cell r="AN878">
            <v>0</v>
          </cell>
          <cell r="AO878" t="str">
            <v>8</v>
          </cell>
        </row>
        <row r="879">
          <cell r="AB879">
            <v>-46000000</v>
          </cell>
          <cell r="AN879">
            <v>-46000000</v>
          </cell>
          <cell r="AO879" t="str">
            <v>8</v>
          </cell>
        </row>
        <row r="880">
          <cell r="AB880">
            <v>0</v>
          </cell>
          <cell r="AN880">
            <v>0</v>
          </cell>
          <cell r="AO880" t="str">
            <v>8</v>
          </cell>
        </row>
        <row r="881">
          <cell r="AB881">
            <v>0</v>
          </cell>
          <cell r="AN881">
            <v>0</v>
          </cell>
          <cell r="AO881" t="str">
            <v>8</v>
          </cell>
        </row>
        <row r="882">
          <cell r="AB882">
            <v>0</v>
          </cell>
          <cell r="AN882">
            <v>0</v>
          </cell>
          <cell r="AO882" t="str">
            <v>8</v>
          </cell>
        </row>
        <row r="883">
          <cell r="AB883">
            <v>0</v>
          </cell>
          <cell r="AN883">
            <v>0</v>
          </cell>
          <cell r="AO883" t="str">
            <v>8</v>
          </cell>
        </row>
        <row r="884">
          <cell r="AB884">
            <v>0</v>
          </cell>
          <cell r="AN884">
            <v>0</v>
          </cell>
          <cell r="AO884" t="str">
            <v>8</v>
          </cell>
        </row>
        <row r="885">
          <cell r="AB885">
            <v>0</v>
          </cell>
          <cell r="AN885">
            <v>0</v>
          </cell>
          <cell r="AO885" t="str">
            <v>8</v>
          </cell>
        </row>
        <row r="886">
          <cell r="AB886">
            <v>0</v>
          </cell>
          <cell r="AN886">
            <v>-5208333.333333333</v>
          </cell>
          <cell r="AO886" t="str">
            <v>8</v>
          </cell>
        </row>
        <row r="887">
          <cell r="AB887">
            <v>-50000000</v>
          </cell>
          <cell r="AN887">
            <v>-50000000</v>
          </cell>
          <cell r="AO887" t="str">
            <v>8</v>
          </cell>
        </row>
        <row r="888">
          <cell r="AB888">
            <v>0</v>
          </cell>
          <cell r="AN888">
            <v>-18750000</v>
          </cell>
          <cell r="AO888" t="str">
            <v>8</v>
          </cell>
        </row>
        <row r="889">
          <cell r="AB889">
            <v>0</v>
          </cell>
          <cell r="AN889">
            <v>0</v>
          </cell>
          <cell r="AO889" t="str">
            <v>8</v>
          </cell>
        </row>
        <row r="890">
          <cell r="AB890">
            <v>0</v>
          </cell>
          <cell r="AN890">
            <v>-11250000</v>
          </cell>
          <cell r="AO890" t="str">
            <v>8</v>
          </cell>
        </row>
        <row r="891">
          <cell r="AB891">
            <v>-3000000</v>
          </cell>
          <cell r="AN891">
            <v>-3000000</v>
          </cell>
          <cell r="AO891" t="str">
            <v>8</v>
          </cell>
        </row>
        <row r="892">
          <cell r="AB892">
            <v>-11000000</v>
          </cell>
          <cell r="AN892">
            <v>-11000000</v>
          </cell>
          <cell r="AO892" t="str">
            <v>8</v>
          </cell>
        </row>
        <row r="893">
          <cell r="AB893">
            <v>-7967792.54</v>
          </cell>
          <cell r="AN893">
            <v>-1659956.7791666668</v>
          </cell>
          <cell r="AO893" t="str">
            <v xml:space="preserve"> </v>
          </cell>
          <cell r="AP893" t="str">
            <v>39</v>
          </cell>
        </row>
        <row r="894">
          <cell r="AB894">
            <v>-55000000</v>
          </cell>
          <cell r="AN894">
            <v>-55000000</v>
          </cell>
          <cell r="AO894" t="str">
            <v>8</v>
          </cell>
        </row>
        <row r="895">
          <cell r="AB895">
            <v>-30000000</v>
          </cell>
          <cell r="AN895">
            <v>-30000000</v>
          </cell>
          <cell r="AO895" t="str">
            <v>8</v>
          </cell>
        </row>
        <row r="896">
          <cell r="AB896">
            <v>-300000000</v>
          </cell>
          <cell r="AN896">
            <v>-300000000</v>
          </cell>
          <cell r="AO896" t="str">
            <v>8</v>
          </cell>
        </row>
        <row r="897">
          <cell r="AB897">
            <v>-200000000</v>
          </cell>
          <cell r="AN897">
            <v>-200000000</v>
          </cell>
          <cell r="AO897" t="str">
            <v>8</v>
          </cell>
        </row>
        <row r="898">
          <cell r="AB898">
            <v>-150000000</v>
          </cell>
          <cell r="AN898">
            <v>-150000000</v>
          </cell>
          <cell r="AO898" t="str">
            <v>8</v>
          </cell>
        </row>
        <row r="899">
          <cell r="AB899">
            <v>-100000000</v>
          </cell>
          <cell r="AN899">
            <v>-100000000</v>
          </cell>
          <cell r="AO899" t="str">
            <v>8</v>
          </cell>
        </row>
        <row r="900">
          <cell r="AB900">
            <v>-225000000</v>
          </cell>
          <cell r="AN900">
            <v>-225000000</v>
          </cell>
          <cell r="AO900" t="str">
            <v>8</v>
          </cell>
        </row>
        <row r="901">
          <cell r="AB901">
            <v>-25000000</v>
          </cell>
          <cell r="AN901">
            <v>-25000000</v>
          </cell>
          <cell r="AO901" t="str">
            <v>8</v>
          </cell>
        </row>
        <row r="902">
          <cell r="AB902">
            <v>-260000000</v>
          </cell>
          <cell r="AN902">
            <v>-260000000</v>
          </cell>
          <cell r="AO902" t="str">
            <v>8</v>
          </cell>
        </row>
        <row r="903">
          <cell r="AB903">
            <v>-40000000</v>
          </cell>
          <cell r="AN903">
            <v>-40000000</v>
          </cell>
          <cell r="AO903" t="str">
            <v>8</v>
          </cell>
        </row>
        <row r="904">
          <cell r="AB904">
            <v>-138460000</v>
          </cell>
          <cell r="AN904">
            <v>-74999166.666666672</v>
          </cell>
          <cell r="AO904" t="str">
            <v>8</v>
          </cell>
        </row>
        <row r="905">
          <cell r="AB905">
            <v>-23400000</v>
          </cell>
          <cell r="AN905">
            <v>-12675000</v>
          </cell>
          <cell r="AO905" t="str">
            <v>8</v>
          </cell>
        </row>
        <row r="906">
          <cell r="AB906">
            <v>-150000000</v>
          </cell>
          <cell r="AN906">
            <v>-43750000</v>
          </cell>
          <cell r="AO906" t="str">
            <v>8</v>
          </cell>
        </row>
        <row r="907">
          <cell r="AB907">
            <v>0</v>
          </cell>
          <cell r="AN907">
            <v>0</v>
          </cell>
          <cell r="AO907" t="str">
            <v>9</v>
          </cell>
        </row>
        <row r="908">
          <cell r="AB908">
            <v>0</v>
          </cell>
          <cell r="AN908">
            <v>0</v>
          </cell>
          <cell r="AO908" t="str">
            <v>8</v>
          </cell>
        </row>
        <row r="909">
          <cell r="AB909">
            <v>0</v>
          </cell>
          <cell r="AN909">
            <v>0</v>
          </cell>
          <cell r="AO909" t="str">
            <v>8</v>
          </cell>
        </row>
        <row r="910">
          <cell r="AB910">
            <v>0</v>
          </cell>
          <cell r="AN910">
            <v>0</v>
          </cell>
          <cell r="AO910" t="str">
            <v>8</v>
          </cell>
        </row>
        <row r="911">
          <cell r="AB911">
            <v>0</v>
          </cell>
          <cell r="AN911">
            <v>0</v>
          </cell>
          <cell r="AO911" t="str">
            <v>8</v>
          </cell>
        </row>
        <row r="912">
          <cell r="AB912">
            <v>0</v>
          </cell>
          <cell r="AN912">
            <v>0</v>
          </cell>
          <cell r="AO912" t="str">
            <v>8</v>
          </cell>
        </row>
        <row r="913">
          <cell r="AB913">
            <v>0</v>
          </cell>
          <cell r="AN913">
            <v>47.023333333333333</v>
          </cell>
          <cell r="AO913" t="str">
            <v>8</v>
          </cell>
        </row>
        <row r="914">
          <cell r="AB914">
            <v>16907.330000000002</v>
          </cell>
          <cell r="AN914">
            <v>24153.349999999995</v>
          </cell>
          <cell r="AO914" t="str">
            <v>8</v>
          </cell>
        </row>
        <row r="915">
          <cell r="AB915">
            <v>-1125000</v>
          </cell>
          <cell r="AN915">
            <v>-784375</v>
          </cell>
        </row>
        <row r="916">
          <cell r="AB916">
            <v>0</v>
          </cell>
          <cell r="AN916">
            <v>0</v>
          </cell>
        </row>
        <row r="917">
          <cell r="AB917">
            <v>-31873025.359999999</v>
          </cell>
          <cell r="AN917">
            <v>-34746823.587916665</v>
          </cell>
          <cell r="AO917">
            <v>65</v>
          </cell>
        </row>
        <row r="918">
          <cell r="AB918">
            <v>-75000</v>
          </cell>
          <cell r="AN918">
            <v>-81662.2</v>
          </cell>
        </row>
        <row r="919">
          <cell r="AB919">
            <v>-1471645.26</v>
          </cell>
          <cell r="AN919">
            <v>-1538686.2429166667</v>
          </cell>
        </row>
        <row r="920">
          <cell r="AB920">
            <v>-132020.75</v>
          </cell>
          <cell r="AN920">
            <v>-135001.89583333334</v>
          </cell>
        </row>
        <row r="921">
          <cell r="AB921">
            <v>-8761.4500000000007</v>
          </cell>
          <cell r="AN921">
            <v>-10447.554166666667</v>
          </cell>
        </row>
        <row r="922">
          <cell r="AB922">
            <v>-15000</v>
          </cell>
          <cell r="AN922">
            <v>-15000</v>
          </cell>
        </row>
        <row r="923">
          <cell r="AB923">
            <v>-60027.26</v>
          </cell>
          <cell r="AN923">
            <v>-61499.564166666678</v>
          </cell>
        </row>
        <row r="924">
          <cell r="AB924">
            <v>0</v>
          </cell>
          <cell r="AN924">
            <v>-4166.666666666667</v>
          </cell>
        </row>
        <row r="925">
          <cell r="AB925">
            <v>-341136.66</v>
          </cell>
          <cell r="AN925">
            <v>-341250.23000000004</v>
          </cell>
        </row>
        <row r="926">
          <cell r="AB926">
            <v>-141634.19</v>
          </cell>
          <cell r="AN926">
            <v>-141752.26291666663</v>
          </cell>
        </row>
        <row r="927">
          <cell r="AB927">
            <v>-140000</v>
          </cell>
          <cell r="AN927">
            <v>-140000</v>
          </cell>
        </row>
        <row r="928">
          <cell r="AB928">
            <v>-20000</v>
          </cell>
          <cell r="AN928">
            <v>-17916.666666666668</v>
          </cell>
        </row>
        <row r="929">
          <cell r="AB929">
            <v>-1451218.87</v>
          </cell>
          <cell r="AN929">
            <v>-1428731.1533333336</v>
          </cell>
        </row>
        <row r="930">
          <cell r="AB930">
            <v>-530050</v>
          </cell>
          <cell r="AN930">
            <v>-287110.41666666669</v>
          </cell>
        </row>
        <row r="931">
          <cell r="AB931">
            <v>-305246.25</v>
          </cell>
          <cell r="AN931">
            <v>-163549.40625</v>
          </cell>
        </row>
        <row r="932">
          <cell r="AB932">
            <v>-1022339</v>
          </cell>
          <cell r="AN932">
            <v>-547763.95833333337</v>
          </cell>
        </row>
        <row r="933">
          <cell r="AB933">
            <v>-632180.5</v>
          </cell>
          <cell r="AN933">
            <v>-338718.97916666669</v>
          </cell>
        </row>
        <row r="934">
          <cell r="AB934">
            <v>-914480.43</v>
          </cell>
          <cell r="AN934">
            <v>-617650.35124999995</v>
          </cell>
          <cell r="AO934" t="str">
            <v>65b</v>
          </cell>
        </row>
        <row r="935">
          <cell r="AB935">
            <v>0</v>
          </cell>
          <cell r="AN935">
            <v>0</v>
          </cell>
          <cell r="AO935" t="str">
            <v>9</v>
          </cell>
        </row>
        <row r="936">
          <cell r="AB936">
            <v>0</v>
          </cell>
          <cell r="AN936">
            <v>0</v>
          </cell>
          <cell r="AO936" t="str">
            <v>9</v>
          </cell>
        </row>
        <row r="937">
          <cell r="AB937">
            <v>0</v>
          </cell>
          <cell r="AN937">
            <v>0</v>
          </cell>
          <cell r="AO937" t="str">
            <v>9</v>
          </cell>
        </row>
        <row r="938">
          <cell r="AB938">
            <v>0</v>
          </cell>
          <cell r="AN938">
            <v>0</v>
          </cell>
          <cell r="AO938" t="str">
            <v>9</v>
          </cell>
        </row>
        <row r="939">
          <cell r="AB939">
            <v>0</v>
          </cell>
          <cell r="AN939">
            <v>0</v>
          </cell>
          <cell r="AO939" t="str">
            <v>9</v>
          </cell>
        </row>
        <row r="940">
          <cell r="AB940">
            <v>0</v>
          </cell>
          <cell r="AN940">
            <v>-18730416.666666668</v>
          </cell>
          <cell r="AO940" t="str">
            <v>9</v>
          </cell>
        </row>
        <row r="941">
          <cell r="AB941">
            <v>-9330000</v>
          </cell>
          <cell r="AN941">
            <v>-26614083.333333332</v>
          </cell>
          <cell r="AO941" t="str">
            <v>9</v>
          </cell>
        </row>
        <row r="942">
          <cell r="AB942">
            <v>0</v>
          </cell>
          <cell r="AN942">
            <v>0</v>
          </cell>
          <cell r="AO942" t="str">
            <v>9</v>
          </cell>
        </row>
        <row r="943">
          <cell r="AB943">
            <v>0</v>
          </cell>
          <cell r="AN943">
            <v>0</v>
          </cell>
          <cell r="AO943" t="str">
            <v>9</v>
          </cell>
        </row>
        <row r="944">
          <cell r="AB944">
            <v>0</v>
          </cell>
          <cell r="AN944">
            <v>0</v>
          </cell>
          <cell r="AO944" t="str">
            <v>9</v>
          </cell>
        </row>
        <row r="945">
          <cell r="AB945">
            <v>0</v>
          </cell>
          <cell r="AN945">
            <v>0</v>
          </cell>
          <cell r="AO945" t="str">
            <v>9</v>
          </cell>
        </row>
        <row r="946">
          <cell r="AB946">
            <v>0</v>
          </cell>
          <cell r="AN946">
            <v>0</v>
          </cell>
          <cell r="AO946" t="str">
            <v>9</v>
          </cell>
        </row>
        <row r="947">
          <cell r="AB947">
            <v>0</v>
          </cell>
          <cell r="AN947">
            <v>-208333.33333333334</v>
          </cell>
          <cell r="AO947" t="str">
            <v>9</v>
          </cell>
        </row>
        <row r="948">
          <cell r="AB948">
            <v>0</v>
          </cell>
          <cell r="AN948">
            <v>0</v>
          </cell>
          <cell r="AO948" t="str">
            <v>9</v>
          </cell>
        </row>
        <row r="949">
          <cell r="AB949">
            <v>0</v>
          </cell>
          <cell r="AN949">
            <v>0</v>
          </cell>
          <cell r="AO949" t="str">
            <v>9</v>
          </cell>
        </row>
        <row r="950">
          <cell r="AB950">
            <v>0</v>
          </cell>
          <cell r="AN950">
            <v>0</v>
          </cell>
          <cell r="AO950" t="str">
            <v>9</v>
          </cell>
        </row>
        <row r="951">
          <cell r="AB951">
            <v>0</v>
          </cell>
          <cell r="AN951">
            <v>0</v>
          </cell>
          <cell r="AO951" t="str">
            <v>9</v>
          </cell>
        </row>
        <row r="952">
          <cell r="AB952">
            <v>0</v>
          </cell>
          <cell r="AN952">
            <v>0</v>
          </cell>
          <cell r="AO952" t="str">
            <v>9</v>
          </cell>
        </row>
        <row r="953">
          <cell r="AB953">
            <v>-3427082.05</v>
          </cell>
          <cell r="AN953">
            <v>-2742186.0275000003</v>
          </cell>
        </row>
        <row r="954">
          <cell r="AB954">
            <v>-6971750.0700000003</v>
          </cell>
          <cell r="AN954">
            <v>-6722402.0099999988</v>
          </cell>
        </row>
        <row r="955">
          <cell r="AB955">
            <v>-734148.67</v>
          </cell>
          <cell r="AN955">
            <v>-849982.9520833334</v>
          </cell>
          <cell r="AO955" t="str">
            <v>65a</v>
          </cell>
        </row>
        <row r="956">
          <cell r="AB956">
            <v>-3307266</v>
          </cell>
          <cell r="AN956">
            <v>-3301887.7483333335</v>
          </cell>
        </row>
        <row r="957">
          <cell r="AB957">
            <v>-11104733.119999999</v>
          </cell>
          <cell r="AN957">
            <v>-10800915.8925</v>
          </cell>
        </row>
        <row r="958">
          <cell r="AB958">
            <v>-12727415.16</v>
          </cell>
          <cell r="AN958">
            <v>-13330707.375833334</v>
          </cell>
        </row>
        <row r="959">
          <cell r="AB959">
            <v>-1690953.58</v>
          </cell>
          <cell r="AN959">
            <v>-619853.86333333328</v>
          </cell>
          <cell r="AO959" t="str">
            <v>65a</v>
          </cell>
        </row>
        <row r="960">
          <cell r="AB960">
            <v>-26552128.91</v>
          </cell>
          <cell r="AN960">
            <v>-22270748.072083335</v>
          </cell>
        </row>
        <row r="961">
          <cell r="AB961">
            <v>-171009.14</v>
          </cell>
          <cell r="AN961">
            <v>-148039.77249999999</v>
          </cell>
        </row>
        <row r="962">
          <cell r="AB962">
            <v>-176019.76</v>
          </cell>
          <cell r="AN962">
            <v>-222674.46083333335</v>
          </cell>
        </row>
        <row r="963">
          <cell r="AB963">
            <v>-49409.61</v>
          </cell>
          <cell r="AN963">
            <v>-64505.576249999984</v>
          </cell>
          <cell r="AO963" t="str">
            <v>65a</v>
          </cell>
        </row>
        <row r="964">
          <cell r="AB964">
            <v>-11734.42</v>
          </cell>
          <cell r="AN964">
            <v>-48264.88749999999</v>
          </cell>
        </row>
        <row r="965">
          <cell r="AB965">
            <v>-386.92</v>
          </cell>
          <cell r="AN965">
            <v>-84.15</v>
          </cell>
          <cell r="AO965" t="str">
            <v>65a</v>
          </cell>
        </row>
        <row r="966">
          <cell r="AB966">
            <v>-182829.27</v>
          </cell>
          <cell r="AN966">
            <v>-53136.810416666674</v>
          </cell>
          <cell r="AO966" t="str">
            <v>65a</v>
          </cell>
        </row>
        <row r="967">
          <cell r="AB967">
            <v>0</v>
          </cell>
          <cell r="AN967">
            <v>897184.62250000006</v>
          </cell>
          <cell r="AO967" t="str">
            <v>65a</v>
          </cell>
        </row>
        <row r="968">
          <cell r="AB968">
            <v>0</v>
          </cell>
          <cell r="AN968">
            <v>0</v>
          </cell>
          <cell r="AO968" t="str">
            <v>65a</v>
          </cell>
        </row>
        <row r="969">
          <cell r="AB969">
            <v>-639100.06000000006</v>
          </cell>
          <cell r="AN969">
            <v>-802081.39083333348</v>
          </cell>
          <cell r="AO969" t="str">
            <v>65b</v>
          </cell>
        </row>
        <row r="970">
          <cell r="AB970">
            <v>-3355177.32</v>
          </cell>
          <cell r="AN970">
            <v>-2497899.0050000004</v>
          </cell>
          <cell r="AO970" t="str">
            <v>65b</v>
          </cell>
        </row>
        <row r="971">
          <cell r="AB971">
            <v>-36996994.100000001</v>
          </cell>
          <cell r="AN971">
            <v>-43869424.620833337</v>
          </cell>
          <cell r="AO971" t="str">
            <v>65b</v>
          </cell>
        </row>
        <row r="972">
          <cell r="AB972">
            <v>-1685.02</v>
          </cell>
          <cell r="AN972">
            <v>-1587.7745833333336</v>
          </cell>
        </row>
        <row r="973">
          <cell r="AB973">
            <v>-3256.62</v>
          </cell>
          <cell r="AN973">
            <v>-1197.9837500000001</v>
          </cell>
          <cell r="AO973" t="str">
            <v>65b</v>
          </cell>
        </row>
        <row r="974">
          <cell r="AB974">
            <v>0</v>
          </cell>
          <cell r="AN974">
            <v>0</v>
          </cell>
          <cell r="AO974" t="str">
            <v>65a</v>
          </cell>
        </row>
        <row r="975">
          <cell r="AB975">
            <v>-236975</v>
          </cell>
          <cell r="AN975">
            <v>-193754.79166666666</v>
          </cell>
          <cell r="AO975" t="str">
            <v>65a</v>
          </cell>
        </row>
        <row r="976">
          <cell r="AB976">
            <v>0</v>
          </cell>
          <cell r="AN976">
            <v>0</v>
          </cell>
          <cell r="AO976" t="str">
            <v>65a</v>
          </cell>
        </row>
        <row r="977">
          <cell r="AB977">
            <v>50</v>
          </cell>
          <cell r="AN977">
            <v>2.0833333333333335</v>
          </cell>
          <cell r="AO977" t="str">
            <v>65a</v>
          </cell>
        </row>
        <row r="978">
          <cell r="AB978">
            <v>0</v>
          </cell>
          <cell r="AN978">
            <v>-2139.1220833333332</v>
          </cell>
          <cell r="AO978" t="str">
            <v>65a</v>
          </cell>
        </row>
        <row r="979">
          <cell r="AB979">
            <v>0</v>
          </cell>
          <cell r="AN979">
            <v>0</v>
          </cell>
        </row>
        <row r="980">
          <cell r="AB980">
            <v>0</v>
          </cell>
          <cell r="AN980">
            <v>0</v>
          </cell>
        </row>
        <row r="981">
          <cell r="AB981">
            <v>-7155458.9400000004</v>
          </cell>
          <cell r="AN981">
            <v>-7782708.5141666653</v>
          </cell>
          <cell r="AO981" t="str">
            <v>65a</v>
          </cell>
        </row>
        <row r="982">
          <cell r="AB982">
            <v>0</v>
          </cell>
          <cell r="AN982">
            <v>0</v>
          </cell>
        </row>
        <row r="983">
          <cell r="AB983">
            <v>0</v>
          </cell>
          <cell r="AN983">
            <v>0</v>
          </cell>
          <cell r="AO983" t="str">
            <v>65a</v>
          </cell>
        </row>
        <row r="984">
          <cell r="AB984">
            <v>0</v>
          </cell>
          <cell r="AN984">
            <v>0</v>
          </cell>
          <cell r="AO984" t="str">
            <v>65a</v>
          </cell>
        </row>
        <row r="985">
          <cell r="AB985">
            <v>0</v>
          </cell>
          <cell r="AN985">
            <v>0</v>
          </cell>
        </row>
        <row r="986">
          <cell r="AB986">
            <v>0</v>
          </cell>
          <cell r="AN986">
            <v>0</v>
          </cell>
        </row>
        <row r="987">
          <cell r="AB987">
            <v>0</v>
          </cell>
          <cell r="AN987">
            <v>0</v>
          </cell>
        </row>
        <row r="988">
          <cell r="AB988">
            <v>0</v>
          </cell>
          <cell r="AN988">
            <v>0</v>
          </cell>
        </row>
        <row r="989">
          <cell r="AB989">
            <v>0</v>
          </cell>
          <cell r="AN989">
            <v>0</v>
          </cell>
          <cell r="AO989" t="str">
            <v>65a</v>
          </cell>
        </row>
        <row r="990">
          <cell r="AB990">
            <v>-1958850</v>
          </cell>
          <cell r="AN990">
            <v>-4620184.6445833342</v>
          </cell>
          <cell r="AO990" t="str">
            <v>65a</v>
          </cell>
        </row>
        <row r="991">
          <cell r="AB991">
            <v>0</v>
          </cell>
          <cell r="AN991">
            <v>0</v>
          </cell>
          <cell r="AO991" t="str">
            <v>65a</v>
          </cell>
        </row>
        <row r="992">
          <cell r="AB992">
            <v>-18576151.010000002</v>
          </cell>
          <cell r="AN992">
            <v>-21845882.999166664</v>
          </cell>
          <cell r="AO992" t="str">
            <v>65a</v>
          </cell>
        </row>
        <row r="993">
          <cell r="AB993">
            <v>0</v>
          </cell>
          <cell r="AN993">
            <v>0</v>
          </cell>
          <cell r="AO993" t="str">
            <v>65a</v>
          </cell>
        </row>
        <row r="994">
          <cell r="AB994">
            <v>-2644809.08</v>
          </cell>
          <cell r="AN994">
            <v>-2854653.2475000001</v>
          </cell>
          <cell r="AO994" t="str">
            <v>65a</v>
          </cell>
        </row>
        <row r="995">
          <cell r="AB995">
            <v>-260060.97</v>
          </cell>
          <cell r="AN995">
            <v>-720680.9833333334</v>
          </cell>
          <cell r="AO995" t="str">
            <v>65a</v>
          </cell>
        </row>
        <row r="996">
          <cell r="AB996">
            <v>187.07</v>
          </cell>
          <cell r="AN996">
            <v>544.18583333333333</v>
          </cell>
          <cell r="AO996" t="str">
            <v>65a</v>
          </cell>
        </row>
        <row r="997">
          <cell r="AB997">
            <v>-201242.5</v>
          </cell>
          <cell r="AN997">
            <v>-473355.67708333331</v>
          </cell>
          <cell r="AO997" t="str">
            <v>65a</v>
          </cell>
        </row>
        <row r="998">
          <cell r="AB998">
            <v>-204947.22</v>
          </cell>
          <cell r="AN998">
            <v>-280735.66666666669</v>
          </cell>
        </row>
        <row r="999">
          <cell r="AB999">
            <v>-16763019.720000001</v>
          </cell>
          <cell r="AN999">
            <v>-11851169.941250002</v>
          </cell>
          <cell r="AO999" t="str">
            <v>65a</v>
          </cell>
        </row>
        <row r="1000">
          <cell r="AB1000">
            <v>-1806064.93</v>
          </cell>
          <cell r="AN1000">
            <v>-1676738.9658333336</v>
          </cell>
        </row>
        <row r="1001">
          <cell r="AB1001">
            <v>-88403.199999999997</v>
          </cell>
          <cell r="AN1001">
            <v>-2421240.6150000007</v>
          </cell>
          <cell r="AO1001" t="str">
            <v>65a</v>
          </cell>
        </row>
        <row r="1002">
          <cell r="AB1002">
            <v>-16885.48</v>
          </cell>
          <cell r="AN1002">
            <v>-12046.397916666667</v>
          </cell>
          <cell r="AO1002" t="str">
            <v>65a</v>
          </cell>
        </row>
        <row r="1003">
          <cell r="AB1003">
            <v>-38256.370000000003</v>
          </cell>
          <cell r="AN1003">
            <v>-28887.732083333336</v>
          </cell>
          <cell r="AO1003" t="str">
            <v>65a</v>
          </cell>
        </row>
        <row r="1004">
          <cell r="AB1004">
            <v>-22968.82</v>
          </cell>
          <cell r="AN1004">
            <v>-22968.820000000003</v>
          </cell>
          <cell r="AO1004" t="str">
            <v>65a</v>
          </cell>
        </row>
        <row r="1005">
          <cell r="AB1005">
            <v>-17201.98</v>
          </cell>
          <cell r="AN1005">
            <v>-2926.5662499999999</v>
          </cell>
          <cell r="AO1005" t="str">
            <v>65a</v>
          </cell>
        </row>
        <row r="1006">
          <cell r="AB1006">
            <v>-339750.73</v>
          </cell>
          <cell r="AN1006">
            <v>-42174.052916666675</v>
          </cell>
          <cell r="AO1006" t="str">
            <v>65a</v>
          </cell>
        </row>
        <row r="1007">
          <cell r="AB1007">
            <v>-15981.42</v>
          </cell>
          <cell r="AN1007">
            <v>-7948.1025000000009</v>
          </cell>
          <cell r="AO1007" t="str">
            <v>65a</v>
          </cell>
        </row>
        <row r="1008">
          <cell r="AB1008">
            <v>3889.48</v>
          </cell>
          <cell r="AN1008">
            <v>2535.8329166666663</v>
          </cell>
          <cell r="AO1008" t="str">
            <v>65a</v>
          </cell>
        </row>
        <row r="1009">
          <cell r="AB1009">
            <v>0</v>
          </cell>
          <cell r="AN1009">
            <v>0</v>
          </cell>
          <cell r="AO1009" t="str">
            <v>65a</v>
          </cell>
        </row>
        <row r="1010">
          <cell r="AB1010">
            <v>0</v>
          </cell>
          <cell r="AN1010">
            <v>-30525.31791666667</v>
          </cell>
          <cell r="AO1010" t="str">
            <v>65a</v>
          </cell>
        </row>
        <row r="1011">
          <cell r="AB1011">
            <v>0</v>
          </cell>
          <cell r="AN1011">
            <v>0</v>
          </cell>
        </row>
        <row r="1012">
          <cell r="AB1012">
            <v>0</v>
          </cell>
          <cell r="AN1012">
            <v>-2102.875833333333</v>
          </cell>
          <cell r="AO1012" t="str">
            <v>65a</v>
          </cell>
        </row>
        <row r="1013">
          <cell r="AB1013">
            <v>0</v>
          </cell>
          <cell r="AN1013">
            <v>-5425314.3495833334</v>
          </cell>
        </row>
        <row r="1014">
          <cell r="AB1014">
            <v>-396.93</v>
          </cell>
          <cell r="AN1014">
            <v>-218223.7033333334</v>
          </cell>
          <cell r="AO1014" t="str">
            <v>65b</v>
          </cell>
        </row>
        <row r="1015">
          <cell r="AB1015">
            <v>0</v>
          </cell>
          <cell r="AN1015">
            <v>-136661.92083333334</v>
          </cell>
          <cell r="AO1015" t="str">
            <v>65a</v>
          </cell>
        </row>
        <row r="1016">
          <cell r="AB1016">
            <v>11227.23</v>
          </cell>
          <cell r="AN1016">
            <v>164475.79958333331</v>
          </cell>
          <cell r="AO1016" t="str">
            <v>65a</v>
          </cell>
        </row>
        <row r="1017">
          <cell r="AB1017">
            <v>-11230.33</v>
          </cell>
          <cell r="AN1017">
            <v>-16979.723750000001</v>
          </cell>
          <cell r="AO1017" t="str">
            <v>65a</v>
          </cell>
        </row>
        <row r="1018">
          <cell r="AB1018">
            <v>-3922.66</v>
          </cell>
          <cell r="AN1018">
            <v>-660.42166666666662</v>
          </cell>
          <cell r="AO1018" t="str">
            <v>65a</v>
          </cell>
        </row>
        <row r="1019">
          <cell r="AB1019">
            <v>0</v>
          </cell>
          <cell r="AN1019">
            <v>-1767.86</v>
          </cell>
          <cell r="AO1019" t="str">
            <v>65a</v>
          </cell>
        </row>
        <row r="1020">
          <cell r="AB1020">
            <v>-2000</v>
          </cell>
          <cell r="AN1020">
            <v>-2000</v>
          </cell>
          <cell r="AO1020">
            <v>40</v>
          </cell>
        </row>
        <row r="1021">
          <cell r="AB1021">
            <v>-826786.86</v>
          </cell>
          <cell r="AN1021">
            <v>-989921.96958333347</v>
          </cell>
          <cell r="AO1021">
            <v>40</v>
          </cell>
        </row>
        <row r="1022">
          <cell r="AB1022">
            <v>0</v>
          </cell>
          <cell r="AN1022">
            <v>0</v>
          </cell>
          <cell r="AO1022" t="str">
            <v>21</v>
          </cell>
          <cell r="AP1022">
            <v>28</v>
          </cell>
        </row>
        <row r="1023">
          <cell r="AB1023">
            <v>0</v>
          </cell>
          <cell r="AN1023">
            <v>0</v>
          </cell>
          <cell r="AO1023" t="str">
            <v>65b</v>
          </cell>
        </row>
        <row r="1024">
          <cell r="AB1024">
            <v>-1139135.01</v>
          </cell>
          <cell r="AN1024">
            <v>-826615.11416666664</v>
          </cell>
          <cell r="AO1024" t="str">
            <v>21</v>
          </cell>
          <cell r="AP1024" t="str">
            <v>28</v>
          </cell>
        </row>
        <row r="1025">
          <cell r="AB1025">
            <v>-2858658.49</v>
          </cell>
          <cell r="AN1025">
            <v>-2682029.1158333342</v>
          </cell>
          <cell r="AO1025" t="str">
            <v>65b</v>
          </cell>
        </row>
        <row r="1026">
          <cell r="AB1026">
            <v>-7988139.8799999999</v>
          </cell>
          <cell r="AN1026">
            <v>-7704791.2387499996</v>
          </cell>
          <cell r="AO1026" t="str">
            <v>21</v>
          </cell>
          <cell r="AP1026" t="str">
            <v>28</v>
          </cell>
        </row>
        <row r="1027">
          <cell r="AB1027">
            <v>-80000</v>
          </cell>
          <cell r="AN1027">
            <v>-80000</v>
          </cell>
          <cell r="AO1027" t="str">
            <v>65b</v>
          </cell>
        </row>
        <row r="1028">
          <cell r="AB1028">
            <v>-289026.49</v>
          </cell>
          <cell r="AN1028">
            <v>-48823.52375</v>
          </cell>
          <cell r="AO1028" t="str">
            <v>65b</v>
          </cell>
        </row>
        <row r="1029">
          <cell r="AB1029">
            <v>-909482.87</v>
          </cell>
          <cell r="AN1029">
            <v>-221378.14458333331</v>
          </cell>
          <cell r="AO1029" t="str">
            <v>21</v>
          </cell>
          <cell r="AP1029" t="str">
            <v>28</v>
          </cell>
        </row>
        <row r="1030">
          <cell r="AB1030">
            <v>0</v>
          </cell>
          <cell r="AN1030">
            <v>0</v>
          </cell>
          <cell r="AO1030" t="str">
            <v>65a</v>
          </cell>
        </row>
        <row r="1031">
          <cell r="AB1031">
            <v>0</v>
          </cell>
          <cell r="AN1031">
            <v>0</v>
          </cell>
          <cell r="AO1031" t="str">
            <v>65a1</v>
          </cell>
        </row>
        <row r="1032">
          <cell r="AB1032">
            <v>178889.45</v>
          </cell>
          <cell r="AN1032">
            <v>-14349177.764583336</v>
          </cell>
          <cell r="AO1032" t="str">
            <v>65a1</v>
          </cell>
        </row>
        <row r="1033">
          <cell r="AB1033">
            <v>-275</v>
          </cell>
          <cell r="AN1033">
            <v>-142.28458333333333</v>
          </cell>
          <cell r="AO1033" t="str">
            <v>65a</v>
          </cell>
        </row>
        <row r="1034">
          <cell r="AB1034">
            <v>-496269.28</v>
          </cell>
          <cell r="AN1034">
            <v>-103810.32541666667</v>
          </cell>
          <cell r="AO1034" t="str">
            <v>65a</v>
          </cell>
        </row>
        <row r="1035">
          <cell r="AB1035">
            <v>-343.67</v>
          </cell>
          <cell r="AN1035">
            <v>-343.67</v>
          </cell>
          <cell r="AO1035" t="str">
            <v>65a</v>
          </cell>
        </row>
        <row r="1036">
          <cell r="AB1036">
            <v>-188029.15</v>
          </cell>
          <cell r="AN1036">
            <v>-270434.15749999997</v>
          </cell>
          <cell r="AO1036" t="str">
            <v>65a</v>
          </cell>
        </row>
        <row r="1037">
          <cell r="AB1037">
            <v>-8678.4599999999991</v>
          </cell>
          <cell r="AN1037">
            <v>-8678.4599999999973</v>
          </cell>
          <cell r="AO1037" t="str">
            <v>65a</v>
          </cell>
        </row>
        <row r="1038">
          <cell r="AB1038">
            <v>0</v>
          </cell>
          <cell r="AN1038">
            <v>0</v>
          </cell>
          <cell r="AO1038" t="str">
            <v>65a</v>
          </cell>
        </row>
        <row r="1039">
          <cell r="AB1039">
            <v>-18952495.640000001</v>
          </cell>
          <cell r="AN1039">
            <v>-23057113.2075</v>
          </cell>
          <cell r="AO1039" t="str">
            <v xml:space="preserve"> </v>
          </cell>
        </row>
        <row r="1040">
          <cell r="AB1040">
            <v>-6898099.8499999996</v>
          </cell>
          <cell r="AN1040">
            <v>-6001985.072916667</v>
          </cell>
          <cell r="AO1040" t="str">
            <v xml:space="preserve"> </v>
          </cell>
        </row>
        <row r="1041">
          <cell r="AB1041">
            <v>-214450.37</v>
          </cell>
          <cell r="AN1041">
            <v>-3011983.6079166667</v>
          </cell>
        </row>
        <row r="1042">
          <cell r="AB1042">
            <v>-9147266.0600000005</v>
          </cell>
          <cell r="AN1042">
            <v>-12111448.281666666</v>
          </cell>
          <cell r="AO1042" t="str">
            <v>65b</v>
          </cell>
        </row>
        <row r="1043">
          <cell r="AB1043">
            <v>-2278.3200000000002</v>
          </cell>
          <cell r="AN1043">
            <v>-94.93</v>
          </cell>
          <cell r="AO1043" t="str">
            <v xml:space="preserve"> </v>
          </cell>
        </row>
        <row r="1044">
          <cell r="AB1044">
            <v>-4317687.5199999996</v>
          </cell>
          <cell r="AN1044">
            <v>-3647885.9395833332</v>
          </cell>
          <cell r="AO1044" t="str">
            <v xml:space="preserve"> </v>
          </cell>
        </row>
        <row r="1045">
          <cell r="AB1045">
            <v>-476089</v>
          </cell>
          <cell r="AN1045">
            <v>-476089</v>
          </cell>
          <cell r="AO1045" t="str">
            <v xml:space="preserve"> </v>
          </cell>
        </row>
        <row r="1046">
          <cell r="AB1046">
            <v>0</v>
          </cell>
          <cell r="AN1046">
            <v>0</v>
          </cell>
          <cell r="AO1046" t="str">
            <v>65a</v>
          </cell>
        </row>
        <row r="1047">
          <cell r="AB1047">
            <v>-398788.3</v>
          </cell>
          <cell r="AN1047">
            <v>-262812.07749999996</v>
          </cell>
          <cell r="AO1047" t="str">
            <v xml:space="preserve"> </v>
          </cell>
        </row>
        <row r="1048">
          <cell r="AB1048">
            <v>53356</v>
          </cell>
          <cell r="AN1048">
            <v>-843774.8208333333</v>
          </cell>
        </row>
        <row r="1049">
          <cell r="AB1049">
            <v>-3725287</v>
          </cell>
          <cell r="AN1049">
            <v>-4129198.8716666666</v>
          </cell>
        </row>
        <row r="1050">
          <cell r="AB1050">
            <v>-999476.06</v>
          </cell>
          <cell r="AN1050">
            <v>-1786205.6516666666</v>
          </cell>
          <cell r="AO1050" t="str">
            <v>65b</v>
          </cell>
        </row>
        <row r="1051">
          <cell r="AB1051">
            <v>0</v>
          </cell>
          <cell r="AN1051">
            <v>0</v>
          </cell>
        </row>
        <row r="1052">
          <cell r="AB1052">
            <v>-1184180.93</v>
          </cell>
          <cell r="AN1052">
            <v>-1979290.6291666667</v>
          </cell>
          <cell r="AO1052" t="str">
            <v>65b</v>
          </cell>
        </row>
        <row r="1053">
          <cell r="AB1053">
            <v>0</v>
          </cell>
          <cell r="AN1053">
            <v>0</v>
          </cell>
          <cell r="AO1053" t="str">
            <v>65b</v>
          </cell>
        </row>
        <row r="1054">
          <cell r="AB1054">
            <v>-132132.84</v>
          </cell>
          <cell r="AN1054">
            <v>-793528.41333333321</v>
          </cell>
          <cell r="AO1054" t="str">
            <v>65b</v>
          </cell>
        </row>
        <row r="1055">
          <cell r="AB1055">
            <v>-1098.8699999999999</v>
          </cell>
          <cell r="AN1055">
            <v>-1944.3308333333334</v>
          </cell>
        </row>
        <row r="1056">
          <cell r="AB1056">
            <v>-125236.23</v>
          </cell>
          <cell r="AN1056">
            <v>-127720.06958333334</v>
          </cell>
          <cell r="AO1056" t="str">
            <v>65a</v>
          </cell>
        </row>
        <row r="1057">
          <cell r="AB1057">
            <v>-636014.97</v>
          </cell>
          <cell r="AN1057">
            <v>-238205.67124999998</v>
          </cell>
        </row>
        <row r="1058">
          <cell r="AB1058">
            <v>-92229.47</v>
          </cell>
          <cell r="AN1058">
            <v>-56158.251250000001</v>
          </cell>
          <cell r="AO1058" t="str">
            <v>65a</v>
          </cell>
        </row>
        <row r="1059">
          <cell r="AB1059">
            <v>-1016253</v>
          </cell>
          <cell r="AN1059">
            <v>-1895411.7083333333</v>
          </cell>
        </row>
        <row r="1060">
          <cell r="AB1060">
            <v>-2869</v>
          </cell>
          <cell r="AN1060">
            <v>-3361.6520833333329</v>
          </cell>
          <cell r="AO1060" t="str">
            <v>65a</v>
          </cell>
        </row>
        <row r="1061">
          <cell r="AB1061">
            <v>-322.33999999999997</v>
          </cell>
          <cell r="AN1061">
            <v>-570.33708333333323</v>
          </cell>
        </row>
        <row r="1062">
          <cell r="AB1062">
            <v>0</v>
          </cell>
          <cell r="AN1062">
            <v>0</v>
          </cell>
        </row>
        <row r="1063">
          <cell r="AB1063">
            <v>0</v>
          </cell>
          <cell r="AN1063">
            <v>0</v>
          </cell>
        </row>
        <row r="1064">
          <cell r="AB1064">
            <v>0</v>
          </cell>
          <cell r="AN1064">
            <v>0</v>
          </cell>
        </row>
        <row r="1065">
          <cell r="AB1065">
            <v>0</v>
          </cell>
          <cell r="AN1065">
            <v>0</v>
          </cell>
          <cell r="AO1065" t="str">
            <v>65a</v>
          </cell>
        </row>
        <row r="1066">
          <cell r="AB1066">
            <v>-199375</v>
          </cell>
          <cell r="AN1066">
            <v>-697812.5</v>
          </cell>
          <cell r="AO1066" t="str">
            <v>65a</v>
          </cell>
        </row>
        <row r="1067">
          <cell r="AB1067">
            <v>0</v>
          </cell>
          <cell r="AN1067">
            <v>0</v>
          </cell>
          <cell r="AO1067" t="str">
            <v>65a</v>
          </cell>
        </row>
        <row r="1068">
          <cell r="AB1068">
            <v>0</v>
          </cell>
          <cell r="AN1068">
            <v>0</v>
          </cell>
          <cell r="AO1068" t="str">
            <v>65a</v>
          </cell>
        </row>
        <row r="1069">
          <cell r="AB1069">
            <v>0</v>
          </cell>
          <cell r="AN1069">
            <v>0</v>
          </cell>
          <cell r="AO1069" t="str">
            <v>65a</v>
          </cell>
        </row>
        <row r="1070">
          <cell r="AB1070">
            <v>0</v>
          </cell>
          <cell r="AN1070">
            <v>0</v>
          </cell>
          <cell r="AO1070" t="str">
            <v>65a</v>
          </cell>
        </row>
        <row r="1071">
          <cell r="AB1071">
            <v>0</v>
          </cell>
          <cell r="AN1071">
            <v>0</v>
          </cell>
        </row>
        <row r="1072">
          <cell r="AB1072">
            <v>0</v>
          </cell>
          <cell r="AN1072">
            <v>-269270.83333333331</v>
          </cell>
          <cell r="AO1072" t="str">
            <v xml:space="preserve"> </v>
          </cell>
        </row>
        <row r="1073">
          <cell r="AB1073">
            <v>0</v>
          </cell>
          <cell r="AN1073">
            <v>0</v>
          </cell>
          <cell r="AO1073" t="str">
            <v>65a</v>
          </cell>
        </row>
        <row r="1074">
          <cell r="AB1074">
            <v>0</v>
          </cell>
          <cell r="AN1074">
            <v>-235625</v>
          </cell>
          <cell r="AO1074" t="str">
            <v xml:space="preserve"> </v>
          </cell>
        </row>
        <row r="1075">
          <cell r="AB1075">
            <v>0</v>
          </cell>
          <cell r="AN1075">
            <v>-30187.5</v>
          </cell>
          <cell r="AO1075" t="str">
            <v>65a</v>
          </cell>
        </row>
        <row r="1076">
          <cell r="AB1076">
            <v>0</v>
          </cell>
          <cell r="AN1076">
            <v>-847048.86875000002</v>
          </cell>
          <cell r="AO1076" t="str">
            <v xml:space="preserve"> </v>
          </cell>
        </row>
        <row r="1077">
          <cell r="AB1077">
            <v>0</v>
          </cell>
          <cell r="AN1077">
            <v>-70353.737083333326</v>
          </cell>
          <cell r="AO1077" t="str">
            <v>65a</v>
          </cell>
        </row>
        <row r="1078">
          <cell r="AB1078">
            <v>0</v>
          </cell>
          <cell r="AN1078">
            <v>-229712.54166666666</v>
          </cell>
          <cell r="AO1078" t="str">
            <v xml:space="preserve"> </v>
          </cell>
        </row>
        <row r="1079">
          <cell r="AB1079">
            <v>0</v>
          </cell>
          <cell r="AN1079">
            <v>0</v>
          </cell>
          <cell r="AO1079" t="str">
            <v>65a</v>
          </cell>
        </row>
        <row r="1080">
          <cell r="AB1080">
            <v>0</v>
          </cell>
          <cell r="AN1080">
            <v>-304361.97916666669</v>
          </cell>
          <cell r="AO1080" t="str">
            <v>65a</v>
          </cell>
        </row>
        <row r="1081">
          <cell r="AB1081">
            <v>0</v>
          </cell>
          <cell r="AN1081">
            <v>-20637.5</v>
          </cell>
          <cell r="AO1081" t="str">
            <v>65a</v>
          </cell>
        </row>
        <row r="1082">
          <cell r="AB1082">
            <v>-66660.2</v>
          </cell>
          <cell r="AN1082">
            <v>-57137.303333333337</v>
          </cell>
          <cell r="AO1082" t="str">
            <v>65a</v>
          </cell>
        </row>
        <row r="1083">
          <cell r="AB1083">
            <v>0</v>
          </cell>
          <cell r="AN1083">
            <v>-69563.537916666668</v>
          </cell>
          <cell r="AO1083" t="str">
            <v>65a</v>
          </cell>
        </row>
        <row r="1084">
          <cell r="AB1084">
            <v>0</v>
          </cell>
          <cell r="AN1084">
            <v>-20604.427083333332</v>
          </cell>
          <cell r="AO1084" t="str">
            <v>65a</v>
          </cell>
        </row>
        <row r="1085">
          <cell r="AB1085">
            <v>-59762.5</v>
          </cell>
          <cell r="AN1085">
            <v>-51225</v>
          </cell>
          <cell r="AO1085" t="str">
            <v>65a</v>
          </cell>
        </row>
        <row r="1086">
          <cell r="AB1086">
            <v>0</v>
          </cell>
          <cell r="AN1086">
            <v>-277812.5</v>
          </cell>
          <cell r="AO1086" t="str">
            <v>65a</v>
          </cell>
        </row>
        <row r="1087">
          <cell r="AB1087">
            <v>-18987.5</v>
          </cell>
          <cell r="AN1087">
            <v>-16275</v>
          </cell>
          <cell r="AO1087" t="str">
            <v>65a</v>
          </cell>
        </row>
        <row r="1088">
          <cell r="AB1088">
            <v>0</v>
          </cell>
          <cell r="AN1088">
            <v>-45811.374166666668</v>
          </cell>
          <cell r="AO1088" t="str">
            <v>65a</v>
          </cell>
        </row>
        <row r="1089">
          <cell r="AB1089">
            <v>-151228.95000000001</v>
          </cell>
          <cell r="AN1089">
            <v>-129624.80333333333</v>
          </cell>
          <cell r="AO1089" t="str">
            <v>65a</v>
          </cell>
        </row>
        <row r="1090">
          <cell r="AB1090">
            <v>-177041.45</v>
          </cell>
          <cell r="AN1090">
            <v>-151749.80333333332</v>
          </cell>
          <cell r="AO1090" t="str">
            <v>65a</v>
          </cell>
        </row>
        <row r="1091">
          <cell r="AB1091">
            <v>-201250</v>
          </cell>
          <cell r="AN1091">
            <v>-172500</v>
          </cell>
          <cell r="AO1091" t="str">
            <v>65a</v>
          </cell>
        </row>
        <row r="1092">
          <cell r="AB1092">
            <v>-161466.45000000001</v>
          </cell>
          <cell r="AN1092">
            <v>-138399.80333333332</v>
          </cell>
          <cell r="AO1092" t="str">
            <v>65a</v>
          </cell>
        </row>
        <row r="1093">
          <cell r="AB1093">
            <v>-60550</v>
          </cell>
          <cell r="AN1093">
            <v>-51900</v>
          </cell>
          <cell r="AO1093" t="str">
            <v>65a</v>
          </cell>
        </row>
        <row r="1094">
          <cell r="AB1094">
            <v>-404250</v>
          </cell>
          <cell r="AN1094">
            <v>-346500</v>
          </cell>
          <cell r="AO1094" t="str">
            <v>65a</v>
          </cell>
        </row>
        <row r="1095">
          <cell r="AB1095">
            <v>-409500</v>
          </cell>
          <cell r="AN1095">
            <v>-351000</v>
          </cell>
          <cell r="AO1095" t="str">
            <v>65a</v>
          </cell>
        </row>
        <row r="1096">
          <cell r="AB1096">
            <v>-102666.45</v>
          </cell>
          <cell r="AN1096">
            <v>-87999.80333333333</v>
          </cell>
          <cell r="AO1096" t="str">
            <v>65a</v>
          </cell>
        </row>
        <row r="1097">
          <cell r="AB1097">
            <v>-145366.45000000001</v>
          </cell>
          <cell r="AN1097">
            <v>-124599.80333333333</v>
          </cell>
          <cell r="AO1097" t="str">
            <v>65a</v>
          </cell>
        </row>
        <row r="1098">
          <cell r="AB1098">
            <v>-214375</v>
          </cell>
          <cell r="AN1098">
            <v>-183750</v>
          </cell>
          <cell r="AO1098" t="str">
            <v>65a</v>
          </cell>
        </row>
        <row r="1099">
          <cell r="AB1099">
            <v>-42933.55</v>
          </cell>
          <cell r="AN1099">
            <v>-36800.196666666663</v>
          </cell>
          <cell r="AO1099" t="str">
            <v>65a</v>
          </cell>
        </row>
        <row r="1100">
          <cell r="AB1100">
            <v>-57837.5</v>
          </cell>
          <cell r="AN1100">
            <v>-49575</v>
          </cell>
          <cell r="AO1100" t="str">
            <v>65a</v>
          </cell>
        </row>
        <row r="1101">
          <cell r="AB1101">
            <v>-96541.45</v>
          </cell>
          <cell r="AN1101">
            <v>-82749.80333333333</v>
          </cell>
          <cell r="AO1101" t="str">
            <v>65a</v>
          </cell>
        </row>
        <row r="1102">
          <cell r="AB1102">
            <v>-312812.5</v>
          </cell>
          <cell r="AN1102">
            <v>-268125</v>
          </cell>
          <cell r="AO1102" t="str">
            <v>65a</v>
          </cell>
        </row>
        <row r="1103">
          <cell r="AB1103">
            <v>-191916.45</v>
          </cell>
          <cell r="AN1103">
            <v>-164499.80333333332</v>
          </cell>
          <cell r="AO1103" t="str">
            <v>65a</v>
          </cell>
        </row>
        <row r="1104">
          <cell r="AB1104">
            <v>-42000</v>
          </cell>
          <cell r="AN1104">
            <v>-36000</v>
          </cell>
          <cell r="AO1104" t="str">
            <v>65a</v>
          </cell>
        </row>
        <row r="1105">
          <cell r="AB1105">
            <v>-932707.49</v>
          </cell>
          <cell r="AN1105">
            <v>-508749.1766666667</v>
          </cell>
          <cell r="AO1105" t="str">
            <v>65a</v>
          </cell>
        </row>
        <row r="1106">
          <cell r="AB1106">
            <v>-3552082.53</v>
          </cell>
          <cell r="AN1106">
            <v>-1937499.2166666668</v>
          </cell>
          <cell r="AO1106" t="str">
            <v>65a</v>
          </cell>
        </row>
        <row r="1107">
          <cell r="AB1107">
            <v>0</v>
          </cell>
          <cell r="AN1107">
            <v>-63380.137916666667</v>
          </cell>
          <cell r="AO1107" t="str">
            <v>65a</v>
          </cell>
        </row>
        <row r="1108">
          <cell r="AB1108">
            <v>0</v>
          </cell>
          <cell r="AN1108">
            <v>-88958.333333333328</v>
          </cell>
          <cell r="AO1108" t="str">
            <v>65a</v>
          </cell>
        </row>
        <row r="1109">
          <cell r="AB1109">
            <v>0</v>
          </cell>
          <cell r="AN1109">
            <v>0</v>
          </cell>
          <cell r="AO1109" t="str">
            <v>65a</v>
          </cell>
        </row>
        <row r="1110">
          <cell r="AB1110">
            <v>-1699316.75</v>
          </cell>
          <cell r="AN1110">
            <v>-926900.09</v>
          </cell>
          <cell r="AO1110" t="str">
            <v>65a</v>
          </cell>
        </row>
        <row r="1111">
          <cell r="AB1111">
            <v>0</v>
          </cell>
          <cell r="AN1111">
            <v>0</v>
          </cell>
          <cell r="AO1111" t="str">
            <v>65a</v>
          </cell>
        </row>
        <row r="1112">
          <cell r="AB1112">
            <v>0</v>
          </cell>
          <cell r="AN1112">
            <v>0</v>
          </cell>
          <cell r="AO1112" t="str">
            <v>65a</v>
          </cell>
        </row>
        <row r="1113">
          <cell r="AB1113">
            <v>0</v>
          </cell>
          <cell r="AN1113">
            <v>0</v>
          </cell>
          <cell r="AO1113" t="str">
            <v>65a</v>
          </cell>
        </row>
        <row r="1114">
          <cell r="AB1114">
            <v>0</v>
          </cell>
          <cell r="AN1114">
            <v>0</v>
          </cell>
          <cell r="AO1114" t="str">
            <v>65a</v>
          </cell>
        </row>
        <row r="1115">
          <cell r="AB1115">
            <v>0</v>
          </cell>
          <cell r="AN1115">
            <v>0</v>
          </cell>
          <cell r="AO1115" t="str">
            <v>65a</v>
          </cell>
        </row>
        <row r="1116">
          <cell r="AB1116">
            <v>0</v>
          </cell>
          <cell r="AN1116">
            <v>0</v>
          </cell>
          <cell r="AO1116" t="str">
            <v>65a</v>
          </cell>
        </row>
        <row r="1117">
          <cell r="AB1117">
            <v>0</v>
          </cell>
          <cell r="AN1117">
            <v>-122438.86291666667</v>
          </cell>
          <cell r="AO1117" t="str">
            <v>65a</v>
          </cell>
        </row>
        <row r="1118">
          <cell r="AB1118">
            <v>-802132.01</v>
          </cell>
          <cell r="AN1118">
            <v>-962548.69666666666</v>
          </cell>
          <cell r="AO1118" t="str">
            <v>65a</v>
          </cell>
        </row>
        <row r="1119">
          <cell r="AB1119">
            <v>0</v>
          </cell>
          <cell r="AN1119">
            <v>-388645.83333333331</v>
          </cell>
          <cell r="AO1119" t="str">
            <v>65a</v>
          </cell>
        </row>
        <row r="1120">
          <cell r="AB1120">
            <v>0</v>
          </cell>
          <cell r="AN1120">
            <v>0</v>
          </cell>
          <cell r="AO1120" t="str">
            <v>65a</v>
          </cell>
        </row>
        <row r="1121">
          <cell r="AB1121">
            <v>0</v>
          </cell>
          <cell r="AN1121">
            <v>-223031.25</v>
          </cell>
          <cell r="AO1121" t="str">
            <v>65a</v>
          </cell>
        </row>
        <row r="1122">
          <cell r="AB1122">
            <v>-38750</v>
          </cell>
          <cell r="AN1122">
            <v>-46500</v>
          </cell>
          <cell r="AO1122" t="str">
            <v>65a</v>
          </cell>
        </row>
        <row r="1123">
          <cell r="AB1123">
            <v>-146626.66</v>
          </cell>
          <cell r="AN1123">
            <v>-175960.03333333335</v>
          </cell>
          <cell r="AO1123" t="str">
            <v>65a</v>
          </cell>
        </row>
        <row r="1124">
          <cell r="AB1124">
            <v>-842187.5</v>
          </cell>
          <cell r="AN1124">
            <v>-1010625</v>
          </cell>
          <cell r="AO1124" t="str">
            <v>65a</v>
          </cell>
        </row>
        <row r="1125">
          <cell r="AB1125">
            <v>-487500</v>
          </cell>
          <cell r="AN1125">
            <v>-585000</v>
          </cell>
          <cell r="AO1125" t="str">
            <v>65a</v>
          </cell>
        </row>
        <row r="1126">
          <cell r="AB1126">
            <v>-2201792.52</v>
          </cell>
          <cell r="AN1126">
            <v>-2110956.0016666665</v>
          </cell>
          <cell r="AO1126" t="str">
            <v>65a</v>
          </cell>
        </row>
        <row r="1127">
          <cell r="AB1127">
            <v>-1968.42</v>
          </cell>
          <cell r="AN1127">
            <v>-63117.797500000008</v>
          </cell>
          <cell r="AO1127" t="str">
            <v>65a</v>
          </cell>
        </row>
        <row r="1128">
          <cell r="AB1128">
            <v>-128480.64</v>
          </cell>
          <cell r="AN1128">
            <v>-16060.08</v>
          </cell>
        </row>
        <row r="1129">
          <cell r="AB1129">
            <v>-11355.43</v>
          </cell>
          <cell r="AN1129">
            <v>-19583.491250000003</v>
          </cell>
          <cell r="AO1129" t="str">
            <v>65a</v>
          </cell>
        </row>
        <row r="1130">
          <cell r="AB1130">
            <v>0</v>
          </cell>
          <cell r="AN1130">
            <v>-16332.467500000001</v>
          </cell>
          <cell r="AO1130" t="str">
            <v xml:space="preserve"> </v>
          </cell>
        </row>
        <row r="1131">
          <cell r="AB1131">
            <v>0</v>
          </cell>
          <cell r="AN1131">
            <v>-40036.249999999993</v>
          </cell>
          <cell r="AO1131" t="str">
            <v>65b</v>
          </cell>
        </row>
        <row r="1132">
          <cell r="AB1132">
            <v>-4441250</v>
          </cell>
          <cell r="AN1132">
            <v>-2422500</v>
          </cell>
          <cell r="AO1132" t="str">
            <v>65a</v>
          </cell>
        </row>
        <row r="1133">
          <cell r="AB1133">
            <v>-3208333.15</v>
          </cell>
          <cell r="AN1133">
            <v>-1749999.8366666667</v>
          </cell>
          <cell r="AO1133" t="str">
            <v>65a</v>
          </cell>
        </row>
        <row r="1134">
          <cell r="AB1134">
            <v>-16785.45</v>
          </cell>
          <cell r="AN1134">
            <v>-2034.8454166666668</v>
          </cell>
          <cell r="AO1134" t="str">
            <v xml:space="preserve"> </v>
          </cell>
        </row>
        <row r="1135">
          <cell r="AB1135">
            <v>-45879.18</v>
          </cell>
          <cell r="AN1135">
            <v>-13952.984999999999</v>
          </cell>
          <cell r="AO1135" t="str">
            <v>65b</v>
          </cell>
        </row>
        <row r="1136">
          <cell r="AB1136">
            <v>-561666.5</v>
          </cell>
          <cell r="AN1136">
            <v>-3369999.8533333335</v>
          </cell>
          <cell r="AO1136" t="str">
            <v>65a</v>
          </cell>
        </row>
        <row r="1137">
          <cell r="AB1137">
            <v>-53523.61</v>
          </cell>
          <cell r="AN1137">
            <v>-15611.052916666667</v>
          </cell>
          <cell r="AO1137" t="str">
            <v>65a</v>
          </cell>
        </row>
        <row r="1138">
          <cell r="AB1138">
            <v>-88660.63</v>
          </cell>
          <cell r="AN1138">
            <v>-69210.078749999986</v>
          </cell>
          <cell r="AO1138" t="str">
            <v xml:space="preserve"> </v>
          </cell>
        </row>
        <row r="1139">
          <cell r="AB1139">
            <v>-8208750</v>
          </cell>
          <cell r="AN1139">
            <v>-4477500</v>
          </cell>
          <cell r="AO1139" t="str">
            <v>65a</v>
          </cell>
        </row>
        <row r="1140">
          <cell r="AB1140">
            <v>-871979.18</v>
          </cell>
          <cell r="AN1140">
            <v>-481350.17166666669</v>
          </cell>
          <cell r="AO1140" t="str">
            <v>65a</v>
          </cell>
        </row>
        <row r="1141">
          <cell r="AB1141">
            <v>0</v>
          </cell>
          <cell r="AN1141">
            <v>-3600.4145833333332</v>
          </cell>
          <cell r="AO1141" t="str">
            <v>65a</v>
          </cell>
        </row>
        <row r="1142">
          <cell r="AB1142">
            <v>-877500</v>
          </cell>
          <cell r="AN1142">
            <v>-5265000</v>
          </cell>
          <cell r="AO1142" t="str">
            <v>65a</v>
          </cell>
        </row>
        <row r="1143">
          <cell r="AB1143">
            <v>0</v>
          </cell>
          <cell r="AN1143">
            <v>0</v>
          </cell>
          <cell r="AO1143" t="str">
            <v>65a</v>
          </cell>
        </row>
        <row r="1144">
          <cell r="AB1144">
            <v>-7497750.0199999996</v>
          </cell>
          <cell r="AN1144">
            <v>-5028282.7833333332</v>
          </cell>
          <cell r="AO1144" t="str">
            <v>65a</v>
          </cell>
        </row>
        <row r="1145">
          <cell r="AB1145">
            <v>0</v>
          </cell>
          <cell r="AN1145">
            <v>0</v>
          </cell>
          <cell r="AO1145" t="str">
            <v>65a</v>
          </cell>
        </row>
        <row r="1146">
          <cell r="AB1146">
            <v>0</v>
          </cell>
          <cell r="AN1146">
            <v>-1444059.1666666667</v>
          </cell>
          <cell r="AO1146" t="str">
            <v>65a</v>
          </cell>
        </row>
        <row r="1147">
          <cell r="AB1147">
            <v>-937499.98</v>
          </cell>
          <cell r="AN1147">
            <v>-632523.1216666667</v>
          </cell>
          <cell r="AO1147" t="str">
            <v>65a</v>
          </cell>
        </row>
        <row r="1148">
          <cell r="AB1148">
            <v>-576916.68999999994</v>
          </cell>
          <cell r="AN1148">
            <v>-937489.58791666676</v>
          </cell>
          <cell r="AO1148" t="str">
            <v>65a</v>
          </cell>
        </row>
        <row r="1149">
          <cell r="AB1149">
            <v>-99450</v>
          </cell>
          <cell r="AN1149">
            <v>-161606.25</v>
          </cell>
          <cell r="AO1149" t="str">
            <v>65a</v>
          </cell>
        </row>
        <row r="1150">
          <cell r="AB1150">
            <v>2345.3200000000002</v>
          </cell>
          <cell r="AN1150">
            <v>-3529.935833333333</v>
          </cell>
        </row>
        <row r="1151">
          <cell r="AB1151">
            <v>-25878.49</v>
          </cell>
          <cell r="AN1151">
            <v>-14838.407500000001</v>
          </cell>
          <cell r="AO1151" t="str">
            <v>65b</v>
          </cell>
        </row>
        <row r="1152">
          <cell r="AB1152">
            <v>-1639462.5</v>
          </cell>
          <cell r="AN1152">
            <v>-267989.0625</v>
          </cell>
          <cell r="AO1152" t="str">
            <v>65a</v>
          </cell>
        </row>
        <row r="1153">
          <cell r="AB1153">
            <v>0</v>
          </cell>
          <cell r="AN1153">
            <v>0</v>
          </cell>
          <cell r="AO1153" t="str">
            <v>65a</v>
          </cell>
        </row>
        <row r="1154">
          <cell r="AB1154">
            <v>-1473607.13</v>
          </cell>
          <cell r="AN1154">
            <v>-1349490.7437500001</v>
          </cell>
          <cell r="AO1154" t="str">
            <v>65a</v>
          </cell>
        </row>
        <row r="1155">
          <cell r="AB1155">
            <v>-914398.34</v>
          </cell>
          <cell r="AN1155">
            <v>-153496.40833333333</v>
          </cell>
          <cell r="AO1155" t="str">
            <v>65a</v>
          </cell>
        </row>
        <row r="1156">
          <cell r="AB1156">
            <v>-495678.29</v>
          </cell>
          <cell r="AN1156">
            <v>-102337.96166666667</v>
          </cell>
          <cell r="AO1156" t="str">
            <v>65a</v>
          </cell>
        </row>
        <row r="1157">
          <cell r="AB1157">
            <v>-21336.74</v>
          </cell>
          <cell r="AN1157">
            <v>-5100.7441666666673</v>
          </cell>
          <cell r="AO1157" t="str">
            <v>65a</v>
          </cell>
        </row>
        <row r="1158">
          <cell r="AB1158">
            <v>0</v>
          </cell>
          <cell r="AN1158">
            <v>0</v>
          </cell>
          <cell r="AO1158" t="str">
            <v>65a</v>
          </cell>
        </row>
        <row r="1159">
          <cell r="AB1159">
            <v>0</v>
          </cell>
          <cell r="AN1159">
            <v>902.25916666666672</v>
          </cell>
        </row>
        <row r="1160">
          <cell r="AB1160">
            <v>0</v>
          </cell>
          <cell r="AN1160">
            <v>0</v>
          </cell>
          <cell r="AO1160" t="str">
            <v>65a</v>
          </cell>
        </row>
        <row r="1161">
          <cell r="AB1161">
            <v>0</v>
          </cell>
          <cell r="AN1161">
            <v>0</v>
          </cell>
          <cell r="AO1161" t="str">
            <v>65a</v>
          </cell>
        </row>
        <row r="1162">
          <cell r="AB1162">
            <v>0</v>
          </cell>
          <cell r="AN1162">
            <v>0</v>
          </cell>
          <cell r="AO1162" t="str">
            <v>65a</v>
          </cell>
        </row>
        <row r="1163">
          <cell r="AB1163">
            <v>0</v>
          </cell>
          <cell r="AN1163">
            <v>0</v>
          </cell>
        </row>
        <row r="1164">
          <cell r="AB1164">
            <v>0</v>
          </cell>
          <cell r="AN1164">
            <v>0</v>
          </cell>
          <cell r="AO1164" t="str">
            <v>65a</v>
          </cell>
        </row>
        <row r="1165">
          <cell r="AB1165">
            <v>0</v>
          </cell>
          <cell r="AN1165">
            <v>0</v>
          </cell>
          <cell r="AO1165" t="str">
            <v>65a</v>
          </cell>
        </row>
        <row r="1166">
          <cell r="AB1166">
            <v>0</v>
          </cell>
          <cell r="AN1166">
            <v>0</v>
          </cell>
          <cell r="AO1166" t="str">
            <v xml:space="preserve"> </v>
          </cell>
        </row>
        <row r="1167">
          <cell r="AB1167">
            <v>-733011.79</v>
          </cell>
          <cell r="AN1167">
            <v>-1280568.8983333332</v>
          </cell>
          <cell r="AO1167" t="str">
            <v xml:space="preserve"> </v>
          </cell>
        </row>
        <row r="1168">
          <cell r="AB1168">
            <v>-1792788</v>
          </cell>
          <cell r="AN1168">
            <v>-2013055.8266666669</v>
          </cell>
          <cell r="AO1168" t="str">
            <v xml:space="preserve"> </v>
          </cell>
        </row>
        <row r="1169">
          <cell r="AB1169">
            <v>-40464.239999999998</v>
          </cell>
          <cell r="AN1169">
            <v>-82731.853333333333</v>
          </cell>
        </row>
        <row r="1170">
          <cell r="AB1170">
            <v>-40464.239999999998</v>
          </cell>
          <cell r="AN1170">
            <v>-82731.853333333333</v>
          </cell>
        </row>
        <row r="1171">
          <cell r="AB1171">
            <v>-6876.8</v>
          </cell>
          <cell r="AN1171">
            <v>-56341.233333333337</v>
          </cell>
        </row>
        <row r="1172">
          <cell r="AB1172">
            <v>-6876.8</v>
          </cell>
          <cell r="AN1172">
            <v>-56341.233333333337</v>
          </cell>
        </row>
        <row r="1173">
          <cell r="AB1173">
            <v>-14434.16</v>
          </cell>
          <cell r="AN1173">
            <v>-69596.513333333321</v>
          </cell>
        </row>
        <row r="1174">
          <cell r="AB1174">
            <v>0</v>
          </cell>
          <cell r="AN1174">
            <v>-1016033.86375</v>
          </cell>
        </row>
        <row r="1175">
          <cell r="AB1175">
            <v>-991249.05</v>
          </cell>
          <cell r="AN1175">
            <v>-813731.97083333321</v>
          </cell>
          <cell r="AO1175" t="str">
            <v>65a</v>
          </cell>
        </row>
        <row r="1176">
          <cell r="AB1176">
            <v>0</v>
          </cell>
          <cell r="AN1176">
            <v>0</v>
          </cell>
          <cell r="AO1176" t="str">
            <v xml:space="preserve"> </v>
          </cell>
        </row>
        <row r="1177">
          <cell r="AB1177">
            <v>0</v>
          </cell>
          <cell r="AN1177">
            <v>-4422.1099999999997</v>
          </cell>
          <cell r="AO1177" t="str">
            <v>65a</v>
          </cell>
        </row>
        <row r="1178">
          <cell r="AB1178">
            <v>0</v>
          </cell>
          <cell r="AN1178">
            <v>-224579.63916666666</v>
          </cell>
        </row>
        <row r="1179">
          <cell r="AB1179">
            <v>-755793</v>
          </cell>
          <cell r="AN1179">
            <v>-1077924.4350000001</v>
          </cell>
          <cell r="AO1179" t="str">
            <v>65b</v>
          </cell>
        </row>
        <row r="1180">
          <cell r="AB1180">
            <v>-1141872.83</v>
          </cell>
          <cell r="AN1180">
            <v>-906743.10041666671</v>
          </cell>
          <cell r="AO1180" t="str">
            <v>65a</v>
          </cell>
        </row>
        <row r="1181">
          <cell r="AB1181">
            <v>-745021.63</v>
          </cell>
          <cell r="AN1181">
            <v>-774838.23375000013</v>
          </cell>
          <cell r="AO1181" t="str">
            <v>65a</v>
          </cell>
        </row>
        <row r="1182">
          <cell r="AB1182">
            <v>-239434.99</v>
          </cell>
          <cell r="AN1182">
            <v>-303729.65208333347</v>
          </cell>
          <cell r="AO1182" t="str">
            <v>65a</v>
          </cell>
        </row>
        <row r="1183">
          <cell r="AB1183">
            <v>0</v>
          </cell>
          <cell r="AN1183">
            <v>0</v>
          </cell>
          <cell r="AO1183" t="str">
            <v>65a</v>
          </cell>
        </row>
        <row r="1184">
          <cell r="AB1184">
            <v>0</v>
          </cell>
          <cell r="AN1184">
            <v>-20833.333333333332</v>
          </cell>
          <cell r="AO1184" t="str">
            <v>65a</v>
          </cell>
        </row>
        <row r="1185">
          <cell r="AB1185">
            <v>0</v>
          </cell>
          <cell r="AN1185">
            <v>0</v>
          </cell>
          <cell r="AO1185" t="str">
            <v>65a</v>
          </cell>
        </row>
        <row r="1186">
          <cell r="AB1186">
            <v>0</v>
          </cell>
          <cell r="AN1186">
            <v>161.22333333333333</v>
          </cell>
          <cell r="AO1186" t="str">
            <v>65a</v>
          </cell>
        </row>
        <row r="1187">
          <cell r="AB1187">
            <v>0</v>
          </cell>
          <cell r="AN1187">
            <v>-1533333.3333333333</v>
          </cell>
        </row>
        <row r="1188">
          <cell r="AB1188">
            <v>0</v>
          </cell>
          <cell r="AN1188">
            <v>0</v>
          </cell>
        </row>
        <row r="1189">
          <cell r="AB1189">
            <v>0</v>
          </cell>
          <cell r="AN1189">
            <v>-1122855</v>
          </cell>
          <cell r="AO1189" t="str">
            <v>41</v>
          </cell>
        </row>
        <row r="1190">
          <cell r="AB1190">
            <v>-633689.44999999995</v>
          </cell>
          <cell r="AN1190">
            <v>-695651.30708333349</v>
          </cell>
          <cell r="AO1190" t="str">
            <v>63</v>
          </cell>
        </row>
        <row r="1191">
          <cell r="AB1191">
            <v>-3306489.7</v>
          </cell>
          <cell r="AN1191">
            <v>-4731023.9604166672</v>
          </cell>
          <cell r="AO1191" t="str">
            <v>63</v>
          </cell>
        </row>
        <row r="1192">
          <cell r="AB1192">
            <v>-337286.52</v>
          </cell>
          <cell r="AN1192">
            <v>-344081.60499999998</v>
          </cell>
          <cell r="AO1192" t="str">
            <v>63</v>
          </cell>
        </row>
        <row r="1193">
          <cell r="AB1193">
            <v>0</v>
          </cell>
          <cell r="AN1193">
            <v>0</v>
          </cell>
          <cell r="AO1193" t="str">
            <v>20</v>
          </cell>
          <cell r="AP1193">
            <v>30</v>
          </cell>
        </row>
        <row r="1194">
          <cell r="AB1194">
            <v>0</v>
          </cell>
          <cell r="AN1194">
            <v>0</v>
          </cell>
          <cell r="AO1194" t="str">
            <v>20</v>
          </cell>
          <cell r="AP1194">
            <v>30</v>
          </cell>
        </row>
        <row r="1195">
          <cell r="AB1195">
            <v>0</v>
          </cell>
          <cell r="AN1195">
            <v>0</v>
          </cell>
          <cell r="AO1195" t="str">
            <v>20</v>
          </cell>
          <cell r="AP1195">
            <v>30</v>
          </cell>
        </row>
        <row r="1196">
          <cell r="AB1196">
            <v>0</v>
          </cell>
          <cell r="AN1196">
            <v>0</v>
          </cell>
          <cell r="AO1196" t="str">
            <v>20</v>
          </cell>
          <cell r="AP1196">
            <v>30</v>
          </cell>
        </row>
        <row r="1197">
          <cell r="AB1197">
            <v>0</v>
          </cell>
          <cell r="AN1197">
            <v>0</v>
          </cell>
          <cell r="AO1197" t="str">
            <v>20</v>
          </cell>
          <cell r="AP1197">
            <v>30</v>
          </cell>
        </row>
        <row r="1198">
          <cell r="AB1198">
            <v>0</v>
          </cell>
          <cell r="AN1198">
            <v>0</v>
          </cell>
          <cell r="AO1198" t="str">
            <v>20</v>
          </cell>
          <cell r="AP1198">
            <v>30</v>
          </cell>
        </row>
        <row r="1199">
          <cell r="AB1199">
            <v>-3304.85</v>
          </cell>
          <cell r="AN1199">
            <v>-432482.37041666667</v>
          </cell>
          <cell r="AO1199" t="str">
            <v>20</v>
          </cell>
          <cell r="AP1199" t="str">
            <v>30</v>
          </cell>
        </row>
        <row r="1200">
          <cell r="AB1200">
            <v>-2555632.5299999998</v>
          </cell>
          <cell r="AN1200">
            <v>-2635200.0229166667</v>
          </cell>
          <cell r="AO1200" t="str">
            <v>20</v>
          </cell>
          <cell r="AP1200" t="str">
            <v>30</v>
          </cell>
        </row>
        <row r="1201">
          <cell r="AB1201">
            <v>-18889759.530000001</v>
          </cell>
          <cell r="AN1201">
            <v>-18517789.530000005</v>
          </cell>
          <cell r="AO1201" t="str">
            <v>20</v>
          </cell>
          <cell r="AP1201" t="str">
            <v>30</v>
          </cell>
        </row>
        <row r="1202">
          <cell r="AB1202">
            <v>-12354716.17</v>
          </cell>
          <cell r="AN1202">
            <v>-10878068.713750001</v>
          </cell>
          <cell r="AO1202" t="str">
            <v>63</v>
          </cell>
          <cell r="AP1202" t="str">
            <v xml:space="preserve"> </v>
          </cell>
        </row>
        <row r="1203">
          <cell r="AB1203">
            <v>-464683.58</v>
          </cell>
          <cell r="AN1203">
            <v>-446087.59291666659</v>
          </cell>
          <cell r="AO1203" t="str">
            <v>63</v>
          </cell>
        </row>
        <row r="1204">
          <cell r="AB1204">
            <v>-10000</v>
          </cell>
          <cell r="AN1204">
            <v>-10000</v>
          </cell>
          <cell r="AO1204" t="str">
            <v>20</v>
          </cell>
          <cell r="AP1204" t="str">
            <v>30</v>
          </cell>
        </row>
        <row r="1205">
          <cell r="AB1205">
            <v>-25524.85</v>
          </cell>
          <cell r="AN1205">
            <v>-21496.120416666665</v>
          </cell>
          <cell r="AO1205" t="str">
            <v>63</v>
          </cell>
        </row>
        <row r="1206">
          <cell r="AB1206">
            <v>-42021.78</v>
          </cell>
          <cell r="AN1206">
            <v>-58110.346250000002</v>
          </cell>
          <cell r="AO1206" t="str">
            <v>63</v>
          </cell>
        </row>
        <row r="1207">
          <cell r="AB1207">
            <v>-652279.19999999995</v>
          </cell>
          <cell r="AN1207">
            <v>-279358.72916666663</v>
          </cell>
          <cell r="AO1207" t="str">
            <v>20</v>
          </cell>
          <cell r="AP1207">
            <v>30</v>
          </cell>
        </row>
        <row r="1208">
          <cell r="AB1208">
            <v>-2851582.64</v>
          </cell>
          <cell r="AN1208">
            <v>-742245.76208333333</v>
          </cell>
          <cell r="AO1208" t="str">
            <v>20</v>
          </cell>
          <cell r="AP1208">
            <v>30</v>
          </cell>
        </row>
        <row r="1209">
          <cell r="AB1209">
            <v>-1589346.19</v>
          </cell>
          <cell r="AN1209">
            <v>-678524.13458333339</v>
          </cell>
          <cell r="AO1209" t="str">
            <v>20</v>
          </cell>
          <cell r="AP1209">
            <v>30</v>
          </cell>
        </row>
        <row r="1210">
          <cell r="AB1210">
            <v>-1016768.79</v>
          </cell>
          <cell r="AN1210">
            <v>-369260.24958333327</v>
          </cell>
          <cell r="AO1210" t="str">
            <v>20</v>
          </cell>
          <cell r="AP1210">
            <v>30</v>
          </cell>
        </row>
        <row r="1211">
          <cell r="AB1211">
            <v>-3089713.86</v>
          </cell>
          <cell r="AN1211">
            <v>-2470607.5100000002</v>
          </cell>
        </row>
        <row r="1212">
          <cell r="AB1212">
            <v>-5000</v>
          </cell>
          <cell r="AN1212">
            <v>-5000</v>
          </cell>
        </row>
        <row r="1213">
          <cell r="AB1213">
            <v>-26668727.57</v>
          </cell>
          <cell r="AN1213">
            <v>-24835876.166250002</v>
          </cell>
          <cell r="AO1213" t="str">
            <v>65a</v>
          </cell>
        </row>
        <row r="1214">
          <cell r="AB1214">
            <v>0</v>
          </cell>
          <cell r="AN1214">
            <v>0</v>
          </cell>
          <cell r="AO1214" t="str">
            <v>65a</v>
          </cell>
        </row>
        <row r="1215">
          <cell r="AB1215">
            <v>0</v>
          </cell>
          <cell r="AN1215">
            <v>-808150</v>
          </cell>
        </row>
        <row r="1216">
          <cell r="AB1216">
            <v>-2410058.23</v>
          </cell>
          <cell r="AN1216">
            <v>-1377995.5216666667</v>
          </cell>
        </row>
        <row r="1217">
          <cell r="AB1217">
            <v>-9934029.5600000005</v>
          </cell>
          <cell r="AN1217">
            <v>-10149244.116249999</v>
          </cell>
          <cell r="AO1217" t="str">
            <v>47</v>
          </cell>
        </row>
        <row r="1218">
          <cell r="AB1218">
            <v>-2992.04</v>
          </cell>
          <cell r="AN1218">
            <v>-186.04916666666668</v>
          </cell>
        </row>
        <row r="1219">
          <cell r="AB1219">
            <v>0</v>
          </cell>
          <cell r="AN1219">
            <v>0</v>
          </cell>
          <cell r="AO1219" t="str">
            <v>65a</v>
          </cell>
        </row>
        <row r="1220">
          <cell r="AB1220">
            <v>-28224</v>
          </cell>
          <cell r="AN1220">
            <v>-13128</v>
          </cell>
          <cell r="AO1220" t="str">
            <v>49</v>
          </cell>
        </row>
        <row r="1221">
          <cell r="AB1221">
            <v>0</v>
          </cell>
          <cell r="AN1221">
            <v>0</v>
          </cell>
          <cell r="AO1221" t="str">
            <v>3</v>
          </cell>
        </row>
        <row r="1222">
          <cell r="AB1222">
            <v>0</v>
          </cell>
          <cell r="AN1222">
            <v>0</v>
          </cell>
          <cell r="AO1222">
            <v>2</v>
          </cell>
        </row>
        <row r="1223">
          <cell r="AB1223">
            <v>-2106234.98</v>
          </cell>
          <cell r="AN1223">
            <v>-1795089.3741666665</v>
          </cell>
          <cell r="AO1223" t="str">
            <v>49</v>
          </cell>
        </row>
        <row r="1224">
          <cell r="AB1224">
            <v>-17801000</v>
          </cell>
          <cell r="AN1224">
            <v>-17229846.041666668</v>
          </cell>
          <cell r="AO1224" t="str">
            <v>49</v>
          </cell>
        </row>
        <row r="1225">
          <cell r="AB1225">
            <v>-58986.21</v>
          </cell>
          <cell r="AN1225">
            <v>-55135.612083333333</v>
          </cell>
          <cell r="AO1225" t="str">
            <v>49</v>
          </cell>
        </row>
        <row r="1226">
          <cell r="AB1226">
            <v>-8277452.4500000002</v>
          </cell>
          <cell r="AN1226">
            <v>-6191500.3154166667</v>
          </cell>
          <cell r="AO1226" t="str">
            <v>49</v>
          </cell>
        </row>
        <row r="1227">
          <cell r="AB1227">
            <v>-39032.26</v>
          </cell>
          <cell r="AN1227">
            <v>-18947.524999999998</v>
          </cell>
          <cell r="AO1227" t="str">
            <v>65a</v>
          </cell>
        </row>
        <row r="1228">
          <cell r="AB1228">
            <v>0</v>
          </cell>
          <cell r="AN1228">
            <v>0</v>
          </cell>
          <cell r="AO1228" t="str">
            <v>65a</v>
          </cell>
        </row>
        <row r="1229">
          <cell r="AB1229">
            <v>0</v>
          </cell>
          <cell r="AN1229">
            <v>0</v>
          </cell>
          <cell r="AO1229" t="str">
            <v>65b</v>
          </cell>
        </row>
        <row r="1230">
          <cell r="AB1230">
            <v>-222809.33</v>
          </cell>
          <cell r="AN1230">
            <v>-229684.31000000003</v>
          </cell>
          <cell r="AO1230" t="str">
            <v>65a</v>
          </cell>
        </row>
        <row r="1231">
          <cell r="AB1231">
            <v>0</v>
          </cell>
          <cell r="AN1231">
            <v>-2127799.8633333333</v>
          </cell>
          <cell r="AO1231" t="str">
            <v xml:space="preserve"> </v>
          </cell>
        </row>
        <row r="1232">
          <cell r="AB1232">
            <v>0</v>
          </cell>
          <cell r="AN1232">
            <v>-75158.125</v>
          </cell>
          <cell r="AO1232" t="str">
            <v>65a</v>
          </cell>
        </row>
        <row r="1233">
          <cell r="AB1233">
            <v>-250015</v>
          </cell>
          <cell r="AN1233">
            <v>-102091.45833333333</v>
          </cell>
          <cell r="AO1233" t="str">
            <v>65a</v>
          </cell>
        </row>
        <row r="1234">
          <cell r="AB1234">
            <v>0</v>
          </cell>
          <cell r="AN1234">
            <v>0</v>
          </cell>
        </row>
        <row r="1235">
          <cell r="AB1235">
            <v>-13807132</v>
          </cell>
          <cell r="AN1235">
            <v>-14682130</v>
          </cell>
          <cell r="AO1235" t="str">
            <v>65a</v>
          </cell>
        </row>
        <row r="1236">
          <cell r="AB1236">
            <v>-8447.35</v>
          </cell>
          <cell r="AN1236">
            <v>-662.66375000000005</v>
          </cell>
          <cell r="AO1236" t="str">
            <v>65a</v>
          </cell>
        </row>
        <row r="1237">
          <cell r="AB1237">
            <v>0</v>
          </cell>
          <cell r="AN1237">
            <v>0</v>
          </cell>
          <cell r="AO1237" t="str">
            <v>65a</v>
          </cell>
        </row>
        <row r="1238">
          <cell r="AB1238">
            <v>0</v>
          </cell>
          <cell r="AN1238">
            <v>0</v>
          </cell>
          <cell r="AO1238" t="str">
            <v>65a</v>
          </cell>
        </row>
        <row r="1239">
          <cell r="AB1239">
            <v>0</v>
          </cell>
          <cell r="AN1239">
            <v>0</v>
          </cell>
        </row>
        <row r="1240">
          <cell r="AB1240">
            <v>-2140.5700000000002</v>
          </cell>
          <cell r="AN1240">
            <v>12539.422083333329</v>
          </cell>
          <cell r="AO1240" t="str">
            <v>65a</v>
          </cell>
        </row>
        <row r="1241">
          <cell r="AB1241">
            <v>0</v>
          </cell>
          <cell r="AN1241">
            <v>32.228333333333332</v>
          </cell>
          <cell r="AO1241" t="str">
            <v>65a</v>
          </cell>
        </row>
        <row r="1242">
          <cell r="AB1242">
            <v>-27312000</v>
          </cell>
          <cell r="AN1242">
            <v>-26056250</v>
          </cell>
        </row>
        <row r="1243">
          <cell r="AB1243">
            <v>-8686177.8599999994</v>
          </cell>
          <cell r="AN1243">
            <v>-17205758.129999999</v>
          </cell>
          <cell r="AO1243" t="str">
            <v>41</v>
          </cell>
        </row>
        <row r="1244">
          <cell r="AB1244">
            <v>-19900488.379999999</v>
          </cell>
          <cell r="AN1244">
            <v>-17458741.549166668</v>
          </cell>
          <cell r="AO1244" t="str">
            <v>49</v>
          </cell>
        </row>
        <row r="1245">
          <cell r="AB1245">
            <v>0</v>
          </cell>
          <cell r="AN1245">
            <v>0</v>
          </cell>
          <cell r="AO1245" t="str">
            <v>41</v>
          </cell>
        </row>
        <row r="1246">
          <cell r="AB1246">
            <v>0</v>
          </cell>
          <cell r="AN1246">
            <v>0</v>
          </cell>
          <cell r="AO1246" t="str">
            <v>41</v>
          </cell>
        </row>
        <row r="1247">
          <cell r="AB1247">
            <v>0</v>
          </cell>
          <cell r="AN1247">
            <v>0</v>
          </cell>
          <cell r="AO1247" t="str">
            <v>41</v>
          </cell>
        </row>
        <row r="1248">
          <cell r="AB1248">
            <v>0</v>
          </cell>
          <cell r="AN1248">
            <v>0</v>
          </cell>
          <cell r="AO1248" t="str">
            <v>41</v>
          </cell>
        </row>
        <row r="1249">
          <cell r="AB1249">
            <v>0</v>
          </cell>
          <cell r="AN1249">
            <v>-64610.625</v>
          </cell>
          <cell r="AO1249" t="str">
            <v>41</v>
          </cell>
        </row>
        <row r="1250">
          <cell r="AB1250">
            <v>0</v>
          </cell>
          <cell r="AN1250">
            <v>0</v>
          </cell>
          <cell r="AO1250" t="str">
            <v>41</v>
          </cell>
        </row>
        <row r="1251">
          <cell r="AB1251">
            <v>0</v>
          </cell>
          <cell r="AN1251">
            <v>0</v>
          </cell>
          <cell r="AO1251" t="str">
            <v>41</v>
          </cell>
        </row>
        <row r="1252">
          <cell r="AB1252">
            <v>0</v>
          </cell>
          <cell r="AN1252">
            <v>-291666.66666666669</v>
          </cell>
          <cell r="AO1252" t="str">
            <v>41</v>
          </cell>
        </row>
        <row r="1253">
          <cell r="AB1253">
            <v>0</v>
          </cell>
          <cell r="AN1253">
            <v>-337500</v>
          </cell>
          <cell r="AO1253" t="str">
            <v>41</v>
          </cell>
        </row>
        <row r="1254">
          <cell r="AB1254">
            <v>-513276.41</v>
          </cell>
          <cell r="AN1254">
            <v>-414767.9745833333</v>
          </cell>
          <cell r="AO1254" t="str">
            <v>41</v>
          </cell>
        </row>
        <row r="1255">
          <cell r="AB1255">
            <v>-225000</v>
          </cell>
          <cell r="AN1255">
            <v>-187500</v>
          </cell>
          <cell r="AO1255" t="str">
            <v>41</v>
          </cell>
        </row>
        <row r="1256">
          <cell r="AB1256">
            <v>-1982106.78</v>
          </cell>
          <cell r="AN1256">
            <v>-851180.21</v>
          </cell>
          <cell r="AO1256" t="str">
            <v>41</v>
          </cell>
        </row>
        <row r="1257">
          <cell r="AB1257">
            <v>0</v>
          </cell>
          <cell r="AN1257">
            <v>-35003.527916666666</v>
          </cell>
          <cell r="AO1257" t="str">
            <v>41</v>
          </cell>
        </row>
        <row r="1258">
          <cell r="AB1258">
            <v>0</v>
          </cell>
          <cell r="AN1258">
            <v>0</v>
          </cell>
          <cell r="AO1258" t="str">
            <v>65a</v>
          </cell>
        </row>
        <row r="1259">
          <cell r="AB1259">
            <v>0</v>
          </cell>
          <cell r="AN1259">
            <v>0</v>
          </cell>
          <cell r="AO1259" t="str">
            <v>65a</v>
          </cell>
        </row>
        <row r="1260">
          <cell r="AB1260">
            <v>0</v>
          </cell>
          <cell r="AN1260">
            <v>0</v>
          </cell>
          <cell r="AO1260" t="str">
            <v>65a</v>
          </cell>
        </row>
        <row r="1261">
          <cell r="AB1261">
            <v>0</v>
          </cell>
          <cell r="AN1261">
            <v>0</v>
          </cell>
          <cell r="AO1261" t="str">
            <v>65a</v>
          </cell>
        </row>
        <row r="1262">
          <cell r="AB1262">
            <v>0</v>
          </cell>
          <cell r="AN1262">
            <v>-95.734166666666667</v>
          </cell>
          <cell r="AO1262" t="str">
            <v>65a</v>
          </cell>
        </row>
        <row r="1263">
          <cell r="AB1263">
            <v>-7416.29</v>
          </cell>
          <cell r="AN1263">
            <v>-7416.2899999999981</v>
          </cell>
          <cell r="AO1263" t="str">
            <v>65a</v>
          </cell>
        </row>
        <row r="1264">
          <cell r="AB1264">
            <v>-5140.3599999999997</v>
          </cell>
          <cell r="AN1264">
            <v>-5140.3599999999997</v>
          </cell>
          <cell r="AO1264" t="str">
            <v>65a</v>
          </cell>
        </row>
        <row r="1265">
          <cell r="AB1265">
            <v>-11459.63</v>
          </cell>
          <cell r="AN1265">
            <v>-11459.630000000003</v>
          </cell>
          <cell r="AO1265" t="str">
            <v>65a</v>
          </cell>
        </row>
        <row r="1266">
          <cell r="AB1266">
            <v>-1479.6</v>
          </cell>
          <cell r="AN1266">
            <v>-1479.6000000000001</v>
          </cell>
          <cell r="AO1266" t="str">
            <v>65a</v>
          </cell>
        </row>
        <row r="1267">
          <cell r="AB1267">
            <v>-959.98</v>
          </cell>
          <cell r="AN1267">
            <v>-959.97999999999968</v>
          </cell>
          <cell r="AO1267" t="str">
            <v>65a</v>
          </cell>
        </row>
        <row r="1268">
          <cell r="AB1268">
            <v>-876.25</v>
          </cell>
          <cell r="AN1268">
            <v>-865.16583333333347</v>
          </cell>
          <cell r="AO1268" t="str">
            <v>65a</v>
          </cell>
        </row>
        <row r="1269">
          <cell r="AB1269">
            <v>-912.01</v>
          </cell>
          <cell r="AN1269">
            <v>-359.47541666666666</v>
          </cell>
          <cell r="AO1269" t="str">
            <v>65a</v>
          </cell>
        </row>
        <row r="1270">
          <cell r="AB1270">
            <v>-12.55</v>
          </cell>
          <cell r="AN1270">
            <v>-12.549999999999999</v>
          </cell>
          <cell r="AO1270" t="str">
            <v>65a</v>
          </cell>
        </row>
        <row r="1271">
          <cell r="AB1271">
            <v>-598.99</v>
          </cell>
          <cell r="AN1271">
            <v>-598.9899999999999</v>
          </cell>
          <cell r="AO1271" t="str">
            <v>65a</v>
          </cell>
        </row>
        <row r="1272">
          <cell r="AB1272">
            <v>-168.86</v>
          </cell>
          <cell r="AN1272">
            <v>-168.86000000000004</v>
          </cell>
          <cell r="AO1272" t="str">
            <v>65a</v>
          </cell>
        </row>
        <row r="1273">
          <cell r="AB1273">
            <v>0</v>
          </cell>
          <cell r="AN1273">
            <v>14.956250000000002</v>
          </cell>
          <cell r="AO1273" t="str">
            <v>65a</v>
          </cell>
        </row>
        <row r="1274">
          <cell r="AB1274">
            <v>-123.17</v>
          </cell>
          <cell r="AN1274">
            <v>-198.50750000000002</v>
          </cell>
          <cell r="AO1274" t="str">
            <v>65a</v>
          </cell>
        </row>
        <row r="1275">
          <cell r="AB1275">
            <v>-574.46</v>
          </cell>
          <cell r="AN1275">
            <v>-23.935833333333335</v>
          </cell>
          <cell r="AO1275" t="str">
            <v>65a</v>
          </cell>
        </row>
        <row r="1276">
          <cell r="AB1276">
            <v>-5718285</v>
          </cell>
          <cell r="AN1276">
            <v>-4486820.625</v>
          </cell>
          <cell r="AO1276" t="str">
            <v>41</v>
          </cell>
        </row>
        <row r="1277">
          <cell r="AB1277">
            <v>0</v>
          </cell>
          <cell r="AN1277">
            <v>-294955.23749999999</v>
          </cell>
          <cell r="AO1277" t="str">
            <v>41</v>
          </cell>
        </row>
        <row r="1278">
          <cell r="AB1278">
            <v>-7074602.9100000001</v>
          </cell>
          <cell r="AN1278">
            <v>-4269235.635416667</v>
          </cell>
          <cell r="AO1278" t="str">
            <v xml:space="preserve"> </v>
          </cell>
        </row>
        <row r="1279">
          <cell r="AB1279">
            <v>-2870186.23</v>
          </cell>
          <cell r="AN1279">
            <v>-1787976.9612499999</v>
          </cell>
          <cell r="AO1279" t="str">
            <v xml:space="preserve">65 </v>
          </cell>
        </row>
        <row r="1280">
          <cell r="AB1280">
            <v>5104426.16</v>
          </cell>
          <cell r="AN1280">
            <v>1790443.5249999997</v>
          </cell>
          <cell r="AO1280" t="str">
            <v xml:space="preserve"> </v>
          </cell>
        </row>
        <row r="1281">
          <cell r="AB1281">
            <v>1100761.99</v>
          </cell>
          <cell r="AN1281">
            <v>387028.17458333331</v>
          </cell>
          <cell r="AO1281" t="str">
            <v>65</v>
          </cell>
          <cell r="AP1281" t="str">
            <v xml:space="preserve"> </v>
          </cell>
        </row>
        <row r="1282">
          <cell r="AB1282">
            <v>-27589.17</v>
          </cell>
          <cell r="AN1282">
            <v>-6514.111249999999</v>
          </cell>
          <cell r="AO1282" t="str">
            <v>49</v>
          </cell>
        </row>
        <row r="1283">
          <cell r="AB1283">
            <v>-1552657.3</v>
          </cell>
          <cell r="AN1283">
            <v>-1667975.9050000003</v>
          </cell>
          <cell r="AO1283" t="str">
            <v xml:space="preserve"> </v>
          </cell>
        </row>
        <row r="1284">
          <cell r="AB1284">
            <v>-45410</v>
          </cell>
          <cell r="AN1284">
            <v>-72656</v>
          </cell>
          <cell r="AO1284" t="str">
            <v xml:space="preserve"> </v>
          </cell>
        </row>
        <row r="1285">
          <cell r="AB1285">
            <v>-30265.78</v>
          </cell>
          <cell r="AN1285">
            <v>-32179.628750000003</v>
          </cell>
        </row>
        <row r="1286">
          <cell r="AB1286">
            <v>0</v>
          </cell>
          <cell r="AN1286">
            <v>0</v>
          </cell>
          <cell r="AO1286" t="str">
            <v>23</v>
          </cell>
          <cell r="AP1286">
            <v>29</v>
          </cell>
        </row>
        <row r="1287">
          <cell r="AB1287">
            <v>0</v>
          </cell>
          <cell r="AN1287">
            <v>0</v>
          </cell>
        </row>
        <row r="1288">
          <cell r="AB1288">
            <v>-2702244.02</v>
          </cell>
          <cell r="AN1288">
            <v>-2850418.2045833333</v>
          </cell>
        </row>
        <row r="1289">
          <cell r="AB1289">
            <v>-33762.980000000003</v>
          </cell>
          <cell r="AN1289">
            <v>-30999.499166666661</v>
          </cell>
        </row>
        <row r="1290">
          <cell r="AB1290">
            <v>0</v>
          </cell>
          <cell r="AN1290">
            <v>0</v>
          </cell>
        </row>
        <row r="1291">
          <cell r="AB1291">
            <v>-92276.94</v>
          </cell>
          <cell r="AN1291">
            <v>-98497.855833333335</v>
          </cell>
        </row>
        <row r="1292">
          <cell r="AB1292">
            <v>-8165809</v>
          </cell>
          <cell r="AN1292">
            <v>-8165809</v>
          </cell>
          <cell r="AO1292" t="str">
            <v>10</v>
          </cell>
        </row>
        <row r="1293">
          <cell r="AB1293">
            <v>4614264</v>
          </cell>
          <cell r="AN1293">
            <v>4300195.875</v>
          </cell>
          <cell r="AO1293" t="str">
            <v>10</v>
          </cell>
        </row>
        <row r="1294">
          <cell r="AB1294">
            <v>-10135707.039999999</v>
          </cell>
          <cell r="AN1294">
            <v>-12923100.119583333</v>
          </cell>
        </row>
        <row r="1295">
          <cell r="AB1295">
            <v>-887313.59</v>
          </cell>
          <cell r="AN1295">
            <v>-947812.25</v>
          </cell>
          <cell r="AO1295" t="str">
            <v>12</v>
          </cell>
        </row>
        <row r="1296">
          <cell r="AB1296">
            <v>0</v>
          </cell>
          <cell r="AN1296">
            <v>-19380.39875</v>
          </cell>
          <cell r="AO1296" t="str">
            <v>12</v>
          </cell>
        </row>
        <row r="1297">
          <cell r="AB1297">
            <v>-192765.41</v>
          </cell>
          <cell r="AN1297">
            <v>-122056.57791666668</v>
          </cell>
          <cell r="AO1297" t="str">
            <v>12</v>
          </cell>
        </row>
        <row r="1298">
          <cell r="AB1298">
            <v>-71851894.799999997</v>
          </cell>
          <cell r="AN1298">
            <v>-71851894.799999982</v>
          </cell>
          <cell r="AO1298" t="str">
            <v>64</v>
          </cell>
        </row>
        <row r="1299">
          <cell r="AB1299">
            <v>-3497000</v>
          </cell>
          <cell r="AN1299">
            <v>-3623291.6666666665</v>
          </cell>
          <cell r="AO1299" t="str">
            <v>22</v>
          </cell>
          <cell r="AP1299">
            <v>31</v>
          </cell>
        </row>
        <row r="1300">
          <cell r="AB1300">
            <v>-647743</v>
          </cell>
          <cell r="AN1300">
            <v>-1288879.25</v>
          </cell>
          <cell r="AO1300" t="str">
            <v>22</v>
          </cell>
          <cell r="AP1300">
            <v>32</v>
          </cell>
        </row>
        <row r="1301">
          <cell r="AB1301">
            <v>-337279618</v>
          </cell>
          <cell r="AN1301">
            <v>-328736616.95833331</v>
          </cell>
          <cell r="AO1301" t="str">
            <v>22</v>
          </cell>
          <cell r="AP1301">
            <v>33</v>
          </cell>
        </row>
        <row r="1302">
          <cell r="AB1302">
            <v>-939000</v>
          </cell>
          <cell r="AN1302">
            <v>-942583.33333333337</v>
          </cell>
          <cell r="AO1302" t="str">
            <v>22</v>
          </cell>
          <cell r="AP1302">
            <v>34</v>
          </cell>
        </row>
        <row r="1303">
          <cell r="AB1303">
            <v>-32874</v>
          </cell>
          <cell r="AN1303">
            <v>-32874</v>
          </cell>
          <cell r="AO1303" t="str">
            <v>22</v>
          </cell>
          <cell r="AP1303" t="str">
            <v>35</v>
          </cell>
        </row>
        <row r="1304">
          <cell r="AB1304">
            <v>-55683000</v>
          </cell>
          <cell r="AN1304">
            <v>-45478416.666666664</v>
          </cell>
          <cell r="AO1304" t="str">
            <v>64</v>
          </cell>
        </row>
        <row r="1305">
          <cell r="AB1305">
            <v>141000</v>
          </cell>
          <cell r="AN1305">
            <v>-6125</v>
          </cell>
          <cell r="AO1305" t="str">
            <v xml:space="preserve"> </v>
          </cell>
        </row>
        <row r="1306">
          <cell r="AB1306">
            <v>904152.97</v>
          </cell>
          <cell r="AN1306">
            <v>904152.97000000009</v>
          </cell>
          <cell r="AO1306" t="str">
            <v>64</v>
          </cell>
        </row>
        <row r="1307">
          <cell r="AB1307">
            <v>-796000</v>
          </cell>
          <cell r="AN1307">
            <v>-266416.66666666669</v>
          </cell>
          <cell r="AO1307" t="str">
            <v>66a</v>
          </cell>
        </row>
        <row r="1308">
          <cell r="AB1308">
            <v>-27673328.77</v>
          </cell>
          <cell r="AN1308">
            <v>-27673328.77</v>
          </cell>
          <cell r="AO1308" t="str">
            <v>64</v>
          </cell>
        </row>
        <row r="1309">
          <cell r="AB1309">
            <v>-4489581</v>
          </cell>
          <cell r="AN1309">
            <v>-4489581</v>
          </cell>
          <cell r="AO1309" t="str">
            <v>64</v>
          </cell>
        </row>
        <row r="1310">
          <cell r="AB1310">
            <v>-269554.90999999997</v>
          </cell>
          <cell r="AN1310">
            <v>-269554.91000000003</v>
          </cell>
          <cell r="AO1310" t="str">
            <v>64</v>
          </cell>
        </row>
        <row r="1311">
          <cell r="AB1311">
            <v>-443787.06</v>
          </cell>
          <cell r="AN1311">
            <v>-443787.05999999988</v>
          </cell>
          <cell r="AO1311" t="str">
            <v>64</v>
          </cell>
        </row>
        <row r="1312">
          <cell r="AB1312">
            <v>-1614.97</v>
          </cell>
          <cell r="AN1312">
            <v>-1614.97</v>
          </cell>
          <cell r="AO1312" t="str">
            <v>64</v>
          </cell>
        </row>
        <row r="1313">
          <cell r="AB1313">
            <v>-48687.62</v>
          </cell>
          <cell r="AN1313">
            <v>-48687.62</v>
          </cell>
          <cell r="AO1313" t="str">
            <v>64</v>
          </cell>
        </row>
        <row r="1314">
          <cell r="AB1314">
            <v>-76732.02</v>
          </cell>
          <cell r="AN1314">
            <v>-76732.02</v>
          </cell>
          <cell r="AO1314" t="str">
            <v>64</v>
          </cell>
        </row>
        <row r="1315">
          <cell r="AB1315">
            <v>-2475</v>
          </cell>
          <cell r="AN1315">
            <v>-2475</v>
          </cell>
          <cell r="AO1315" t="str">
            <v>64</v>
          </cell>
        </row>
        <row r="1316">
          <cell r="AB1316">
            <v>97405</v>
          </cell>
          <cell r="AN1316">
            <v>97405</v>
          </cell>
          <cell r="AO1316" t="str">
            <v>64</v>
          </cell>
        </row>
        <row r="1317">
          <cell r="AB1317">
            <v>-4106</v>
          </cell>
          <cell r="AN1317">
            <v>-4106</v>
          </cell>
          <cell r="AO1317" t="str">
            <v>64</v>
          </cell>
        </row>
        <row r="1318">
          <cell r="AB1318">
            <v>-171529</v>
          </cell>
          <cell r="AN1318">
            <v>-171529</v>
          </cell>
          <cell r="AO1318" t="str">
            <v>64</v>
          </cell>
        </row>
        <row r="1319">
          <cell r="AB1319">
            <v>-152467</v>
          </cell>
          <cell r="AN1319">
            <v>-152467</v>
          </cell>
          <cell r="AO1319" t="str">
            <v>64</v>
          </cell>
        </row>
        <row r="1320">
          <cell r="AB1320">
            <v>1365117.79</v>
          </cell>
          <cell r="AN1320">
            <v>1365117.7899999998</v>
          </cell>
          <cell r="AO1320" t="str">
            <v>66a</v>
          </cell>
        </row>
        <row r="1321">
          <cell r="AB1321">
            <v>0</v>
          </cell>
          <cell r="AN1321">
            <v>0</v>
          </cell>
          <cell r="AO1321" t="str">
            <v>22</v>
          </cell>
          <cell r="AP1321">
            <v>36</v>
          </cell>
        </row>
        <row r="1322">
          <cell r="AB1322">
            <v>0</v>
          </cell>
          <cell r="AN1322">
            <v>0</v>
          </cell>
          <cell r="AO1322" t="str">
            <v xml:space="preserve"> </v>
          </cell>
        </row>
        <row r="1323">
          <cell r="AB1323">
            <v>-477999.57</v>
          </cell>
          <cell r="AN1323">
            <v>-477999.57000000007</v>
          </cell>
          <cell r="AO1323" t="str">
            <v>66a</v>
          </cell>
        </row>
        <row r="1324">
          <cell r="AB1324">
            <v>-3665</v>
          </cell>
          <cell r="AN1324">
            <v>-3665</v>
          </cell>
          <cell r="AO1324" t="str">
            <v xml:space="preserve"> </v>
          </cell>
        </row>
        <row r="1325">
          <cell r="AB1325">
            <v>-7054000</v>
          </cell>
          <cell r="AN1325">
            <v>-6017416.666666667</v>
          </cell>
          <cell r="AO1325" t="str">
            <v>66a</v>
          </cell>
        </row>
        <row r="1326">
          <cell r="AB1326">
            <v>-947000</v>
          </cell>
          <cell r="AN1326">
            <v>-947000</v>
          </cell>
        </row>
        <row r="1327">
          <cell r="AB1327">
            <v>-4409226</v>
          </cell>
          <cell r="AN1327">
            <v>-3336176.0833333335</v>
          </cell>
          <cell r="AO1327" t="str">
            <v>22</v>
          </cell>
          <cell r="AP1327">
            <v>37</v>
          </cell>
        </row>
        <row r="1328">
          <cell r="AB1328">
            <v>0</v>
          </cell>
          <cell r="AN1328">
            <v>0</v>
          </cell>
          <cell r="AO1328" t="str">
            <v xml:space="preserve"> </v>
          </cell>
        </row>
        <row r="1329">
          <cell r="AB1329">
            <v>-68738.990000000005</v>
          </cell>
          <cell r="AN1329">
            <v>-137833.11666666667</v>
          </cell>
          <cell r="AO1329" t="str">
            <v>48</v>
          </cell>
        </row>
        <row r="1330">
          <cell r="AB1330">
            <v>16256</v>
          </cell>
          <cell r="AN1330">
            <v>15991.625</v>
          </cell>
          <cell r="AO1330" t="str">
            <v>48</v>
          </cell>
        </row>
        <row r="1331">
          <cell r="AB1331">
            <v>-148493689</v>
          </cell>
          <cell r="AN1331">
            <v>-160943064</v>
          </cell>
          <cell r="AO1331" t="str">
            <v>48</v>
          </cell>
        </row>
        <row r="1332">
          <cell r="AB1332">
            <v>353000</v>
          </cell>
          <cell r="AN1332">
            <v>23833.333333333332</v>
          </cell>
          <cell r="AO1332" t="str">
            <v xml:space="preserve"> </v>
          </cell>
        </row>
        <row r="1333">
          <cell r="AB1333">
            <v>0</v>
          </cell>
          <cell r="AN1333">
            <v>0</v>
          </cell>
          <cell r="AO1333" t="str">
            <v xml:space="preserve"> </v>
          </cell>
        </row>
        <row r="1334">
          <cell r="AB1334">
            <v>-3454000</v>
          </cell>
          <cell r="AN1334">
            <v>-4504000</v>
          </cell>
          <cell r="AO1334" t="str">
            <v xml:space="preserve"> </v>
          </cell>
        </row>
        <row r="1335">
          <cell r="AB1335">
            <v>-1673000</v>
          </cell>
          <cell r="AN1335">
            <v>-1673000</v>
          </cell>
        </row>
        <row r="1336">
          <cell r="AB1336">
            <v>0</v>
          </cell>
          <cell r="AN1336">
            <v>0</v>
          </cell>
          <cell r="AO1336" t="str">
            <v xml:space="preserve"> </v>
          </cell>
        </row>
        <row r="1337">
          <cell r="AB1337">
            <v>-15485174</v>
          </cell>
          <cell r="AN1337">
            <v>-16048552.75</v>
          </cell>
        </row>
        <row r="1338">
          <cell r="AB1338">
            <v>-41303000</v>
          </cell>
          <cell r="AN1338">
            <v>-36741625</v>
          </cell>
          <cell r="AO1338" t="str">
            <v>64</v>
          </cell>
        </row>
        <row r="1339">
          <cell r="AB1339">
            <v>-13198000</v>
          </cell>
          <cell r="AN1339">
            <v>-13451541.666666666</v>
          </cell>
          <cell r="AO1339">
            <v>22</v>
          </cell>
          <cell r="AP1339" t="str">
            <v>37a</v>
          </cell>
        </row>
        <row r="1340">
          <cell r="AB1340">
            <v>1332692</v>
          </cell>
          <cell r="AN1340">
            <v>1332692</v>
          </cell>
          <cell r="AO1340" t="str">
            <v>65b</v>
          </cell>
        </row>
        <row r="1341">
          <cell r="AB1341">
            <v>-3727000</v>
          </cell>
          <cell r="AN1341">
            <v>-4005291.6666666665</v>
          </cell>
          <cell r="AO1341" t="str">
            <v>22</v>
          </cell>
          <cell r="AP1341" t="str">
            <v>37b</v>
          </cell>
        </row>
        <row r="1342">
          <cell r="AB1342">
            <v>5635154.54</v>
          </cell>
          <cell r="AN1342">
            <v>5635154.54</v>
          </cell>
          <cell r="AO1342" t="str">
            <v>65b</v>
          </cell>
        </row>
        <row r="1343">
          <cell r="AB1343">
            <v>-10664000</v>
          </cell>
          <cell r="AN1343">
            <v>-10297666.666666666</v>
          </cell>
        </row>
        <row r="1344">
          <cell r="AB1344">
            <v>98028</v>
          </cell>
          <cell r="AN1344">
            <v>-117826.75</v>
          </cell>
          <cell r="AO1344" t="str">
            <v>41</v>
          </cell>
        </row>
        <row r="1345">
          <cell r="AB1345">
            <v>0</v>
          </cell>
          <cell r="AN1345">
            <v>-364583.33333333331</v>
          </cell>
        </row>
        <row r="1346">
          <cell r="AB1346">
            <v>-33312000</v>
          </cell>
          <cell r="AN1346">
            <v>-28985750</v>
          </cell>
          <cell r="AO1346" t="str">
            <v>66a</v>
          </cell>
        </row>
        <row r="1347">
          <cell r="AB1347">
            <v>-1430000</v>
          </cell>
          <cell r="AN1347">
            <v>-59583.333333333336</v>
          </cell>
          <cell r="AO1347" t="str">
            <v>47</v>
          </cell>
        </row>
        <row r="1348">
          <cell r="AB1348">
            <v>-72564653</v>
          </cell>
          <cell r="AN1348">
            <v>-72387225.291666672</v>
          </cell>
          <cell r="AO1348" t="str">
            <v>66a</v>
          </cell>
        </row>
        <row r="1349">
          <cell r="AB1349">
            <v>12663.58</v>
          </cell>
          <cell r="AN1349">
            <v>12135.92708333333</v>
          </cell>
          <cell r="AO1349">
            <v>6</v>
          </cell>
        </row>
        <row r="1350">
          <cell r="AB1350">
            <v>44658.07</v>
          </cell>
          <cell r="AN1350">
            <v>42899.414583333331</v>
          </cell>
          <cell r="AO1350">
            <v>6</v>
          </cell>
        </row>
        <row r="1351">
          <cell r="AB1351">
            <v>1780078.13</v>
          </cell>
          <cell r="AN1351">
            <v>1875439.4541666666</v>
          </cell>
          <cell r="AO1351">
            <v>6</v>
          </cell>
        </row>
        <row r="1352">
          <cell r="AB1352">
            <v>0</v>
          </cell>
          <cell r="AN1352">
            <v>0</v>
          </cell>
          <cell r="AO1352">
            <v>6</v>
          </cell>
        </row>
        <row r="1353">
          <cell r="AB1353">
            <v>3724980.33</v>
          </cell>
          <cell r="AN1353">
            <v>2809270.254999999</v>
          </cell>
          <cell r="AO1353">
            <v>6</v>
          </cell>
        </row>
        <row r="1354">
          <cell r="AB1354">
            <v>0</v>
          </cell>
          <cell r="AN1354">
            <v>0</v>
          </cell>
          <cell r="AO1354">
            <v>6</v>
          </cell>
        </row>
        <row r="1355">
          <cell r="AB1355">
            <v>0</v>
          </cell>
          <cell r="AN1355">
            <v>0</v>
          </cell>
          <cell r="AO1355">
            <v>6</v>
          </cell>
        </row>
        <row r="1356">
          <cell r="AB1356">
            <v>60710442.049999997</v>
          </cell>
          <cell r="AN1356">
            <v>46484716.798333339</v>
          </cell>
          <cell r="AO1356">
            <v>6</v>
          </cell>
        </row>
        <row r="1357">
          <cell r="AB1357">
            <v>0</v>
          </cell>
          <cell r="AN1357">
            <v>0</v>
          </cell>
          <cell r="AO1357">
            <v>6</v>
          </cell>
        </row>
        <row r="1358">
          <cell r="AB1358">
            <v>-5176339752.4699955</v>
          </cell>
          <cell r="AN1358">
            <v>-5231517078.7645836</v>
          </cell>
          <cell r="AO1358" t="str">
            <v xml:space="preserve"> </v>
          </cell>
        </row>
        <row r="1359">
          <cell r="AB1359">
            <v>1.621246337890625E-5</v>
          </cell>
          <cell r="AN1359">
            <v>-7.62939453125E-6</v>
          </cell>
        </row>
        <row r="1360">
          <cell r="AB1360">
            <v>9.5367431640625E-6</v>
          </cell>
          <cell r="AN1360">
            <v>0</v>
          </cell>
        </row>
        <row r="1362">
          <cell r="AB1362" t="str">
            <v xml:space="preserve"> </v>
          </cell>
          <cell r="AN1362" t="str">
            <v xml:space="preserve"> </v>
          </cell>
        </row>
        <row r="1363">
          <cell r="AN1363" t="str">
            <v xml:space="preserve"> </v>
          </cell>
        </row>
        <row r="1365">
          <cell r="AN1365" t="str">
            <v xml:space="preserve"> 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"/>
      <sheetName val="Unit Cost"/>
      <sheetName val="Ex A-1"/>
      <sheetName val="Sch A-1"/>
      <sheetName val=" EX A-2"/>
      <sheetName val="ExA-3ColFC"/>
      <sheetName val="Ex A-4 Prod Adj"/>
      <sheetName val="Ex A-5 PC"/>
      <sheetName val="Ex D"/>
      <sheetName val="Ex E"/>
      <sheetName val="ComparePCR"/>
      <sheetName val="557"/>
      <sheetName val="Production Adjustment"/>
      <sheetName val="Production Factor"/>
      <sheetName val="2.03E"/>
      <sheetName val="Pwr Csts"/>
      <sheetName val="VerifyPwrCsts"/>
      <sheetName val="GRC"/>
      <sheetName val="Prodn OM by Resource GRC"/>
      <sheetName val="EB&amp;Taxes"/>
      <sheetName val="TransmRev"/>
      <sheetName val="Rlfwd"/>
      <sheetName val="Previous"/>
      <sheetName val="Diff"/>
      <sheetName val="model.7"/>
      <sheetName val="Restating Print Macros"/>
      <sheetName val="Module13"/>
      <sheetName val="Module14"/>
      <sheetName val="Module15"/>
      <sheetName val="Module1"/>
    </sheetNames>
    <sheetDataSet>
      <sheetData sheetId="0" refreshError="1">
        <row r="6">
          <cell r="A6" t="str">
            <v>FOR THE TWELVE MONTHS ENDED SEPTEMBER 30, 2003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/>
      <sheetData sheetId="1"/>
      <sheetData sheetId="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PSE funding"/>
    </sheetNames>
    <sheetDataSet>
      <sheetData sheetId="0"/>
      <sheetData sheetId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WC"/>
      <sheetName val="ERB"/>
      <sheetName val="GWC"/>
      <sheetName val="GRB"/>
      <sheetName val="BS"/>
      <sheetName val="BS C&amp;L"/>
      <sheetName val="Recon Rgltry to Fin BS"/>
      <sheetName val="Recon"/>
      <sheetName val="Recon (2)"/>
      <sheetName val="Recon (3)"/>
      <sheetName val="Recon (3) Detail"/>
      <sheetName val="200309B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 A"/>
      <sheetName val="tab_1"/>
      <sheetName val="Encogen_A"/>
      <sheetName val="Income"/>
      <sheetName val="O&amp;M"/>
      <sheetName val="Gas Cost Calc Monthly"/>
      <sheetName val="12.1.02 Aurora Run"/>
      <sheetName val="Encogen Costs"/>
      <sheetName val="MTM of Gas"/>
      <sheetName val="OLD Gas Cost Calc Monthly OLD"/>
      <sheetName val="Gas Cost Calc"/>
      <sheetName val="Cabot Gas Replacement"/>
      <sheetName val="Cabot Amort"/>
      <sheetName val="Cabot Stretch Goal 2000"/>
      <sheetName val="Cascade Prices"/>
      <sheetName val="Sheet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B8">
            <v>2000</v>
          </cell>
          <cell r="C8">
            <v>335</v>
          </cell>
          <cell r="D8">
            <v>10000</v>
          </cell>
          <cell r="E8">
            <v>2.4451000000000001</v>
          </cell>
          <cell r="F8">
            <v>2.1025</v>
          </cell>
        </row>
        <row r="9">
          <cell r="B9">
            <v>2001</v>
          </cell>
          <cell r="C9">
            <v>365</v>
          </cell>
          <cell r="D9">
            <v>10000</v>
          </cell>
          <cell r="E9">
            <v>2.5672999999999999</v>
          </cell>
          <cell r="F9">
            <v>2.19</v>
          </cell>
        </row>
        <row r="10">
          <cell r="B10">
            <v>2002</v>
          </cell>
          <cell r="C10">
            <v>365</v>
          </cell>
          <cell r="D10">
            <v>10000</v>
          </cell>
          <cell r="E10">
            <v>2.6957</v>
          </cell>
          <cell r="F10">
            <v>2.21</v>
          </cell>
        </row>
        <row r="11">
          <cell r="B11">
            <v>2003</v>
          </cell>
          <cell r="C11">
            <v>365</v>
          </cell>
          <cell r="D11">
            <v>10000</v>
          </cell>
          <cell r="E11">
            <v>2.8304999999999998</v>
          </cell>
          <cell r="F11">
            <v>2.25</v>
          </cell>
        </row>
        <row r="12">
          <cell r="B12">
            <v>2004</v>
          </cell>
          <cell r="C12">
            <v>366</v>
          </cell>
          <cell r="D12">
            <v>10000</v>
          </cell>
          <cell r="E12">
            <v>2.972</v>
          </cell>
          <cell r="F12">
            <v>2.3199999999999998</v>
          </cell>
        </row>
        <row r="13">
          <cell r="B13">
            <v>2005</v>
          </cell>
          <cell r="C13">
            <v>365</v>
          </cell>
          <cell r="D13">
            <v>10000</v>
          </cell>
          <cell r="E13">
            <v>3.1206</v>
          </cell>
          <cell r="F13">
            <v>2.38</v>
          </cell>
        </row>
        <row r="14">
          <cell r="B14">
            <v>2006</v>
          </cell>
          <cell r="C14">
            <v>366</v>
          </cell>
          <cell r="D14">
            <v>10000</v>
          </cell>
          <cell r="E14">
            <v>3.2766000000000002</v>
          </cell>
          <cell r="F14">
            <v>2.44</v>
          </cell>
        </row>
        <row r="15">
          <cell r="B15">
            <v>2007</v>
          </cell>
          <cell r="C15">
            <v>365</v>
          </cell>
          <cell r="D15">
            <v>10000</v>
          </cell>
          <cell r="E15">
            <v>3.4403999999999999</v>
          </cell>
          <cell r="F15">
            <v>2.5099999999999998</v>
          </cell>
        </row>
        <row r="16">
          <cell r="B16">
            <v>2008</v>
          </cell>
          <cell r="C16">
            <v>182</v>
          </cell>
          <cell r="D16">
            <v>10000</v>
          </cell>
          <cell r="E16">
            <v>3.5243000000000002</v>
          </cell>
          <cell r="F16">
            <v>2.62</v>
          </cell>
        </row>
      </sheetData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pare Rev Req "/>
      <sheetName val="EnXco Categories"/>
      <sheetName val="Capital Expenditures"/>
      <sheetName val="CapEx Depr Table"/>
      <sheetName val="TypeConsol"/>
      <sheetName val="Type1"/>
      <sheetName val="Type2"/>
      <sheetName val="Type5"/>
      <sheetName val="Type6"/>
      <sheetName val="Type7"/>
      <sheetName val="Type8"/>
      <sheetName val="Type9"/>
      <sheetName val="Lump 1 Depr Class"/>
      <sheetName val="SL Tables"/>
      <sheetName val="MACRS Tables"/>
      <sheetName val="Assumptions"/>
      <sheetName val="Summary"/>
      <sheetName val="Wind Acquisition"/>
      <sheetName val="Questions-concerns"/>
      <sheetName val="Graphs"/>
      <sheetName val="PPA 1"/>
      <sheetName val="PPA 2"/>
      <sheetName val="PPA 3"/>
      <sheetName val="PPA 4"/>
      <sheetName val="Wind PPA"/>
      <sheetName val="Acquisition Inputs"/>
      <sheetName val="Wind Inputs"/>
      <sheetName val="Proposal OpEx"/>
      <sheetName val="Emissions Inputs"/>
      <sheetName val="Fuel Consumption"/>
      <sheetName val="OMfromenxcoASM4"/>
      <sheetName val="OandM Documentation"/>
      <sheetName val="OandM Documentationold"/>
      <sheetName val="Capital Costs"/>
      <sheetName val="Transmission Doc"/>
      <sheetName val="Emissions"/>
      <sheetName val="Results Summary"/>
      <sheetName val="Acquisition 1"/>
      <sheetName val="Acquisition 2"/>
      <sheetName val="Chart1"/>
      <sheetName val="PPA Rollup"/>
      <sheetName val="End Effects"/>
      <sheetName val="Equity Equalization - PPA"/>
      <sheetName val="&lt;Dispatch Model&gt;"/>
      <sheetName val="CB Assumptions"/>
      <sheetName val="CB Correlation Matrix"/>
      <sheetName val="Dispatch"/>
      <sheetName val="Load Shape"/>
      <sheetName val="Price Data"/>
      <sheetName val="Wind Data"/>
      <sheetName val="Thermal Plants"/>
      <sheetName val="&lt;Data Sheets&gt;"/>
      <sheetName val="WACC"/>
      <sheetName val="Not used Capital Expenditur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 refreshError="1">
        <row r="5">
          <cell r="D5" t="str">
            <v>Yes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Approval History"/>
      <sheetName val="INPUT TAB"/>
      <sheetName val="LeadSht"/>
      <sheetName val="$ &amp; KWH Rsbl"/>
      <sheetName val="Rider Rsbl"/>
      <sheetName val="Loss Factor"/>
      <sheetName val="Sch120Rsbl"/>
      <sheetName val="Sch_120"/>
      <sheetName val="Sch120Read"/>
      <sheetName val="Sch95Rsbl"/>
      <sheetName val="Bs Unbl Rt"/>
      <sheetName val="GPI (2)"/>
      <sheetName val="GPI"/>
      <sheetName val="CY GPI Allocation"/>
      <sheetName val="PY GPI Allocation"/>
      <sheetName val="Pended"/>
      <sheetName val="Target KWHs"/>
      <sheetName val="KWH Rsbl"/>
      <sheetName val="Billing Loss"/>
      <sheetName val="Historical"/>
      <sheetName val="Sch_194"/>
      <sheetName val="Sch194KWHs"/>
      <sheetName val="RateInc"/>
      <sheetName val="2-03 Rd Schd"/>
      <sheetName val="Page 1"/>
      <sheetName val="UnbDays"/>
      <sheetName val="Sch94Read"/>
      <sheetName val="Sch94Read0408"/>
      <sheetName val="Sch194 Rlfwd"/>
      <sheetName val="Sch_194Rsbl"/>
      <sheetName val="Sch_95A"/>
      <sheetName val="Sch95Read"/>
      <sheetName val="Sch_132"/>
      <sheetName val="Sch132Rsbl"/>
      <sheetName val="Sch132Read"/>
      <sheetName val="Sch_133"/>
      <sheetName val="Sch133Read"/>
      <sheetName val="Sch_137"/>
      <sheetName val="Sch137Read"/>
      <sheetName val="Unbilled Revenue"/>
      <sheetName val="Billed KWHs"/>
      <sheetName val="APUA"/>
      <sheetName val="UnbLowIncJE"/>
      <sheetName val="UnbLowInc Rsbl"/>
      <sheetName val="Unbilled Days elec"/>
      <sheetName val="Unbilled Days elec (2)"/>
      <sheetName val="JE #s"/>
      <sheetName val="INPUT TAB 2011"/>
      <sheetName val="INPUT TAB 2010"/>
      <sheetName val="INPUT TAB 2009"/>
      <sheetName val="INPUT TAB 2008"/>
      <sheetName val="INPUT TAB 2007"/>
      <sheetName val="INPUT TAB 2006"/>
      <sheetName val="INPUT TAB 2005"/>
      <sheetName val="Module1"/>
    </sheetNames>
    <sheetDataSet>
      <sheetData sheetId="0"/>
      <sheetData sheetId="1"/>
      <sheetData sheetId="2"/>
      <sheetData sheetId="3">
        <row r="10">
          <cell r="L10">
            <v>853377517</v>
          </cell>
        </row>
      </sheetData>
      <sheetData sheetId="4"/>
      <sheetData sheetId="5"/>
      <sheetData sheetId="6"/>
      <sheetData sheetId="7"/>
      <sheetData sheetId="8">
        <row r="21">
          <cell r="I21">
            <v>4727703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>
        <row r="31">
          <cell r="M31">
            <v>-6.7850000000000002E-3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ExRepositorySheet"/>
      <sheetName val="Monthly"/>
      <sheetName val="QTD"/>
      <sheetName val="YTD"/>
      <sheetName val="12ME"/>
      <sheetName val="Footnotes"/>
      <sheetName val="Strings"/>
      <sheetName val="ZZCOOM_M03_Q004"/>
      <sheetName val="ZZCOOM_M03_Q004SKF"/>
      <sheetName val="ZZCOOM_M03_Q004ORDERS"/>
      <sheetName val="Revision History"/>
      <sheetName val="Graph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FCR Rates"/>
      <sheetName val="Lvl FCR"/>
      <sheetName val="LvlFCR Land"/>
      <sheetName val="Backup"/>
      <sheetName val="A&amp;G and O&amp;M"/>
      <sheetName val="Tariff"/>
    </sheetNames>
    <sheetDataSet>
      <sheetData sheetId="0"/>
      <sheetData sheetId="1"/>
      <sheetData sheetId="2" refreshError="1">
        <row r="10">
          <cell r="G10">
            <v>35</v>
          </cell>
        </row>
      </sheetData>
      <sheetData sheetId="3"/>
      <sheetData sheetId="4"/>
      <sheetData sheetId="5"/>
      <sheetData sheetId="6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Account Summary"/>
      <sheetName val="BC detail"/>
    </sheetNames>
    <sheetDataSet>
      <sheetData sheetId="0" refreshError="1"/>
      <sheetData sheetId="1" refreshError="1">
        <row r="8">
          <cell r="C8">
            <v>2</v>
          </cell>
        </row>
        <row r="24">
          <cell r="F24">
            <v>8.7599999999999997E-2</v>
          </cell>
        </row>
        <row r="39">
          <cell r="F39">
            <v>0.62073339999999999</v>
          </cell>
        </row>
        <row r="40">
          <cell r="F40">
            <v>0.62073339999999999</v>
          </cell>
        </row>
        <row r="41">
          <cell r="F41">
            <v>0.62073339999999999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Global Inputs"/>
      <sheetName val="Classifiers"/>
      <sheetName val="Internal Allocators"/>
      <sheetName val="External Allocators"/>
      <sheetName val="Account Inputs"/>
      <sheetName val="Cust Counts 1 &amp; 4"/>
      <sheetName val="Cust 5 (CA Exp)"/>
      <sheetName val="Cust 6 (Meter Reading)"/>
      <sheetName val="Meter Costs"/>
      <sheetName val="Electric One Time Payments"/>
      <sheetName val="Transformer Plant"/>
      <sheetName val="Elec Water Heaters"/>
      <sheetName val="Proforma Revenue by Sch"/>
      <sheetName val="Transf &amp; Equipment Lease"/>
      <sheetName val="Elec Wat Heater Rev"/>
      <sheetName val="Customer Deposits"/>
      <sheetName val="OH &amp; UG Line Transformers"/>
      <sheetName val="Allocate 920"/>
      <sheetName val="Summary Firm Resale"/>
      <sheetName val="OH Service Lines"/>
      <sheetName val="OATT Revenue"/>
      <sheetName val="Customer Assistance Exp"/>
      <sheetName val="CP Demand"/>
      <sheetName val="Sub NCP"/>
      <sheetName val="Dist Plant"/>
      <sheetName val="OH &amp; UG Line Alloc"/>
      <sheetName val="Dist Acc Dep"/>
      <sheetName val="Monthly CP System"/>
      <sheetName val="Monthly CP Off System"/>
      <sheetName val="Top X NCPs w losses"/>
      <sheetName val="Annual kWh Alloc TYE 9-2006 "/>
      <sheetName val="BPA kWh"/>
      <sheetName val="COS Revenue Input"/>
      <sheetName val="COS Expense Input"/>
      <sheetName val="COS Ratebase 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Rev &amp; kWh 2005-2007"/>
      <sheetName val="Sch 40 Breakout"/>
      <sheetName val="Rev Requirement"/>
      <sheetName val="Rev &amp; kWh 1-05 to 4-05"/>
      <sheetName val="Rev &amp; kWh 5-05 to 12-07"/>
      <sheetName val="Sheet3"/>
      <sheetName val="Electric Revenue Detail Pivot"/>
      <sheetName val="Unbundled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Summary"/>
      <sheetName val="Option Analysis"/>
      <sheetName val="Virtual 49 Back-Up"/>
      <sheetName val="Sch 40 Back-Up"/>
      <sheetName val="East Roll-Up"/>
      <sheetName val="West Roll-Up"/>
      <sheetName val="RedWest Roll-Up"/>
      <sheetName val="Other Roll-Up"/>
      <sheetName val="Account Detail"/>
      <sheetName val="COS"/>
    </sheetNames>
    <sheetDataSet>
      <sheetData sheetId="0" refreshError="1"/>
      <sheetData sheetId="1" refreshError="1"/>
      <sheetData sheetId="2" refreshError="1"/>
      <sheetData sheetId="3" refreshError="1">
        <row r="20">
          <cell r="B20">
            <v>0.13120000000000001</v>
          </cell>
        </row>
        <row r="21">
          <cell r="B21">
            <v>3.8233999999999997E-2</v>
          </cell>
        </row>
        <row r="54">
          <cell r="E54">
            <v>0.23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 refreshError="1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 refreshError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oard"/>
      <sheetName val="Exhibit C"/>
      <sheetName val="Drivers of Value"/>
      <sheetName val="Graph"/>
      <sheetName val="Compare Contract w Owning"/>
      <sheetName val="Case I Summary"/>
      <sheetName val="Assumptions of Purchase"/>
      <sheetName val="Plant Financials"/>
      <sheetName val="Existing Debt"/>
      <sheetName val="Gas Sales and Transmission"/>
      <sheetName val="Displacement"/>
      <sheetName val="Boiler Margin"/>
      <sheetName val="Post 2008"/>
      <sheetName val="Book and Tax Depreciation"/>
      <sheetName val="Overhaul Costs"/>
      <sheetName val="Income"/>
      <sheetName val="Cash Flow"/>
      <sheetName val="Income $1"/>
      <sheetName val="Cash Flow $1"/>
      <sheetName val="Plant Financials (2)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42">
          <cell r="B42">
            <v>0.16153846153846152</v>
          </cell>
        </row>
        <row r="45">
          <cell r="B45">
            <v>7.3168750000000005E-2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trix"/>
      <sheetName val="Table"/>
      <sheetName val="Rlfwd"/>
      <sheetName val="Verify"/>
      <sheetName val="JHS-19"/>
      <sheetName val="JHS-20"/>
      <sheetName val="JHS-20.01(A)"/>
      <sheetName val="JHS-21"/>
      <sheetName val="JHS-22"/>
      <sheetName val="JHS-23"/>
      <sheetName val="JHS-24 Unit Cost"/>
      <sheetName val="JHS-25 Ex A-1"/>
      <sheetName val="JHS-25 Ex A-2"/>
      <sheetName val="JHS-25 Ex A-3"/>
      <sheetName val="JHS-25 Ex A-4"/>
      <sheetName val="JHS-25 Ex A-5"/>
      <sheetName val="Diffs Categorized"/>
      <sheetName val="PSE Proposal Categorized"/>
      <sheetName val="DEM RY PC"/>
      <sheetName val="LSR Power Costs"/>
      <sheetName val="Tenaska.Backup"/>
      <sheetName val="Restated TY"/>
      <sheetName val="09-10"/>
      <sheetName val="557"/>
      <sheetName val="Production Adjustment"/>
      <sheetName val="Production Factor"/>
      <sheetName val="Production Plant Premiums"/>
      <sheetName val="Prod Plant"/>
      <sheetName val="ProdO&amp;M"/>
      <sheetName val="EB&amp;Taxes"/>
      <sheetName val="TransmRev"/>
      <sheetName val="Restating Print Macros"/>
      <sheetName val="Module13"/>
      <sheetName val="Module14"/>
      <sheetName val="Module15"/>
      <sheetName val="Module1"/>
    </sheetNames>
    <sheetDataSet>
      <sheetData sheetId="0"/>
      <sheetData sheetId="1"/>
      <sheetData sheetId="2"/>
      <sheetData sheetId="3"/>
      <sheetData sheetId="4">
        <row r="2">
          <cell r="AR2" t="str">
            <v>Docket Number UE-111048</v>
          </cell>
        </row>
      </sheetData>
      <sheetData sheetId="5"/>
      <sheetData sheetId="6"/>
      <sheetData sheetId="7">
        <row r="7">
          <cell r="A7" t="str">
            <v>FOR THE TWELVE MONTHS ENDED DECEMBER 31, 2010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 refreshError="1"/>
      <sheetData sheetId="1" refreshError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"/>
      <sheetName val="GRC"/>
      <sheetName val="Aurora &amp; Non Aurora"/>
      <sheetName val="New Resources"/>
      <sheetName val="Non AURORA FERC Summary"/>
      <sheetName val="AURORA FERC Summary"/>
      <sheetName val="Summary by Contract Update"/>
      <sheetName val="Summary by Contract"/>
      <sheetName val="Summary by TY"/>
      <sheetName val="TY actual"/>
      <sheetName val="TY SAP"/>
      <sheetName val="RPC Disallowance"/>
      <sheetName val="AURORA Input=&gt;&gt;&gt;"/>
      <sheetName val="Summary"/>
      <sheetName val="Summary wo WH"/>
      <sheetName val="Energy Pivot"/>
      <sheetName val="Cost Pivot"/>
      <sheetName val="Portfolio Average"/>
      <sheetName val="Map Tabl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 refreshError="1">
        <row r="2">
          <cell r="E2" t="str">
            <v>APS Contract</v>
          </cell>
          <cell r="F2">
            <v>555</v>
          </cell>
        </row>
        <row r="3">
          <cell r="E3" t="str">
            <v>Baker Replacement</v>
          </cell>
          <cell r="F3">
            <v>555</v>
          </cell>
        </row>
        <row r="4">
          <cell r="E4" t="str">
            <v>BC Hydro Point Roberts</v>
          </cell>
          <cell r="F4">
            <v>555</v>
          </cell>
        </row>
        <row r="5">
          <cell r="E5" t="str">
            <v>BPA Firm - WNP #3 Exchange</v>
          </cell>
          <cell r="F5">
            <v>555</v>
          </cell>
        </row>
        <row r="6">
          <cell r="E6" t="str">
            <v>BPA Snohomish Conservation</v>
          </cell>
          <cell r="F6">
            <v>555</v>
          </cell>
        </row>
        <row r="7">
          <cell r="E7" t="str">
            <v>BPA SP Contract</v>
          </cell>
          <cell r="F7">
            <v>555</v>
          </cell>
        </row>
        <row r="8">
          <cell r="E8" t="str">
            <v>Canadian EA</v>
          </cell>
          <cell r="F8">
            <v>555</v>
          </cell>
        </row>
        <row r="9">
          <cell r="E9" t="str">
            <v>Colstrip 1&amp;2</v>
          </cell>
          <cell r="F9">
            <v>501</v>
          </cell>
        </row>
        <row r="10">
          <cell r="E10" t="str">
            <v>Colstrip 3&amp;4</v>
          </cell>
          <cell r="F10">
            <v>501</v>
          </cell>
        </row>
        <row r="11">
          <cell r="E11" t="str">
            <v>Columbia Storage Power Exchange (CSPE)</v>
          </cell>
          <cell r="F11">
            <v>555</v>
          </cell>
        </row>
        <row r="12">
          <cell r="E12" t="str">
            <v>Encogen</v>
          </cell>
          <cell r="F12">
            <v>547</v>
          </cell>
        </row>
        <row r="13">
          <cell r="E13" t="str">
            <v>Fred 1</v>
          </cell>
          <cell r="F13">
            <v>547</v>
          </cell>
        </row>
        <row r="14">
          <cell r="E14" t="str">
            <v>Fred 1</v>
          </cell>
          <cell r="F14">
            <v>547</v>
          </cell>
        </row>
        <row r="15">
          <cell r="E15" t="str">
            <v>Frederickson 1&amp;2</v>
          </cell>
          <cell r="F15">
            <v>547</v>
          </cell>
        </row>
        <row r="16">
          <cell r="E16" t="str">
            <v>Fredonia 1&amp;2</v>
          </cell>
          <cell r="F16">
            <v>547</v>
          </cell>
        </row>
        <row r="17">
          <cell r="E17" t="str">
            <v>Fredonia 3&amp;4</v>
          </cell>
          <cell r="F17">
            <v>547</v>
          </cell>
        </row>
        <row r="18">
          <cell r="E18" t="str">
            <v>Hopkins Ridge Wind</v>
          </cell>
          <cell r="F18">
            <v>555</v>
          </cell>
        </row>
        <row r="19">
          <cell r="E19" t="str">
            <v>Market Purchase</v>
          </cell>
          <cell r="F19" t="str">
            <v>555MP</v>
          </cell>
        </row>
        <row r="20">
          <cell r="E20" t="str">
            <v>Market Sale</v>
          </cell>
          <cell r="F20">
            <v>447</v>
          </cell>
        </row>
        <row r="21">
          <cell r="E21" t="str">
            <v>Mid Columbia</v>
          </cell>
          <cell r="F21">
            <v>555</v>
          </cell>
        </row>
        <row r="22">
          <cell r="E22" t="str">
            <v>MPC Firm Contract</v>
          </cell>
          <cell r="F22">
            <v>555</v>
          </cell>
        </row>
        <row r="23">
          <cell r="E23" t="str">
            <v>New PSE Resource</v>
          </cell>
          <cell r="F23">
            <v>547</v>
          </cell>
        </row>
        <row r="24">
          <cell r="E24" t="str">
            <v>Nooksack Hydro</v>
          </cell>
          <cell r="F24">
            <v>555</v>
          </cell>
        </row>
        <row r="25">
          <cell r="E25" t="str">
            <v>PG&amp;E Exchange</v>
          </cell>
          <cell r="F25">
            <v>555</v>
          </cell>
        </row>
        <row r="26">
          <cell r="E26" t="str">
            <v>PPL 15 year contract</v>
          </cell>
          <cell r="F26">
            <v>555</v>
          </cell>
        </row>
        <row r="27">
          <cell r="E27" t="str">
            <v>Puget's Hydro</v>
          </cell>
          <cell r="F27">
            <v>555</v>
          </cell>
        </row>
        <row r="28">
          <cell r="E28" t="str">
            <v>QF Koma Kulshan Hydro</v>
          </cell>
          <cell r="F28">
            <v>555</v>
          </cell>
        </row>
        <row r="29">
          <cell r="E29" t="str">
            <v>QF March Point Cogen Phase1</v>
          </cell>
          <cell r="F29">
            <v>555</v>
          </cell>
        </row>
        <row r="30">
          <cell r="E30" t="str">
            <v>QF March Point Cogen Phase2</v>
          </cell>
          <cell r="F30">
            <v>555</v>
          </cell>
        </row>
        <row r="31">
          <cell r="E31" t="str">
            <v>QF Port Townsend Hydro</v>
          </cell>
          <cell r="F31">
            <v>555</v>
          </cell>
        </row>
        <row r="32">
          <cell r="E32" t="str">
            <v>QF Puyallup Energy Recovery Co. (PERC)</v>
          </cell>
          <cell r="F32">
            <v>555</v>
          </cell>
        </row>
        <row r="33">
          <cell r="E33" t="str">
            <v>QF Spokane MSW</v>
          </cell>
          <cell r="F33">
            <v>555</v>
          </cell>
        </row>
        <row r="34">
          <cell r="E34" t="str">
            <v>QF Sumas</v>
          </cell>
          <cell r="F34">
            <v>555</v>
          </cell>
        </row>
        <row r="35">
          <cell r="E35" t="str">
            <v>QF Sygitowicz</v>
          </cell>
          <cell r="F35">
            <v>555</v>
          </cell>
        </row>
        <row r="36">
          <cell r="E36" t="str">
            <v>QF Tenaska</v>
          </cell>
          <cell r="F36">
            <v>555</v>
          </cell>
        </row>
        <row r="37">
          <cell r="E37" t="str">
            <v>QF Twin Falls</v>
          </cell>
          <cell r="F37">
            <v>555</v>
          </cell>
        </row>
        <row r="38">
          <cell r="E38" t="str">
            <v>QF Weeks Falls</v>
          </cell>
          <cell r="F38">
            <v>555</v>
          </cell>
        </row>
        <row r="39">
          <cell r="E39" t="str">
            <v>Skookumchuck Hydro</v>
          </cell>
          <cell r="F39">
            <v>555</v>
          </cell>
        </row>
        <row r="40">
          <cell r="E40" t="str">
            <v>Supplemental Capacity</v>
          </cell>
          <cell r="F40">
            <v>555</v>
          </cell>
        </row>
        <row r="41">
          <cell r="E41" t="str">
            <v>Tenaska Excess Energy</v>
          </cell>
          <cell r="F41">
            <v>555</v>
          </cell>
        </row>
        <row r="42">
          <cell r="E42" t="str">
            <v>Undistributed Oil/Gas Expenses</v>
          </cell>
          <cell r="F42">
            <v>555</v>
          </cell>
        </row>
        <row r="43">
          <cell r="E43" t="str">
            <v>Wasco Hydro</v>
          </cell>
          <cell r="F43">
            <v>555</v>
          </cell>
        </row>
        <row r="44">
          <cell r="E44" t="str">
            <v>Whitehorn 2&amp;3</v>
          </cell>
          <cell r="F44">
            <v>547</v>
          </cell>
        </row>
        <row r="45">
          <cell r="E45" t="str">
            <v>Wild Horse Wind</v>
          </cell>
          <cell r="F45">
            <v>555</v>
          </cell>
        </row>
        <row r="46">
          <cell r="E46" t="str">
            <v>WNP-3 Return</v>
          </cell>
          <cell r="F46">
            <v>555</v>
          </cell>
        </row>
        <row r="47">
          <cell r="E47" t="str">
            <v>WWP 15 year contract</v>
          </cell>
          <cell r="F47">
            <v>555</v>
          </cell>
        </row>
        <row r="48">
          <cell r="E48" t="str">
            <v>PR Displacement Product</v>
          </cell>
          <cell r="F48">
            <v>555</v>
          </cell>
        </row>
        <row r="49">
          <cell r="E49" t="str">
            <v>Fixed OnPeak Contract</v>
          </cell>
          <cell r="F49">
            <v>555</v>
          </cell>
        </row>
        <row r="50">
          <cell r="E50" t="str">
            <v>Fixed OffPeak Contract</v>
          </cell>
          <cell r="F50">
            <v>555</v>
          </cell>
        </row>
      </sheetData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dential"/>
      <sheetName val="JHS-10"/>
      <sheetName val="JHS-10 Adjstmts"/>
      <sheetName val="JHS-11 compare"/>
      <sheetName val="JHS-11 Ex A-1"/>
      <sheetName val="JHS-11 Ex A-2"/>
      <sheetName val="JHS-11 Ex A-3 (C)"/>
      <sheetName val="JHS-11 Ex A-4"/>
      <sheetName val="JHS-11 Ex A-5"/>
      <sheetName val="JHS-11 Ex D"/>
      <sheetName val="JHS-12"/>
      <sheetName val="Golden-RevReq"/>
      <sheetName val="DWH-4"/>
      <sheetName val="Pwr Csts"/>
      <sheetName val="RY Pwr Cst"/>
      <sheetName val="PC TY"/>
      <sheetName val="Production OM (C)"/>
      <sheetName val="PC Recon"/>
      <sheetName val="Beg Prod Plant"/>
      <sheetName val="Beg Prod Ratebase"/>
      <sheetName val="EB&amp;Taxes"/>
      <sheetName val="557"/>
      <sheetName val="ProdFctr"/>
      <sheetName val="Rlfwd"/>
      <sheetName val="Rlfwd Comb"/>
      <sheetName val="Diff"/>
      <sheetName val="JHS-10 Orig"/>
      <sheetName val="JHS-12 Change"/>
      <sheetName val="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view Checklist"/>
      <sheetName val="GRB EOP"/>
      <sheetName val="ERB EOP"/>
      <sheetName val="CWC EOP"/>
      <sheetName val="Gas RB Recon to WC"/>
      <sheetName val="El RB Recon to WC"/>
      <sheetName val="ERB"/>
      <sheetName val="GRB"/>
      <sheetName val="CWC"/>
      <sheetName val="BS"/>
      <sheetName val="Invested Capital"/>
      <sheetName val="Detailed Electric RB"/>
      <sheetName val="Detailed Gas RB"/>
      <sheetName val="Working Capital"/>
      <sheetName val="Summary Flux sheet"/>
      <sheetName val="El Flux Analysis"/>
      <sheetName val="Gas Flux Analysis"/>
      <sheetName val="Attachment A Page 1"/>
      <sheetName val="Attachment A Page 2"/>
      <sheetName val="PPXLSaveData0"/>
      <sheetName val="Chg Code"/>
      <sheetName val="PPXLFunctions"/>
      <sheetName val="PPXLOpen"/>
      <sheetName val="E Input"/>
      <sheetName val="E Recon PWR Plt"/>
      <sheetName val="G Recon PWR Plt"/>
      <sheetName val="G Input"/>
      <sheetName val="Power Plant Info"/>
      <sheetName val="GasMerchInv"/>
      <sheetName val="May10"/>
      <sheetName val="Jun10"/>
      <sheetName val="Sheet2"/>
      <sheetName val="Allocation Factor"/>
      <sheetName val="Dec09"/>
      <sheetName val="Jan10"/>
      <sheetName val="Feb10"/>
      <sheetName val="Mar10"/>
      <sheetName val="Apr1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>
        <row r="7">
          <cell r="Q7">
            <v>0</v>
          </cell>
          <cell r="S7">
            <v>0</v>
          </cell>
          <cell r="U7">
            <v>0</v>
          </cell>
          <cell r="V7">
            <v>0</v>
          </cell>
          <cell r="W7">
            <v>0</v>
          </cell>
          <cell r="Y7">
            <v>0</v>
          </cell>
          <cell r="AA7">
            <v>0</v>
          </cell>
          <cell r="AJ7">
            <v>-1655144.4233333336</v>
          </cell>
          <cell r="AL7">
            <v>-1426484.5483333331</v>
          </cell>
          <cell r="AN7">
            <v>-1112572.0991666669</v>
          </cell>
          <cell r="AR7">
            <v>-427912.34583333338</v>
          </cell>
          <cell r="AV7">
            <v>0</v>
          </cell>
          <cell r="AZ7">
            <v>0</v>
          </cell>
        </row>
        <row r="8">
          <cell r="Q8">
            <v>0</v>
          </cell>
          <cell r="S8">
            <v>0</v>
          </cell>
          <cell r="U8">
            <v>0</v>
          </cell>
          <cell r="V8">
            <v>0</v>
          </cell>
          <cell r="W8">
            <v>0</v>
          </cell>
          <cell r="Y8">
            <v>0</v>
          </cell>
          <cell r="AA8">
            <v>0</v>
          </cell>
          <cell r="AJ8">
            <v>1655144.4233333336</v>
          </cell>
          <cell r="AL8">
            <v>1426484.5483333331</v>
          </cell>
          <cell r="AN8">
            <v>1112572.0991666669</v>
          </cell>
          <cell r="AR8">
            <v>427912.34583333338</v>
          </cell>
          <cell r="AV8">
            <v>0</v>
          </cell>
          <cell r="AZ8">
            <v>0</v>
          </cell>
        </row>
        <row r="9">
          <cell r="Q9">
            <v>0</v>
          </cell>
          <cell r="S9">
            <v>0</v>
          </cell>
          <cell r="U9">
            <v>0</v>
          </cell>
          <cell r="V9">
            <v>0</v>
          </cell>
          <cell r="W9">
            <v>0</v>
          </cell>
          <cell r="Y9">
            <v>0</v>
          </cell>
          <cell r="AA9">
            <v>0</v>
          </cell>
          <cell r="AJ9">
            <v>0</v>
          </cell>
          <cell r="AL9">
            <v>0</v>
          </cell>
          <cell r="AN9">
            <v>0</v>
          </cell>
          <cell r="AR9">
            <v>0</v>
          </cell>
          <cell r="AV9">
            <v>0</v>
          </cell>
          <cell r="AZ9">
            <v>0</v>
          </cell>
        </row>
        <row r="10">
          <cell r="Q10">
            <v>0</v>
          </cell>
          <cell r="S10">
            <v>0</v>
          </cell>
          <cell r="U10">
            <v>0</v>
          </cell>
          <cell r="V10">
            <v>0</v>
          </cell>
          <cell r="W10">
            <v>0</v>
          </cell>
          <cell r="Y10">
            <v>0</v>
          </cell>
          <cell r="AA10">
            <v>0</v>
          </cell>
          <cell r="AJ10">
            <v>0</v>
          </cell>
          <cell r="AL10">
            <v>0</v>
          </cell>
          <cell r="AN10">
            <v>0</v>
          </cell>
          <cell r="AR10">
            <v>0</v>
          </cell>
          <cell r="AV10">
            <v>0</v>
          </cell>
          <cell r="AZ10">
            <v>0</v>
          </cell>
        </row>
        <row r="11">
          <cell r="Q11">
            <v>0</v>
          </cell>
          <cell r="S11">
            <v>0</v>
          </cell>
          <cell r="U11">
            <v>0</v>
          </cell>
          <cell r="V11">
            <v>0</v>
          </cell>
          <cell r="W11">
            <v>0</v>
          </cell>
          <cell r="Y11">
            <v>0</v>
          </cell>
          <cell r="AA11">
            <v>0</v>
          </cell>
          <cell r="AJ11">
            <v>0</v>
          </cell>
          <cell r="AL11">
            <v>0</v>
          </cell>
          <cell r="AN11">
            <v>0</v>
          </cell>
          <cell r="AR11">
            <v>0</v>
          </cell>
          <cell r="AV11">
            <v>0</v>
          </cell>
          <cell r="AZ11">
            <v>0</v>
          </cell>
        </row>
        <row r="12">
          <cell r="Q12">
            <v>0</v>
          </cell>
          <cell r="S12">
            <v>0</v>
          </cell>
          <cell r="U12">
            <v>0</v>
          </cell>
          <cell r="V12">
            <v>0</v>
          </cell>
          <cell r="W12">
            <v>0</v>
          </cell>
          <cell r="Y12">
            <v>0</v>
          </cell>
          <cell r="AA12">
            <v>0</v>
          </cell>
          <cell r="AJ12">
            <v>-14045.986666666666</v>
          </cell>
          <cell r="AL12">
            <v>-11370.444999999998</v>
          </cell>
          <cell r="AN12">
            <v>-8694.9579166666663</v>
          </cell>
          <cell r="AR12">
            <v>-3344.2145833333329</v>
          </cell>
          <cell r="AV12">
            <v>0</v>
          </cell>
          <cell r="AZ12">
            <v>0</v>
          </cell>
        </row>
        <row r="13">
          <cell r="Q13">
            <v>0</v>
          </cell>
          <cell r="S13">
            <v>0</v>
          </cell>
          <cell r="U13">
            <v>0</v>
          </cell>
          <cell r="V13">
            <v>0</v>
          </cell>
          <cell r="W13">
            <v>0</v>
          </cell>
          <cell r="Y13">
            <v>0</v>
          </cell>
          <cell r="AA13">
            <v>0</v>
          </cell>
          <cell r="AJ13">
            <v>14045.986666666666</v>
          </cell>
          <cell r="AL13">
            <v>11370.444999999998</v>
          </cell>
          <cell r="AN13">
            <v>8694.9579166666663</v>
          </cell>
          <cell r="AR13">
            <v>3344.2145833333329</v>
          </cell>
          <cell r="AV13">
            <v>0</v>
          </cell>
          <cell r="AZ13">
            <v>0</v>
          </cell>
        </row>
        <row r="14">
          <cell r="Q14">
            <v>6048482342.6300001</v>
          </cell>
          <cell r="S14">
            <v>6112284992.5100002</v>
          </cell>
          <cell r="U14">
            <v>6152862298.7600002</v>
          </cell>
          <cell r="V14">
            <v>6174410669.9099998</v>
          </cell>
          <cell r="W14">
            <v>6198743579.6000004</v>
          </cell>
          <cell r="Y14">
            <v>6236096297.6099997</v>
          </cell>
          <cell r="AA14">
            <v>6237478128.4200001</v>
          </cell>
          <cell r="AJ14">
            <v>5719028068.4399996</v>
          </cell>
          <cell r="AL14">
            <v>5805203372.4945831</v>
          </cell>
          <cell r="AN14">
            <v>5894396029.5858335</v>
          </cell>
          <cell r="AR14">
            <v>6064762060.5654173</v>
          </cell>
          <cell r="AV14">
            <v>6183419903.5250006</v>
          </cell>
          <cell r="AZ14">
            <v>6269690857.2545824</v>
          </cell>
        </row>
        <row r="15">
          <cell r="Q15">
            <v>2381048218.02</v>
          </cell>
          <cell r="S15">
            <v>2435784787.5900002</v>
          </cell>
          <cell r="U15">
            <v>2474902337.4299998</v>
          </cell>
          <cell r="V15">
            <v>2484963662.0999999</v>
          </cell>
          <cell r="W15">
            <v>2493181952.1500001</v>
          </cell>
          <cell r="Y15">
            <v>2514524005.77</v>
          </cell>
          <cell r="AA15">
            <v>2514547820.5999999</v>
          </cell>
          <cell r="AJ15">
            <v>2288973794.9749999</v>
          </cell>
          <cell r="AL15">
            <v>2321439050.9045835</v>
          </cell>
          <cell r="AN15">
            <v>2355372812.0329165</v>
          </cell>
          <cell r="AR15">
            <v>2421384077.4991665</v>
          </cell>
          <cell r="AV15">
            <v>2483390271.71875</v>
          </cell>
          <cell r="AZ15">
            <v>2529875020.6729169</v>
          </cell>
        </row>
        <row r="16">
          <cell r="Q16">
            <v>513616773.94</v>
          </cell>
          <cell r="S16">
            <v>518036205.13</v>
          </cell>
          <cell r="U16">
            <v>525922628.55000001</v>
          </cell>
          <cell r="V16">
            <v>529582609.93000001</v>
          </cell>
          <cell r="W16">
            <v>537617929.95000005</v>
          </cell>
          <cell r="Y16">
            <v>542664666.13999999</v>
          </cell>
          <cell r="AA16">
            <v>514834540.25</v>
          </cell>
          <cell r="AJ16">
            <v>489348331.26791668</v>
          </cell>
          <cell r="AL16">
            <v>495126578.3483333</v>
          </cell>
          <cell r="AN16">
            <v>501615958.78291672</v>
          </cell>
          <cell r="AR16">
            <v>517729821.51833338</v>
          </cell>
          <cell r="AV16">
            <v>525400157.5670833</v>
          </cell>
          <cell r="AZ16">
            <v>519694689.25166672</v>
          </cell>
        </row>
        <row r="17">
          <cell r="Q17">
            <v>22664862.559999999</v>
          </cell>
          <cell r="S17">
            <v>0</v>
          </cell>
          <cell r="U17">
            <v>0</v>
          </cell>
          <cell r="V17">
            <v>0</v>
          </cell>
          <cell r="W17">
            <v>0</v>
          </cell>
          <cell r="Y17">
            <v>0</v>
          </cell>
          <cell r="AA17">
            <v>0</v>
          </cell>
          <cell r="AJ17">
            <v>22753499.379166666</v>
          </cell>
          <cell r="AL17">
            <v>21781106.371666666</v>
          </cell>
          <cell r="AN17">
            <v>17981630.57041667</v>
          </cell>
          <cell r="AR17">
            <v>10397093.240416666</v>
          </cell>
          <cell r="AV17">
            <v>2831869.2733333334</v>
          </cell>
          <cell r="AZ17">
            <v>0</v>
          </cell>
        </row>
        <row r="18">
          <cell r="U18">
            <v>15249131.16</v>
          </cell>
          <cell r="V18">
            <v>14900726.140000001</v>
          </cell>
          <cell r="W18">
            <v>14552321.119999999</v>
          </cell>
          <cell r="Y18">
            <v>13855511.08</v>
          </cell>
          <cell r="AA18">
            <v>13198518.76</v>
          </cell>
          <cell r="AJ18">
            <v>0</v>
          </cell>
          <cell r="AL18">
            <v>0</v>
          </cell>
          <cell r="AN18">
            <v>1935175.1466666665</v>
          </cell>
          <cell r="AR18">
            <v>6785948.8533333344</v>
          </cell>
          <cell r="AV18">
            <v>11171154.418333335</v>
          </cell>
          <cell r="AZ18">
            <v>9743412.6491666678</v>
          </cell>
        </row>
        <row r="19">
          <cell r="Q19">
            <v>45843563.659999996</v>
          </cell>
          <cell r="S19">
            <v>45251084.619999997</v>
          </cell>
          <cell r="U19">
            <v>44021559.100000001</v>
          </cell>
          <cell r="V19">
            <v>43703710.549999997</v>
          </cell>
          <cell r="W19">
            <v>44066126.560000002</v>
          </cell>
          <cell r="Y19">
            <v>43473647.520000003</v>
          </cell>
          <cell r="AA19">
            <v>43002485.619999997</v>
          </cell>
          <cell r="AJ19">
            <v>1910148.4858333331</v>
          </cell>
          <cell r="AL19">
            <v>9501369.1758333333</v>
          </cell>
          <cell r="AN19">
            <v>16989380.979166668</v>
          </cell>
          <cell r="AR19">
            <v>31596658.267499998</v>
          </cell>
          <cell r="AV19">
            <v>44015306.288333334</v>
          </cell>
          <cell r="AZ19">
            <v>30702376.695000004</v>
          </cell>
        </row>
        <row r="20">
          <cell r="Q20">
            <v>1403431.75</v>
          </cell>
          <cell r="S20">
            <v>1315717.25</v>
          </cell>
          <cell r="U20">
            <v>1228002.75</v>
          </cell>
          <cell r="V20">
            <v>1179534.43</v>
          </cell>
          <cell r="W20">
            <v>1062128.33</v>
          </cell>
          <cell r="Y20">
            <v>974413.83</v>
          </cell>
          <cell r="AA20">
            <v>870291.25</v>
          </cell>
          <cell r="AJ20">
            <v>58476.322916666664</v>
          </cell>
          <cell r="AL20">
            <v>285072.07291666669</v>
          </cell>
          <cell r="AN20">
            <v>497048.73958333331</v>
          </cell>
          <cell r="AR20">
            <v>860477.25041666662</v>
          </cell>
          <cell r="AV20">
            <v>1095976.40625</v>
          </cell>
          <cell r="AZ20">
            <v>691838.73958333337</v>
          </cell>
        </row>
        <row r="21">
          <cell r="Q21">
            <v>0</v>
          </cell>
          <cell r="S21">
            <v>0</v>
          </cell>
          <cell r="U21">
            <v>0</v>
          </cell>
          <cell r="V21">
            <v>0</v>
          </cell>
          <cell r="W21">
            <v>0</v>
          </cell>
          <cell r="Y21">
            <v>0</v>
          </cell>
          <cell r="AA21">
            <v>0</v>
          </cell>
          <cell r="AJ21">
            <v>0</v>
          </cell>
          <cell r="AL21">
            <v>0</v>
          </cell>
          <cell r="AN21">
            <v>0</v>
          </cell>
          <cell r="AR21">
            <v>0</v>
          </cell>
          <cell r="AV21">
            <v>0</v>
          </cell>
          <cell r="AZ21">
            <v>0</v>
          </cell>
        </row>
        <row r="22">
          <cell r="Q22">
            <v>0</v>
          </cell>
          <cell r="S22">
            <v>0</v>
          </cell>
          <cell r="U22">
            <v>0</v>
          </cell>
          <cell r="V22">
            <v>0</v>
          </cell>
          <cell r="W22">
            <v>0</v>
          </cell>
          <cell r="Y22">
            <v>0</v>
          </cell>
          <cell r="AA22">
            <v>0</v>
          </cell>
          <cell r="AJ22">
            <v>0</v>
          </cell>
          <cell r="AL22">
            <v>0</v>
          </cell>
          <cell r="AN22">
            <v>0</v>
          </cell>
          <cell r="AR22">
            <v>0</v>
          </cell>
          <cell r="AV22">
            <v>0</v>
          </cell>
          <cell r="AZ22">
            <v>0</v>
          </cell>
        </row>
        <row r="23">
          <cell r="Q23">
            <v>0</v>
          </cell>
          <cell r="S23">
            <v>0</v>
          </cell>
          <cell r="U23">
            <v>0</v>
          </cell>
          <cell r="V23">
            <v>0</v>
          </cell>
          <cell r="W23">
            <v>0</v>
          </cell>
          <cell r="Y23">
            <v>0</v>
          </cell>
          <cell r="AA23">
            <v>0</v>
          </cell>
          <cell r="AJ23">
            <v>0</v>
          </cell>
          <cell r="AL23">
            <v>0</v>
          </cell>
          <cell r="AN23">
            <v>0</v>
          </cell>
          <cell r="AR23">
            <v>0</v>
          </cell>
          <cell r="AV23">
            <v>0</v>
          </cell>
          <cell r="AZ23">
            <v>0</v>
          </cell>
        </row>
        <row r="24">
          <cell r="Q24">
            <v>0</v>
          </cell>
          <cell r="S24">
            <v>0</v>
          </cell>
          <cell r="U24">
            <v>0</v>
          </cell>
          <cell r="V24">
            <v>0</v>
          </cell>
          <cell r="W24">
            <v>0</v>
          </cell>
          <cell r="Y24">
            <v>0</v>
          </cell>
          <cell r="AA24">
            <v>0</v>
          </cell>
          <cell r="AJ24">
            <v>-1389542.64</v>
          </cell>
          <cell r="AL24">
            <v>-1389542.64</v>
          </cell>
          <cell r="AN24">
            <v>-1389542.64</v>
          </cell>
          <cell r="AR24">
            <v>608.20083333333332</v>
          </cell>
          <cell r="AV24">
            <v>0</v>
          </cell>
          <cell r="AZ24">
            <v>0</v>
          </cell>
        </row>
        <row r="25">
          <cell r="Q25">
            <v>0</v>
          </cell>
          <cell r="S25">
            <v>0</v>
          </cell>
          <cell r="U25">
            <v>0</v>
          </cell>
          <cell r="V25">
            <v>0</v>
          </cell>
          <cell r="W25">
            <v>0</v>
          </cell>
          <cell r="Y25">
            <v>0</v>
          </cell>
          <cell r="AA25">
            <v>0</v>
          </cell>
          <cell r="AJ25">
            <v>0</v>
          </cell>
          <cell r="AL25">
            <v>0</v>
          </cell>
          <cell r="AN25">
            <v>0</v>
          </cell>
          <cell r="AR25">
            <v>0</v>
          </cell>
          <cell r="AV25">
            <v>0</v>
          </cell>
          <cell r="AZ25">
            <v>0</v>
          </cell>
        </row>
        <row r="26">
          <cell r="Q26">
            <v>0</v>
          </cell>
          <cell r="S26">
            <v>0</v>
          </cell>
          <cell r="U26">
            <v>0</v>
          </cell>
          <cell r="V26">
            <v>0</v>
          </cell>
          <cell r="W26">
            <v>0</v>
          </cell>
          <cell r="Y26">
            <v>0</v>
          </cell>
          <cell r="AA26">
            <v>0</v>
          </cell>
          <cell r="AJ26">
            <v>0</v>
          </cell>
          <cell r="AL26">
            <v>0</v>
          </cell>
          <cell r="AN26">
            <v>0</v>
          </cell>
          <cell r="AR26">
            <v>0</v>
          </cell>
          <cell r="AV26">
            <v>0</v>
          </cell>
          <cell r="AZ26">
            <v>0</v>
          </cell>
        </row>
        <row r="27">
          <cell r="Q27">
            <v>16765057.869999999</v>
          </cell>
          <cell r="S27">
            <v>17256636.489999998</v>
          </cell>
          <cell r="U27">
            <v>19495555.449999999</v>
          </cell>
          <cell r="V27">
            <v>19620988.960000001</v>
          </cell>
          <cell r="W27">
            <v>20429519.73</v>
          </cell>
          <cell r="Y27">
            <v>17492510</v>
          </cell>
          <cell r="AA27">
            <v>17262721.379999999</v>
          </cell>
          <cell r="AJ27">
            <v>14617008.54458333</v>
          </cell>
          <cell r="AL27">
            <v>16043779.782083334</v>
          </cell>
          <cell r="AN27">
            <v>16753858.175833335</v>
          </cell>
          <cell r="AR27">
            <v>17790269.279166665</v>
          </cell>
          <cell r="AV27">
            <v>18385490.341250002</v>
          </cell>
          <cell r="AZ27">
            <v>21658841.240833331</v>
          </cell>
        </row>
        <row r="28">
          <cell r="Q28">
            <v>64439.34</v>
          </cell>
          <cell r="S28">
            <v>64439.34</v>
          </cell>
          <cell r="U28">
            <v>12508209.27</v>
          </cell>
          <cell r="V28">
            <v>12515268.880000001</v>
          </cell>
          <cell r="W28">
            <v>12524418.74</v>
          </cell>
          <cell r="Y28">
            <v>12549068.02</v>
          </cell>
          <cell r="AA28">
            <v>12553236.539999999</v>
          </cell>
          <cell r="AJ28">
            <v>64439.339999999975</v>
          </cell>
          <cell r="AL28">
            <v>64439.339999999975</v>
          </cell>
          <cell r="AN28">
            <v>1618967.7462499999</v>
          </cell>
          <cell r="AR28">
            <v>5772632.7408333337</v>
          </cell>
          <cell r="AV28">
            <v>9937356.9354166668</v>
          </cell>
          <cell r="AZ28">
            <v>12554577.226249998</v>
          </cell>
        </row>
        <row r="29">
          <cell r="Q29">
            <v>0</v>
          </cell>
          <cell r="S29">
            <v>0</v>
          </cell>
          <cell r="U29">
            <v>0</v>
          </cell>
          <cell r="V29">
            <v>0</v>
          </cell>
          <cell r="W29">
            <v>0</v>
          </cell>
          <cell r="Y29">
            <v>0</v>
          </cell>
          <cell r="AA29">
            <v>0</v>
          </cell>
          <cell r="AJ29">
            <v>0</v>
          </cell>
          <cell r="AL29">
            <v>0</v>
          </cell>
          <cell r="AN29">
            <v>0</v>
          </cell>
          <cell r="AR29">
            <v>0</v>
          </cell>
          <cell r="AV29">
            <v>0</v>
          </cell>
          <cell r="AZ29">
            <v>0</v>
          </cell>
        </row>
        <row r="30">
          <cell r="Q30">
            <v>58874298.369999997</v>
          </cell>
          <cell r="S30">
            <v>54969123.93</v>
          </cell>
          <cell r="U30">
            <v>50453340.710000001</v>
          </cell>
          <cell r="V30">
            <v>51975617.579999998</v>
          </cell>
          <cell r="W30">
            <v>50997799.93</v>
          </cell>
          <cell r="Y30">
            <v>51186234.409999996</v>
          </cell>
          <cell r="AA30">
            <v>53556066.380000003</v>
          </cell>
          <cell r="AJ30">
            <v>78711148.008749992</v>
          </cell>
          <cell r="AL30">
            <v>78067643.292499989</v>
          </cell>
          <cell r="AN30">
            <v>72712576.872083321</v>
          </cell>
          <cell r="AR30">
            <v>55923519.371666662</v>
          </cell>
          <cell r="AV30">
            <v>64060716.900000006</v>
          </cell>
          <cell r="AZ30">
            <v>99710527.889583349</v>
          </cell>
        </row>
        <row r="31">
          <cell r="Q31">
            <v>65726595.93</v>
          </cell>
          <cell r="S31">
            <v>29559072.73</v>
          </cell>
          <cell r="U31">
            <v>21543318.690000001</v>
          </cell>
          <cell r="V31">
            <v>22303893.370000001</v>
          </cell>
          <cell r="W31">
            <v>26885033.300000001</v>
          </cell>
          <cell r="Y31">
            <v>27258841.600000001</v>
          </cell>
          <cell r="AA31">
            <v>46190107.420000002</v>
          </cell>
          <cell r="AJ31">
            <v>39275308.796250008</v>
          </cell>
          <cell r="AL31">
            <v>35018107.119583331</v>
          </cell>
          <cell r="AN31">
            <v>31639103.298333332</v>
          </cell>
          <cell r="AR31">
            <v>30609243.839166667</v>
          </cell>
          <cell r="AV31">
            <v>32399909.249166667</v>
          </cell>
          <cell r="AZ31">
            <v>30257034.329999998</v>
          </cell>
        </row>
        <row r="32">
          <cell r="Q32">
            <v>1451001.06</v>
          </cell>
          <cell r="S32">
            <v>0</v>
          </cell>
          <cell r="U32">
            <v>0</v>
          </cell>
          <cell r="V32">
            <v>0</v>
          </cell>
          <cell r="W32">
            <v>0</v>
          </cell>
          <cell r="Y32">
            <v>0</v>
          </cell>
          <cell r="AA32">
            <v>0</v>
          </cell>
          <cell r="AJ32">
            <v>2209322.0758333341</v>
          </cell>
          <cell r="AL32">
            <v>2380047.6358333337</v>
          </cell>
          <cell r="AN32">
            <v>2380047.6358333337</v>
          </cell>
          <cell r="AR32">
            <v>417063.34708333336</v>
          </cell>
          <cell r="AV32">
            <v>181719.17666666667</v>
          </cell>
          <cell r="AZ32">
            <v>0</v>
          </cell>
        </row>
        <row r="33">
          <cell r="Q33">
            <v>0</v>
          </cell>
          <cell r="S33">
            <v>0</v>
          </cell>
          <cell r="U33">
            <v>0</v>
          </cell>
          <cell r="V33">
            <v>0</v>
          </cell>
          <cell r="W33">
            <v>0</v>
          </cell>
          <cell r="Y33">
            <v>0</v>
          </cell>
          <cell r="AA33">
            <v>0</v>
          </cell>
          <cell r="AJ33">
            <v>0</v>
          </cell>
          <cell r="AL33">
            <v>0</v>
          </cell>
          <cell r="AN33">
            <v>0</v>
          </cell>
          <cell r="AR33">
            <v>0</v>
          </cell>
          <cell r="AV33">
            <v>0</v>
          </cell>
          <cell r="AZ33">
            <v>0</v>
          </cell>
        </row>
        <row r="34">
          <cell r="Q34">
            <v>0</v>
          </cell>
          <cell r="S34">
            <v>0</v>
          </cell>
          <cell r="U34">
            <v>0</v>
          </cell>
          <cell r="V34">
            <v>0</v>
          </cell>
          <cell r="W34">
            <v>0</v>
          </cell>
          <cell r="Y34">
            <v>0</v>
          </cell>
          <cell r="AA34">
            <v>0</v>
          </cell>
          <cell r="AJ34">
            <v>0</v>
          </cell>
          <cell r="AL34">
            <v>0</v>
          </cell>
          <cell r="AN34">
            <v>0</v>
          </cell>
          <cell r="AR34">
            <v>0</v>
          </cell>
          <cell r="AV34">
            <v>0</v>
          </cell>
          <cell r="AZ34">
            <v>0</v>
          </cell>
        </row>
        <row r="35">
          <cell r="Q35">
            <v>0</v>
          </cell>
          <cell r="S35">
            <v>0</v>
          </cell>
          <cell r="U35">
            <v>0</v>
          </cell>
          <cell r="V35">
            <v>0</v>
          </cell>
          <cell r="W35">
            <v>0</v>
          </cell>
          <cell r="Y35">
            <v>0</v>
          </cell>
          <cell r="AA35">
            <v>0</v>
          </cell>
          <cell r="AJ35">
            <v>0</v>
          </cell>
          <cell r="AL35">
            <v>0</v>
          </cell>
          <cell r="AN35">
            <v>0</v>
          </cell>
          <cell r="AR35">
            <v>0</v>
          </cell>
          <cell r="AV35">
            <v>0</v>
          </cell>
          <cell r="AZ35">
            <v>0</v>
          </cell>
        </row>
        <row r="36">
          <cell r="Q36">
            <v>-3618727.54</v>
          </cell>
          <cell r="S36">
            <v>3686056.39</v>
          </cell>
          <cell r="U36">
            <v>4851014.84</v>
          </cell>
          <cell r="V36">
            <v>6528300.4500000002</v>
          </cell>
          <cell r="W36">
            <v>5097670.09</v>
          </cell>
          <cell r="Y36">
            <v>1938599.12</v>
          </cell>
          <cell r="AA36">
            <v>1409909.17</v>
          </cell>
          <cell r="AJ36">
            <v>5000207.1891666669</v>
          </cell>
          <cell r="AL36">
            <v>4267902.8279166669</v>
          </cell>
          <cell r="AN36">
            <v>3748203.2520833332</v>
          </cell>
          <cell r="AR36">
            <v>2938438.6991666667</v>
          </cell>
          <cell r="AV36">
            <v>2720509.9012500001</v>
          </cell>
          <cell r="AZ36">
            <v>4798695.0666666664</v>
          </cell>
        </row>
        <row r="37">
          <cell r="Q37">
            <v>0</v>
          </cell>
          <cell r="S37">
            <v>0</v>
          </cell>
          <cell r="U37">
            <v>0</v>
          </cell>
          <cell r="V37">
            <v>0</v>
          </cell>
          <cell r="W37">
            <v>0</v>
          </cell>
          <cell r="Y37">
            <v>0</v>
          </cell>
          <cell r="AA37">
            <v>52114.37</v>
          </cell>
          <cell r="AJ37">
            <v>198640.4725</v>
          </cell>
          <cell r="AL37">
            <v>175011.39916666667</v>
          </cell>
          <cell r="AN37">
            <v>138517.34375</v>
          </cell>
          <cell r="AR37">
            <v>64641.427083333336</v>
          </cell>
          <cell r="AV37">
            <v>12679.655416666666</v>
          </cell>
          <cell r="AZ37">
            <v>35146.938749999994</v>
          </cell>
        </row>
        <row r="38">
          <cell r="Q38">
            <v>0</v>
          </cell>
          <cell r="S38">
            <v>0</v>
          </cell>
          <cell r="U38">
            <v>0</v>
          </cell>
          <cell r="V38">
            <v>0</v>
          </cell>
          <cell r="W38">
            <v>0</v>
          </cell>
          <cell r="Y38">
            <v>0</v>
          </cell>
          <cell r="AA38">
            <v>0</v>
          </cell>
          <cell r="AJ38">
            <v>0</v>
          </cell>
          <cell r="AL38">
            <v>0</v>
          </cell>
          <cell r="AN38">
            <v>0</v>
          </cell>
          <cell r="AR38">
            <v>0</v>
          </cell>
          <cell r="AV38">
            <v>840.18375000000003</v>
          </cell>
          <cell r="AZ38">
            <v>7561.6537500000004</v>
          </cell>
        </row>
        <row r="39">
          <cell r="Q39">
            <v>0</v>
          </cell>
          <cell r="S39">
            <v>4843442.62</v>
          </cell>
          <cell r="U39">
            <v>5485108.0899999999</v>
          </cell>
          <cell r="V39">
            <v>7464692.5999999996</v>
          </cell>
          <cell r="W39">
            <v>5044592.8600000003</v>
          </cell>
          <cell r="Y39">
            <v>5717721.2800000003</v>
          </cell>
          <cell r="AA39">
            <v>9940459.7799999993</v>
          </cell>
          <cell r="AJ39">
            <v>7587555.9275000021</v>
          </cell>
          <cell r="AN39">
            <v>6561521.3208333328</v>
          </cell>
          <cell r="AR39">
            <v>5936816.6245833337</v>
          </cell>
          <cell r="AV39">
            <v>6032104.4595833337</v>
          </cell>
          <cell r="AZ39">
            <v>8691128.6908333339</v>
          </cell>
        </row>
        <row r="40">
          <cell r="Q40">
            <v>2632179.79</v>
          </cell>
          <cell r="S40">
            <v>24201487.949999999</v>
          </cell>
          <cell r="U40">
            <v>20293182.440000001</v>
          </cell>
          <cell r="V40">
            <v>20614318.940000001</v>
          </cell>
          <cell r="W40">
            <v>17216151.350000001</v>
          </cell>
          <cell r="Y40">
            <v>16758634.74</v>
          </cell>
          <cell r="AA40">
            <v>20309879.789999999</v>
          </cell>
          <cell r="AJ40">
            <v>18480397.571249999</v>
          </cell>
          <cell r="AN40">
            <v>20762406.352916662</v>
          </cell>
          <cell r="AR40">
            <v>20262857.039999999</v>
          </cell>
          <cell r="AV40">
            <v>18474176.257499997</v>
          </cell>
          <cell r="AZ40">
            <v>14615712.965416668</v>
          </cell>
        </row>
        <row r="41">
          <cell r="Q41">
            <v>173554074.58000001</v>
          </cell>
          <cell r="S41">
            <v>181847461.86000001</v>
          </cell>
          <cell r="U41">
            <v>191951143.94</v>
          </cell>
          <cell r="V41">
            <v>188677194.83000001</v>
          </cell>
          <cell r="W41">
            <v>241258447.31999999</v>
          </cell>
          <cell r="Y41">
            <v>313907707.43000001</v>
          </cell>
          <cell r="AA41">
            <v>356713708.88999999</v>
          </cell>
          <cell r="AJ41">
            <v>180113585.50166667</v>
          </cell>
          <cell r="AN41">
            <v>177202190.4366667</v>
          </cell>
          <cell r="AR41">
            <v>198371822.27416667</v>
          </cell>
          <cell r="AV41">
            <v>244375467.77666667</v>
          </cell>
          <cell r="AZ41">
            <v>275023348.38458335</v>
          </cell>
        </row>
        <row r="42">
          <cell r="Q42">
            <v>43727339.829999998</v>
          </cell>
          <cell r="S42">
            <v>31803811.09</v>
          </cell>
          <cell r="U42">
            <v>20644362.140000001</v>
          </cell>
          <cell r="V42">
            <v>20508757.190000001</v>
          </cell>
          <cell r="W42">
            <v>22504845.75</v>
          </cell>
          <cell r="Y42">
            <v>31328763.010000002</v>
          </cell>
          <cell r="AA42">
            <v>18702871.699999999</v>
          </cell>
          <cell r="AJ42">
            <v>42780384.907499999</v>
          </cell>
          <cell r="AN42">
            <v>43855117.812083326</v>
          </cell>
          <cell r="AR42">
            <v>38406500.983333327</v>
          </cell>
          <cell r="AV42">
            <v>28539252.640000001</v>
          </cell>
          <cell r="AZ42">
            <v>26362907.767083332</v>
          </cell>
        </row>
        <row r="43">
          <cell r="Q43">
            <v>38918779.079999998</v>
          </cell>
          <cell r="S43">
            <v>44712278.210000001</v>
          </cell>
          <cell r="U43">
            <v>46400890.990000002</v>
          </cell>
          <cell r="V43">
            <v>48912862.100000001</v>
          </cell>
          <cell r="W43">
            <v>44497880.82</v>
          </cell>
          <cell r="Y43">
            <v>49901234.520000003</v>
          </cell>
          <cell r="AA43">
            <v>55785412.829999998</v>
          </cell>
          <cell r="AJ43">
            <v>26851092.516666666</v>
          </cell>
          <cell r="AN43">
            <v>33943335.187916659</v>
          </cell>
          <cell r="AR43">
            <v>41897219.334583342</v>
          </cell>
          <cell r="AV43">
            <v>48617043.230416663</v>
          </cell>
          <cell r="AZ43">
            <v>44971691.068749994</v>
          </cell>
        </row>
        <row r="44">
          <cell r="Q44">
            <v>0</v>
          </cell>
          <cell r="S44">
            <v>0</v>
          </cell>
          <cell r="U44">
            <v>0</v>
          </cell>
          <cell r="V44">
            <v>0</v>
          </cell>
          <cell r="W44">
            <v>0</v>
          </cell>
          <cell r="Y44">
            <v>0</v>
          </cell>
          <cell r="AA44">
            <v>0</v>
          </cell>
          <cell r="AJ44">
            <v>115788.93124999998</v>
          </cell>
          <cell r="AN44">
            <v>77306.925833333327</v>
          </cell>
          <cell r="AR44">
            <v>31627.226666666666</v>
          </cell>
          <cell r="AV44">
            <v>0</v>
          </cell>
          <cell r="AZ44">
            <v>0</v>
          </cell>
        </row>
        <row r="45">
          <cell r="Q45">
            <v>0</v>
          </cell>
          <cell r="S45">
            <v>0</v>
          </cell>
          <cell r="U45">
            <v>0</v>
          </cell>
          <cell r="V45">
            <v>0</v>
          </cell>
          <cell r="W45">
            <v>0</v>
          </cell>
          <cell r="Y45">
            <v>0</v>
          </cell>
          <cell r="AA45">
            <v>0</v>
          </cell>
          <cell r="AJ45">
            <v>-115788.93124999998</v>
          </cell>
          <cell r="AN45">
            <v>-77306.925833333327</v>
          </cell>
          <cell r="AR45">
            <v>-31627.226666666666</v>
          </cell>
          <cell r="AV45">
            <v>0</v>
          </cell>
          <cell r="AZ45">
            <v>0</v>
          </cell>
        </row>
        <row r="46">
          <cell r="Q46">
            <v>0</v>
          </cell>
          <cell r="S46">
            <v>0</v>
          </cell>
          <cell r="U46">
            <v>0</v>
          </cell>
          <cell r="V46">
            <v>0</v>
          </cell>
          <cell r="W46">
            <v>0</v>
          </cell>
          <cell r="Y46">
            <v>0</v>
          </cell>
          <cell r="AA46">
            <v>0</v>
          </cell>
          <cell r="AJ46">
            <v>0</v>
          </cell>
          <cell r="AN46">
            <v>0</v>
          </cell>
          <cell r="AR46">
            <v>0</v>
          </cell>
          <cell r="AV46">
            <v>0</v>
          </cell>
          <cell r="AZ46">
            <v>0</v>
          </cell>
        </row>
        <row r="47">
          <cell r="Q47">
            <v>0</v>
          </cell>
          <cell r="S47">
            <v>0</v>
          </cell>
          <cell r="U47">
            <v>0</v>
          </cell>
          <cell r="V47">
            <v>0</v>
          </cell>
          <cell r="W47">
            <v>0</v>
          </cell>
          <cell r="Y47">
            <v>0</v>
          </cell>
          <cell r="AA47">
            <v>0</v>
          </cell>
          <cell r="AJ47">
            <v>11013.111666666664</v>
          </cell>
          <cell r="AN47">
            <v>6969.975833333333</v>
          </cell>
          <cell r="AR47">
            <v>2729.1066666666666</v>
          </cell>
          <cell r="AV47">
            <v>0</v>
          </cell>
          <cell r="AZ47">
            <v>0</v>
          </cell>
        </row>
        <row r="48">
          <cell r="Q48">
            <v>0</v>
          </cell>
          <cell r="S48">
            <v>0</v>
          </cell>
          <cell r="U48">
            <v>0</v>
          </cell>
          <cell r="V48">
            <v>0</v>
          </cell>
          <cell r="W48">
            <v>0</v>
          </cell>
          <cell r="Y48">
            <v>0</v>
          </cell>
          <cell r="AA48">
            <v>0</v>
          </cell>
          <cell r="AJ48">
            <v>-11013.111666666664</v>
          </cell>
          <cell r="AN48">
            <v>-6969.975833333333</v>
          </cell>
          <cell r="AR48">
            <v>-2729.1066666666666</v>
          </cell>
          <cell r="AV48">
            <v>0</v>
          </cell>
          <cell r="AZ48">
            <v>0</v>
          </cell>
        </row>
        <row r="49">
          <cell r="Q49">
            <v>0</v>
          </cell>
          <cell r="S49">
            <v>0</v>
          </cell>
          <cell r="U49">
            <v>0</v>
          </cell>
          <cell r="V49">
            <v>0</v>
          </cell>
          <cell r="W49">
            <v>0</v>
          </cell>
          <cell r="Y49">
            <v>0</v>
          </cell>
          <cell r="AA49">
            <v>0</v>
          </cell>
          <cell r="AJ49">
            <v>0</v>
          </cell>
          <cell r="AN49">
            <v>0</v>
          </cell>
          <cell r="AR49">
            <v>0</v>
          </cell>
          <cell r="AV49">
            <v>0</v>
          </cell>
          <cell r="AZ49">
            <v>0</v>
          </cell>
        </row>
        <row r="50">
          <cell r="Q50">
            <v>0</v>
          </cell>
          <cell r="S50">
            <v>0</v>
          </cell>
          <cell r="U50">
            <v>0</v>
          </cell>
          <cell r="V50">
            <v>0</v>
          </cell>
          <cell r="W50">
            <v>0</v>
          </cell>
          <cell r="Y50">
            <v>0</v>
          </cell>
          <cell r="AA50">
            <v>0</v>
          </cell>
          <cell r="AJ50">
            <v>0</v>
          </cell>
          <cell r="AN50">
            <v>0</v>
          </cell>
          <cell r="AR50">
            <v>0</v>
          </cell>
          <cell r="AV50">
            <v>0</v>
          </cell>
          <cell r="AZ50">
            <v>0</v>
          </cell>
        </row>
        <row r="51">
          <cell r="Q51">
            <v>0</v>
          </cell>
          <cell r="S51">
            <v>0</v>
          </cell>
          <cell r="U51">
            <v>0</v>
          </cell>
          <cell r="V51">
            <v>0</v>
          </cell>
          <cell r="W51">
            <v>0</v>
          </cell>
          <cell r="Y51">
            <v>0</v>
          </cell>
          <cell r="AA51">
            <v>0</v>
          </cell>
          <cell r="AJ51">
            <v>0</v>
          </cell>
          <cell r="AN51">
            <v>0</v>
          </cell>
          <cell r="AR51">
            <v>0</v>
          </cell>
          <cell r="AV51">
            <v>0</v>
          </cell>
          <cell r="AZ51">
            <v>0</v>
          </cell>
        </row>
        <row r="52">
          <cell r="Q52">
            <v>0</v>
          </cell>
          <cell r="S52">
            <v>0</v>
          </cell>
          <cell r="U52">
            <v>0</v>
          </cell>
          <cell r="V52">
            <v>0</v>
          </cell>
          <cell r="W52">
            <v>0</v>
          </cell>
          <cell r="Y52">
            <v>0</v>
          </cell>
          <cell r="AA52">
            <v>0</v>
          </cell>
          <cell r="AJ52">
            <v>0</v>
          </cell>
          <cell r="AN52">
            <v>0</v>
          </cell>
          <cell r="AR52">
            <v>0</v>
          </cell>
          <cell r="AV52">
            <v>0</v>
          </cell>
          <cell r="AZ52">
            <v>0</v>
          </cell>
        </row>
        <row r="53">
          <cell r="Q53">
            <v>0</v>
          </cell>
          <cell r="S53">
            <v>0</v>
          </cell>
          <cell r="U53">
            <v>0</v>
          </cell>
          <cell r="V53">
            <v>0</v>
          </cell>
          <cell r="W53">
            <v>0</v>
          </cell>
          <cell r="Y53">
            <v>0</v>
          </cell>
          <cell r="AA53">
            <v>0</v>
          </cell>
          <cell r="AJ53">
            <v>0</v>
          </cell>
          <cell r="AN53">
            <v>0</v>
          </cell>
          <cell r="AR53">
            <v>0</v>
          </cell>
          <cell r="AV53">
            <v>0</v>
          </cell>
          <cell r="AZ53">
            <v>0</v>
          </cell>
        </row>
        <row r="54">
          <cell r="Q54">
            <v>-42834236</v>
          </cell>
          <cell r="S54">
            <v>-42834236</v>
          </cell>
          <cell r="U54">
            <v>-42151986</v>
          </cell>
          <cell r="V54">
            <v>-42151986</v>
          </cell>
          <cell r="W54">
            <v>-43721207</v>
          </cell>
          <cell r="Y54">
            <v>-43721207</v>
          </cell>
          <cell r="AA54">
            <v>-44262577</v>
          </cell>
          <cell r="AJ54">
            <v>-34194580.916666664</v>
          </cell>
          <cell r="AN54">
            <v>-37155500.75</v>
          </cell>
          <cell r="AR54">
            <v>-40943851.416666664</v>
          </cell>
          <cell r="AV54">
            <v>-43322620.708333336</v>
          </cell>
          <cell r="AZ54">
            <v>-44136554.625</v>
          </cell>
        </row>
        <row r="55">
          <cell r="Q55">
            <v>-113835552</v>
          </cell>
          <cell r="S55">
            <v>-113835552</v>
          </cell>
          <cell r="U55">
            <v>-119243460</v>
          </cell>
          <cell r="V55">
            <v>-119243460</v>
          </cell>
          <cell r="W55">
            <v>-121613173</v>
          </cell>
          <cell r="Y55">
            <v>-121613173</v>
          </cell>
          <cell r="AA55">
            <v>-125407887</v>
          </cell>
          <cell r="AJ55">
            <v>-108938605.70833333</v>
          </cell>
          <cell r="AN55">
            <v>-112190645.75</v>
          </cell>
          <cell r="AR55">
            <v>-116127997.66666667</v>
          </cell>
          <cell r="AV55">
            <v>-120640753.29166667</v>
          </cell>
          <cell r="AZ55">
            <v>-125804431.375</v>
          </cell>
        </row>
        <row r="56">
          <cell r="Q56">
            <v>42834236</v>
          </cell>
          <cell r="S56">
            <v>42834236</v>
          </cell>
          <cell r="U56">
            <v>42151986</v>
          </cell>
          <cell r="V56">
            <v>42151986</v>
          </cell>
          <cell r="W56">
            <v>43721207</v>
          </cell>
          <cell r="Y56">
            <v>43721207</v>
          </cell>
          <cell r="AA56">
            <v>44262577</v>
          </cell>
          <cell r="AJ56">
            <v>34194580.916666664</v>
          </cell>
          <cell r="AN56">
            <v>37155500.75</v>
          </cell>
          <cell r="AR56">
            <v>40943851.416666664</v>
          </cell>
          <cell r="AV56">
            <v>43322620.708333336</v>
          </cell>
          <cell r="AZ56">
            <v>44136554.625</v>
          </cell>
        </row>
        <row r="57">
          <cell r="Q57">
            <v>113835552</v>
          </cell>
          <cell r="S57">
            <v>113835552</v>
          </cell>
          <cell r="U57">
            <v>119243460</v>
          </cell>
          <cell r="V57">
            <v>119243460</v>
          </cell>
          <cell r="W57">
            <v>121613173</v>
          </cell>
          <cell r="Y57">
            <v>121613173</v>
          </cell>
          <cell r="AA57">
            <v>125407887</v>
          </cell>
          <cell r="AJ57">
            <v>108938605.70833333</v>
          </cell>
          <cell r="AN57">
            <v>112190645.75</v>
          </cell>
          <cell r="AR57">
            <v>116127997.66666667</v>
          </cell>
          <cell r="AV57">
            <v>120640753.29166667</v>
          </cell>
          <cell r="AZ57">
            <v>125804431.375</v>
          </cell>
        </row>
        <row r="58">
          <cell r="Q58">
            <v>0</v>
          </cell>
          <cell r="S58">
            <v>0</v>
          </cell>
          <cell r="U58">
            <v>0</v>
          </cell>
          <cell r="V58">
            <v>0</v>
          </cell>
          <cell r="W58">
            <v>0</v>
          </cell>
          <cell r="Y58">
            <v>0</v>
          </cell>
          <cell r="AA58">
            <v>0</v>
          </cell>
          <cell r="AJ58">
            <v>0</v>
          </cell>
          <cell r="AN58">
            <v>0</v>
          </cell>
          <cell r="AR58">
            <v>0</v>
          </cell>
          <cell r="AV58">
            <v>0</v>
          </cell>
          <cell r="AZ58">
            <v>0</v>
          </cell>
        </row>
        <row r="59">
          <cell r="Q59">
            <v>0</v>
          </cell>
          <cell r="S59">
            <v>0</v>
          </cell>
          <cell r="U59">
            <v>0</v>
          </cell>
          <cell r="V59">
            <v>0</v>
          </cell>
          <cell r="W59">
            <v>0</v>
          </cell>
          <cell r="Y59">
            <v>0</v>
          </cell>
          <cell r="AA59">
            <v>0</v>
          </cell>
          <cell r="AJ59">
            <v>0</v>
          </cell>
          <cell r="AN59">
            <v>0</v>
          </cell>
          <cell r="AR59">
            <v>0</v>
          </cell>
          <cell r="AV59">
            <v>0</v>
          </cell>
          <cell r="AZ59">
            <v>0</v>
          </cell>
        </row>
        <row r="60">
          <cell r="Q60">
            <v>0</v>
          </cell>
          <cell r="S60">
            <v>0</v>
          </cell>
          <cell r="U60">
            <v>0</v>
          </cell>
          <cell r="V60">
            <v>0</v>
          </cell>
          <cell r="W60">
            <v>0</v>
          </cell>
          <cell r="Y60">
            <v>0</v>
          </cell>
          <cell r="AA60">
            <v>0</v>
          </cell>
          <cell r="AJ60">
            <v>0</v>
          </cell>
          <cell r="AN60">
            <v>0</v>
          </cell>
          <cell r="AR60">
            <v>0</v>
          </cell>
          <cell r="AV60">
            <v>0</v>
          </cell>
          <cell r="AZ60">
            <v>0</v>
          </cell>
        </row>
        <row r="61">
          <cell r="Q61">
            <v>-2399292910.7399998</v>
          </cell>
          <cell r="S61">
            <v>-2443387078.1500001</v>
          </cell>
          <cell r="U61">
            <v>-2460937497.7600002</v>
          </cell>
          <cell r="V61">
            <v>-2472919628.8200002</v>
          </cell>
          <cell r="W61">
            <v>-2484160269.9699998</v>
          </cell>
          <cell r="Y61">
            <v>-2492691837.29</v>
          </cell>
          <cell r="AA61">
            <v>-2483933421.3200002</v>
          </cell>
          <cell r="AJ61">
            <v>-2307299187.2479167</v>
          </cell>
          <cell r="AN61">
            <v>-2372766361.9716668</v>
          </cell>
          <cell r="AR61">
            <v>-2432915611.5799999</v>
          </cell>
          <cell r="AV61">
            <v>-2468266330.1083331</v>
          </cell>
          <cell r="AZ61">
            <v>-2498656466.7287498</v>
          </cell>
        </row>
        <row r="62">
          <cell r="Q62">
            <v>-765122592.55999994</v>
          </cell>
          <cell r="S62">
            <v>-774544795.52999997</v>
          </cell>
          <cell r="U62">
            <v>-789808505.13</v>
          </cell>
          <cell r="V62">
            <v>-796519695.50999999</v>
          </cell>
          <cell r="W62">
            <v>-803072108.48000002</v>
          </cell>
          <cell r="Y62">
            <v>-813967053.75</v>
          </cell>
          <cell r="AA62">
            <v>-800349616.55999994</v>
          </cell>
          <cell r="AJ62">
            <v>-733170211.43083334</v>
          </cell>
          <cell r="AN62">
            <v>-754402253.41416657</v>
          </cell>
          <cell r="AR62">
            <v>-777574961.57458341</v>
          </cell>
          <cell r="AV62">
            <v>-796330090.14541674</v>
          </cell>
          <cell r="AZ62">
            <v>-811645489.19666672</v>
          </cell>
        </row>
        <row r="63">
          <cell r="Q63">
            <v>-38660758.909999996</v>
          </cell>
          <cell r="S63">
            <v>-41038835.219999999</v>
          </cell>
          <cell r="U63">
            <v>-43428517.009999998</v>
          </cell>
          <cell r="V63">
            <v>-44866667.149999999</v>
          </cell>
          <cell r="W63">
            <v>-45971763.850000001</v>
          </cell>
          <cell r="Y63">
            <v>-48306515.119999997</v>
          </cell>
          <cell r="AA63">
            <v>-21110117.27</v>
          </cell>
          <cell r="AJ63">
            <v>-34797096.578333326</v>
          </cell>
          <cell r="AN63">
            <v>-37697507.099999994</v>
          </cell>
          <cell r="AR63">
            <v>-41418967.67666667</v>
          </cell>
          <cell r="AV63">
            <v>-39702344.885416664</v>
          </cell>
          <cell r="AZ63">
            <v>-32907999.748333335</v>
          </cell>
        </row>
        <row r="64">
          <cell r="Q64">
            <v>8207425.3200000003</v>
          </cell>
          <cell r="S64">
            <v>6906797.1200000001</v>
          </cell>
          <cell r="U64">
            <v>4501065.28</v>
          </cell>
          <cell r="V64">
            <v>5184694.1399999997</v>
          </cell>
          <cell r="W64">
            <v>4925868.76</v>
          </cell>
          <cell r="Y64">
            <v>1222825.0900000001</v>
          </cell>
          <cell r="AA64">
            <v>-640403.19999999995</v>
          </cell>
          <cell r="AJ64">
            <v>-347810.29333333333</v>
          </cell>
          <cell r="AN64">
            <v>3085592.8700000006</v>
          </cell>
          <cell r="AR64">
            <v>5620029.3949999996</v>
          </cell>
          <cell r="AV64">
            <v>3932941.6895833337</v>
          </cell>
          <cell r="AZ64">
            <v>3817754.9508333332</v>
          </cell>
        </row>
        <row r="65">
          <cell r="Q65">
            <v>21478.19</v>
          </cell>
          <cell r="S65">
            <v>21876.85</v>
          </cell>
          <cell r="U65">
            <v>35873.72</v>
          </cell>
          <cell r="V65">
            <v>34754.29</v>
          </cell>
          <cell r="W65">
            <v>32280.97</v>
          </cell>
          <cell r="Y65">
            <v>34177.589999999997</v>
          </cell>
          <cell r="AA65">
            <v>30390.34</v>
          </cell>
          <cell r="AJ65">
            <v>12294.800833333335</v>
          </cell>
          <cell r="AN65">
            <v>18332.91</v>
          </cell>
          <cell r="AR65">
            <v>25755.20041666667</v>
          </cell>
          <cell r="AV65">
            <v>39893.202083333337</v>
          </cell>
          <cell r="AZ65">
            <v>77687.453750000001</v>
          </cell>
        </row>
        <row r="66">
          <cell r="Q66">
            <v>1658139.1</v>
          </cell>
          <cell r="S66">
            <v>1434648.84</v>
          </cell>
          <cell r="U66">
            <v>1323754.18</v>
          </cell>
          <cell r="V66">
            <v>1285193.06</v>
          </cell>
          <cell r="W66">
            <v>1597358.61</v>
          </cell>
          <cell r="Y66">
            <v>1282146.75</v>
          </cell>
          <cell r="AA66">
            <v>1133602.08</v>
          </cell>
          <cell r="AJ66">
            <v>3013183.98</v>
          </cell>
          <cell r="AN66">
            <v>2851712.9800000004</v>
          </cell>
          <cell r="AR66">
            <v>1755711.6804166667</v>
          </cell>
          <cell r="AV66">
            <v>1317723.40625</v>
          </cell>
          <cell r="AZ66">
            <v>1167744.8045833332</v>
          </cell>
        </row>
        <row r="67">
          <cell r="Q67">
            <v>0</v>
          </cell>
          <cell r="S67">
            <v>0</v>
          </cell>
          <cell r="U67">
            <v>0</v>
          </cell>
          <cell r="V67">
            <v>0</v>
          </cell>
          <cell r="W67">
            <v>0</v>
          </cell>
          <cell r="Y67">
            <v>0</v>
          </cell>
          <cell r="AA67">
            <v>0</v>
          </cell>
          <cell r="AJ67">
            <v>0</v>
          </cell>
          <cell r="AN67">
            <v>0</v>
          </cell>
          <cell r="AR67">
            <v>0</v>
          </cell>
          <cell r="AV67">
            <v>0</v>
          </cell>
          <cell r="AZ67">
            <v>0</v>
          </cell>
        </row>
        <row r="68">
          <cell r="Q68">
            <v>0</v>
          </cell>
          <cell r="S68">
            <v>0</v>
          </cell>
          <cell r="U68">
            <v>0</v>
          </cell>
          <cell r="V68">
            <v>0</v>
          </cell>
          <cell r="W68">
            <v>0</v>
          </cell>
          <cell r="Y68">
            <v>0</v>
          </cell>
          <cell r="AA68">
            <v>0</v>
          </cell>
          <cell r="AJ68">
            <v>0</v>
          </cell>
          <cell r="AN68">
            <v>0</v>
          </cell>
          <cell r="AR68">
            <v>0</v>
          </cell>
          <cell r="AV68">
            <v>0</v>
          </cell>
          <cell r="AZ68">
            <v>0</v>
          </cell>
        </row>
        <row r="69">
          <cell r="Q69">
            <v>0</v>
          </cell>
          <cell r="S69">
            <v>0</v>
          </cell>
          <cell r="U69">
            <v>0</v>
          </cell>
          <cell r="V69">
            <v>0</v>
          </cell>
          <cell r="W69">
            <v>0</v>
          </cell>
          <cell r="Y69">
            <v>0</v>
          </cell>
          <cell r="AA69">
            <v>0</v>
          </cell>
          <cell r="AJ69">
            <v>0</v>
          </cell>
          <cell r="AN69">
            <v>0</v>
          </cell>
          <cell r="AR69">
            <v>0</v>
          </cell>
          <cell r="AV69">
            <v>0</v>
          </cell>
          <cell r="AZ69">
            <v>0</v>
          </cell>
        </row>
        <row r="70">
          <cell r="Q70">
            <v>0</v>
          </cell>
          <cell r="S70">
            <v>0</v>
          </cell>
          <cell r="U70">
            <v>0</v>
          </cell>
          <cell r="V70">
            <v>0</v>
          </cell>
          <cell r="W70">
            <v>0</v>
          </cell>
          <cell r="Y70">
            <v>0</v>
          </cell>
          <cell r="AA70">
            <v>0</v>
          </cell>
          <cell r="AJ70">
            <v>0</v>
          </cell>
          <cell r="AN70">
            <v>0</v>
          </cell>
          <cell r="AR70">
            <v>0</v>
          </cell>
          <cell r="AV70">
            <v>0</v>
          </cell>
          <cell r="AZ70">
            <v>0</v>
          </cell>
        </row>
        <row r="71">
          <cell r="Q71">
            <v>0</v>
          </cell>
          <cell r="S71">
            <v>0</v>
          </cell>
          <cell r="U71">
            <v>0</v>
          </cell>
          <cell r="V71">
            <v>0</v>
          </cell>
          <cell r="W71">
            <v>0</v>
          </cell>
          <cell r="Y71">
            <v>0</v>
          </cell>
          <cell r="AA71">
            <v>0</v>
          </cell>
          <cell r="AJ71">
            <v>0</v>
          </cell>
          <cell r="AN71">
            <v>0</v>
          </cell>
          <cell r="AR71">
            <v>0</v>
          </cell>
          <cell r="AV71">
            <v>0</v>
          </cell>
          <cell r="AZ71">
            <v>0</v>
          </cell>
        </row>
        <row r="72">
          <cell r="Q72">
            <v>0</v>
          </cell>
          <cell r="S72">
            <v>0</v>
          </cell>
          <cell r="U72">
            <v>0</v>
          </cell>
          <cell r="V72">
            <v>0</v>
          </cell>
          <cell r="W72">
            <v>0</v>
          </cell>
          <cell r="Y72">
            <v>0</v>
          </cell>
          <cell r="AA72">
            <v>0</v>
          </cell>
          <cell r="AJ72">
            <v>0</v>
          </cell>
          <cell r="AN72">
            <v>0</v>
          </cell>
          <cell r="AR72">
            <v>0</v>
          </cell>
          <cell r="AV72">
            <v>0</v>
          </cell>
          <cell r="AZ72">
            <v>0</v>
          </cell>
        </row>
        <row r="73">
          <cell r="Q73">
            <v>-11122157.73</v>
          </cell>
          <cell r="S73">
            <v>-11671485.689999999</v>
          </cell>
          <cell r="U73">
            <v>-12231487.66</v>
          </cell>
          <cell r="V73">
            <v>-12509185.359999999</v>
          </cell>
          <cell r="W73">
            <v>-12786869</v>
          </cell>
          <cell r="Y73">
            <v>-13396355.720000001</v>
          </cell>
          <cell r="AA73">
            <v>-13763391.439999999</v>
          </cell>
          <cell r="AJ73">
            <v>-9973002.4933333322</v>
          </cell>
          <cell r="AN73">
            <v>-10727984.810000001</v>
          </cell>
          <cell r="AR73">
            <v>-11716370.014999999</v>
          </cell>
          <cell r="AV73">
            <v>-12638695.392916666</v>
          </cell>
          <cell r="AZ73">
            <v>-12854519.89625</v>
          </cell>
        </row>
        <row r="74">
          <cell r="Q74">
            <v>-11058142.369999999</v>
          </cell>
          <cell r="S74">
            <v>-11449324.710000001</v>
          </cell>
          <cell r="U74">
            <v>-11642727.699999999</v>
          </cell>
          <cell r="V74">
            <v>-11739651.77</v>
          </cell>
          <cell r="W74">
            <v>-11836615.32</v>
          </cell>
          <cell r="Y74">
            <v>-12030480.029999999</v>
          </cell>
          <cell r="AA74">
            <v>-12224431.59</v>
          </cell>
          <cell r="AJ74">
            <v>-10414650.352499999</v>
          </cell>
          <cell r="AN74">
            <v>-10897912.282500001</v>
          </cell>
          <cell r="AR74">
            <v>-11361582.42</v>
          </cell>
          <cell r="AV74">
            <v>-11762514.584166668</v>
          </cell>
          <cell r="AZ74">
            <v>-11146954.502083333</v>
          </cell>
        </row>
        <row r="75">
          <cell r="Q75">
            <v>-258857944.91</v>
          </cell>
          <cell r="S75">
            <v>-265592332.41</v>
          </cell>
          <cell r="U75">
            <v>-272399119.79000002</v>
          </cell>
          <cell r="V75">
            <v>-275881590.41000003</v>
          </cell>
          <cell r="W75">
            <v>-279455032</v>
          </cell>
          <cell r="Y75">
            <v>-286718469.36000001</v>
          </cell>
          <cell r="AA75">
            <v>-293987278.88999999</v>
          </cell>
          <cell r="AJ75">
            <v>-238681174.88291666</v>
          </cell>
          <cell r="AN75">
            <v>-252109742.57999995</v>
          </cell>
          <cell r="AR75">
            <v>-265763013.53958333</v>
          </cell>
          <cell r="AV75">
            <v>-277541678.49375004</v>
          </cell>
          <cell r="AZ75">
            <v>-272912456.98166674</v>
          </cell>
        </row>
        <row r="76">
          <cell r="Q76">
            <v>946172.25</v>
          </cell>
          <cell r="S76">
            <v>946172.25</v>
          </cell>
          <cell r="U76">
            <v>946172.25</v>
          </cell>
          <cell r="V76">
            <v>946172.25</v>
          </cell>
          <cell r="W76">
            <v>946172.25</v>
          </cell>
          <cell r="Y76">
            <v>946172.25</v>
          </cell>
          <cell r="AA76">
            <v>946172.25</v>
          </cell>
          <cell r="AJ76">
            <v>946172.25</v>
          </cell>
          <cell r="AN76">
            <v>946172.25</v>
          </cell>
          <cell r="AR76">
            <v>946172.25</v>
          </cell>
          <cell r="AV76">
            <v>946172.25</v>
          </cell>
          <cell r="AZ76">
            <v>946172.25</v>
          </cell>
        </row>
        <row r="77">
          <cell r="Q77">
            <v>0</v>
          </cell>
          <cell r="S77">
            <v>0</v>
          </cell>
          <cell r="U77">
            <v>0</v>
          </cell>
          <cell r="V77">
            <v>0</v>
          </cell>
          <cell r="W77">
            <v>0</v>
          </cell>
          <cell r="Y77">
            <v>0</v>
          </cell>
          <cell r="AA77">
            <v>0</v>
          </cell>
          <cell r="AJ77">
            <v>0</v>
          </cell>
          <cell r="AN77">
            <v>0</v>
          </cell>
          <cell r="AR77">
            <v>0</v>
          </cell>
          <cell r="AV77">
            <v>0</v>
          </cell>
          <cell r="AZ77">
            <v>0</v>
          </cell>
        </row>
        <row r="78">
          <cell r="Q78">
            <v>302358.01</v>
          </cell>
          <cell r="S78">
            <v>302358.01</v>
          </cell>
          <cell r="U78">
            <v>302358.01</v>
          </cell>
          <cell r="V78">
            <v>302358.01</v>
          </cell>
          <cell r="W78">
            <v>302358.01</v>
          </cell>
          <cell r="Y78">
            <v>302358.01</v>
          </cell>
          <cell r="AA78">
            <v>302358.01</v>
          </cell>
          <cell r="AJ78">
            <v>302358.00999999995</v>
          </cell>
          <cell r="AN78">
            <v>302358.00999999995</v>
          </cell>
          <cell r="AR78">
            <v>302358.00999999995</v>
          </cell>
          <cell r="AV78">
            <v>302358.00999999995</v>
          </cell>
          <cell r="AZ78">
            <v>302358.00999999995</v>
          </cell>
        </row>
        <row r="79">
          <cell r="Q79">
            <v>76622596.840000004</v>
          </cell>
          <cell r="S79">
            <v>76622596.840000004</v>
          </cell>
          <cell r="U79">
            <v>76622596.840000004</v>
          </cell>
          <cell r="V79">
            <v>76622596.840000004</v>
          </cell>
          <cell r="W79">
            <v>76622596.840000004</v>
          </cell>
          <cell r="Y79">
            <v>76622596.840000004</v>
          </cell>
          <cell r="AA79">
            <v>76622596.840000004</v>
          </cell>
          <cell r="AJ79">
            <v>76622596.840000018</v>
          </cell>
          <cell r="AN79">
            <v>76622596.840000018</v>
          </cell>
          <cell r="AR79">
            <v>76622596.840000018</v>
          </cell>
          <cell r="AV79">
            <v>76622596.840000018</v>
          </cell>
          <cell r="AZ79">
            <v>76622596.840000018</v>
          </cell>
        </row>
        <row r="80">
          <cell r="Q80">
            <v>0</v>
          </cell>
          <cell r="S80">
            <v>0</v>
          </cell>
          <cell r="U80">
            <v>0</v>
          </cell>
          <cell r="V80">
            <v>0</v>
          </cell>
          <cell r="W80">
            <v>0</v>
          </cell>
          <cell r="Y80">
            <v>0</v>
          </cell>
          <cell r="AA80">
            <v>0</v>
          </cell>
          <cell r="AJ80">
            <v>0</v>
          </cell>
          <cell r="AN80">
            <v>0</v>
          </cell>
          <cell r="AR80">
            <v>0</v>
          </cell>
          <cell r="AV80">
            <v>0</v>
          </cell>
          <cell r="AZ80">
            <v>0</v>
          </cell>
        </row>
        <row r="81">
          <cell r="Q81">
            <v>150900617.56</v>
          </cell>
          <cell r="S81">
            <v>154416733.77000001</v>
          </cell>
          <cell r="U81">
            <v>155115857.46000001</v>
          </cell>
          <cell r="V81">
            <v>154633591.38999999</v>
          </cell>
          <cell r="W81">
            <v>154925691.68000001</v>
          </cell>
          <cell r="Y81">
            <v>155175892.68000001</v>
          </cell>
          <cell r="AA81">
            <v>155148727.80000001</v>
          </cell>
          <cell r="AJ81">
            <v>6287525.7316666665</v>
          </cell>
          <cell r="AN81">
            <v>57401152.735000007</v>
          </cell>
          <cell r="AR81">
            <v>109053776.02249999</v>
          </cell>
          <cell r="AV81">
            <v>154553362.19041663</v>
          </cell>
          <cell r="AZ81">
            <v>155751081.81999999</v>
          </cell>
        </row>
        <row r="82">
          <cell r="S82">
            <v>16935620.390000001</v>
          </cell>
          <cell r="U82">
            <v>16950272.940000001</v>
          </cell>
          <cell r="V82">
            <v>16950332.440000001</v>
          </cell>
          <cell r="W82">
            <v>16950332.899999999</v>
          </cell>
          <cell r="Y82">
            <v>16950332.899999999</v>
          </cell>
          <cell r="AA82">
            <v>16950332.899999999</v>
          </cell>
          <cell r="AJ82">
            <v>0</v>
          </cell>
          <cell r="AN82">
            <v>3528864.7708333335</v>
          </cell>
          <cell r="AR82">
            <v>9178973.2008333337</v>
          </cell>
          <cell r="AV82">
            <v>14829084.167500002</v>
          </cell>
          <cell r="AZ82">
            <v>16950330.363333333</v>
          </cell>
        </row>
        <row r="83">
          <cell r="AV83">
            <v>0</v>
          </cell>
          <cell r="AZ83">
            <v>0</v>
          </cell>
        </row>
        <row r="84">
          <cell r="Q84">
            <v>-693189</v>
          </cell>
          <cell r="S84">
            <v>-697489</v>
          </cell>
          <cell r="U84">
            <v>-701789</v>
          </cell>
          <cell r="V84">
            <v>-703939</v>
          </cell>
          <cell r="W84">
            <v>-706089</v>
          </cell>
          <cell r="Y84">
            <v>-710389</v>
          </cell>
          <cell r="AA84">
            <v>-714689</v>
          </cell>
          <cell r="AJ84">
            <v>-680289</v>
          </cell>
          <cell r="AN84">
            <v>-688889</v>
          </cell>
          <cell r="AR84">
            <v>-697489</v>
          </cell>
          <cell r="AV84">
            <v>-706089</v>
          </cell>
          <cell r="AZ84">
            <v>-714689</v>
          </cell>
        </row>
        <row r="85">
          <cell r="Q85">
            <v>0</v>
          </cell>
          <cell r="S85">
            <v>0</v>
          </cell>
          <cell r="U85">
            <v>0</v>
          </cell>
          <cell r="V85">
            <v>0</v>
          </cell>
          <cell r="W85">
            <v>0</v>
          </cell>
          <cell r="Y85">
            <v>0</v>
          </cell>
          <cell r="AA85">
            <v>0</v>
          </cell>
          <cell r="AJ85">
            <v>0</v>
          </cell>
          <cell r="AN85">
            <v>0</v>
          </cell>
          <cell r="AR85">
            <v>0</v>
          </cell>
          <cell r="AV85">
            <v>0</v>
          </cell>
          <cell r="AZ85">
            <v>0</v>
          </cell>
        </row>
        <row r="86">
          <cell r="Q86">
            <v>-271599.03999999998</v>
          </cell>
          <cell r="S86">
            <v>-273465.7</v>
          </cell>
          <cell r="U86">
            <v>-275332.36</v>
          </cell>
          <cell r="V86">
            <v>-276265.69</v>
          </cell>
          <cell r="W86">
            <v>-277199.02</v>
          </cell>
          <cell r="Y86">
            <v>-279065.68</v>
          </cell>
          <cell r="AA86">
            <v>-280932.34000000003</v>
          </cell>
          <cell r="AJ86">
            <v>-265999.06</v>
          </cell>
          <cell r="AN86">
            <v>-269732.38000000006</v>
          </cell>
          <cell r="AR86">
            <v>-273465.69999999995</v>
          </cell>
          <cell r="AV86">
            <v>-277199.01999999996</v>
          </cell>
          <cell r="AZ86">
            <v>-280932.34000000003</v>
          </cell>
        </row>
        <row r="87">
          <cell r="Q87">
            <v>-39924138.659999996</v>
          </cell>
          <cell r="S87">
            <v>-40366288.659999996</v>
          </cell>
          <cell r="U87">
            <v>-40808438.659999996</v>
          </cell>
          <cell r="V87">
            <v>-41029513.659999996</v>
          </cell>
          <cell r="W87">
            <v>-41250588.659999996</v>
          </cell>
          <cell r="Y87">
            <v>-41692738.659999996</v>
          </cell>
          <cell r="AA87">
            <v>-42134888.659999996</v>
          </cell>
          <cell r="AJ87">
            <v>-38597688.659999989</v>
          </cell>
          <cell r="AN87">
            <v>-39481988.659999989</v>
          </cell>
          <cell r="AR87">
            <v>-40366288.659999989</v>
          </cell>
          <cell r="AV87">
            <v>-41250588.659999989</v>
          </cell>
          <cell r="AZ87">
            <v>-42134888.659999989</v>
          </cell>
        </row>
        <row r="88">
          <cell r="Q88">
            <v>-369830.2</v>
          </cell>
          <cell r="S88">
            <v>-1063937.04</v>
          </cell>
          <cell r="U88">
            <v>-1823795.66</v>
          </cell>
          <cell r="V88">
            <v>-2202800.02</v>
          </cell>
          <cell r="W88">
            <v>-2582520.31</v>
          </cell>
          <cell r="Y88">
            <v>-3343065.87</v>
          </cell>
          <cell r="AA88">
            <v>-4103533.69</v>
          </cell>
          <cell r="AJ88">
            <v>-15409.591666666667</v>
          </cell>
          <cell r="AN88">
            <v>-383380.55916666664</v>
          </cell>
          <cell r="AR88">
            <v>-1244337.5120833335</v>
          </cell>
          <cell r="AV88">
            <v>-2596951.9291666667</v>
          </cell>
          <cell r="AZ88">
            <v>-4108176.6945833336</v>
          </cell>
        </row>
        <row r="89">
          <cell r="S89">
            <v>-168873.65</v>
          </cell>
          <cell r="U89">
            <v>-550565.36</v>
          </cell>
          <cell r="V89">
            <v>-744625.77</v>
          </cell>
          <cell r="W89">
            <v>-932426.17</v>
          </cell>
          <cell r="Y89">
            <v>-1320546.99</v>
          </cell>
          <cell r="AA89">
            <v>-1702407.8</v>
          </cell>
          <cell r="AJ89">
            <v>0</v>
          </cell>
          <cell r="AN89">
            <v>-67243.495833333334</v>
          </cell>
          <cell r="AR89">
            <v>-378834.72041666665</v>
          </cell>
          <cell r="AV89">
            <v>-945782.31958333321</v>
          </cell>
          <cell r="AZ89">
            <v>-1700234.187083333</v>
          </cell>
        </row>
        <row r="90">
          <cell r="Q90">
            <v>0</v>
          </cell>
          <cell r="S90">
            <v>0</v>
          </cell>
          <cell r="U90">
            <v>0</v>
          </cell>
          <cell r="V90">
            <v>0</v>
          </cell>
          <cell r="W90">
            <v>0</v>
          </cell>
          <cell r="Y90">
            <v>0</v>
          </cell>
          <cell r="AA90">
            <v>0</v>
          </cell>
          <cell r="AJ90">
            <v>0</v>
          </cell>
          <cell r="AN90">
            <v>0</v>
          </cell>
          <cell r="AR90">
            <v>0</v>
          </cell>
          <cell r="AV90">
            <v>0</v>
          </cell>
          <cell r="AZ90">
            <v>0</v>
          </cell>
        </row>
        <row r="91">
          <cell r="Q91">
            <v>7036930.9000000004</v>
          </cell>
          <cell r="S91">
            <v>7125542.04</v>
          </cell>
          <cell r="U91">
            <v>7172985.8499999996</v>
          </cell>
          <cell r="V91">
            <v>7200270.2999999998</v>
          </cell>
          <cell r="W91">
            <v>7238534.71</v>
          </cell>
          <cell r="Y91">
            <v>7309932.3300000001</v>
          </cell>
          <cell r="AA91">
            <v>7389392.6299999999</v>
          </cell>
          <cell r="AJ91">
            <v>6692694.4420833336</v>
          </cell>
          <cell r="AN91">
            <v>6926245.0837499993</v>
          </cell>
          <cell r="AR91">
            <v>7098600.4499999983</v>
          </cell>
          <cell r="AV91">
            <v>7252173.3016666668</v>
          </cell>
          <cell r="AZ91">
            <v>7425869.2975000003</v>
          </cell>
        </row>
        <row r="92">
          <cell r="Q92">
            <v>0</v>
          </cell>
          <cell r="S92">
            <v>0</v>
          </cell>
          <cell r="U92">
            <v>0</v>
          </cell>
          <cell r="V92">
            <v>0</v>
          </cell>
          <cell r="W92">
            <v>0</v>
          </cell>
          <cell r="Y92">
            <v>0</v>
          </cell>
          <cell r="AA92">
            <v>0</v>
          </cell>
          <cell r="AJ92">
            <v>0</v>
          </cell>
          <cell r="AN92">
            <v>0</v>
          </cell>
          <cell r="AR92">
            <v>0</v>
          </cell>
          <cell r="AV92">
            <v>0</v>
          </cell>
          <cell r="AZ92">
            <v>0</v>
          </cell>
        </row>
        <row r="93">
          <cell r="Q93">
            <v>0</v>
          </cell>
          <cell r="S93">
            <v>0</v>
          </cell>
          <cell r="U93">
            <v>0</v>
          </cell>
          <cell r="V93">
            <v>0</v>
          </cell>
          <cell r="W93">
            <v>0</v>
          </cell>
          <cell r="Y93">
            <v>0</v>
          </cell>
          <cell r="AA93">
            <v>0</v>
          </cell>
          <cell r="AJ93">
            <v>0</v>
          </cell>
          <cell r="AN93">
            <v>0</v>
          </cell>
          <cell r="AR93">
            <v>0</v>
          </cell>
          <cell r="AV93">
            <v>0</v>
          </cell>
          <cell r="AZ93">
            <v>0</v>
          </cell>
        </row>
        <row r="94">
          <cell r="Q94">
            <v>-1112033.1499999999</v>
          </cell>
          <cell r="S94">
            <v>-1084531.1200000001</v>
          </cell>
          <cell r="U94">
            <v>-883395.11</v>
          </cell>
          <cell r="V94">
            <v>-434125.04</v>
          </cell>
          <cell r="W94">
            <v>-434425.04</v>
          </cell>
          <cell r="Y94">
            <v>-96513.65</v>
          </cell>
          <cell r="AA94">
            <v>-98522.54</v>
          </cell>
          <cell r="AJ94">
            <v>-100449.5175</v>
          </cell>
          <cell r="AN94">
            <v>-334331.17</v>
          </cell>
          <cell r="AR94">
            <v>-495626.53833333333</v>
          </cell>
          <cell r="AV94">
            <v>-496102.46541666664</v>
          </cell>
          <cell r="AZ94">
            <v>-191176.62583333332</v>
          </cell>
        </row>
        <row r="95">
          <cell r="Q95">
            <v>2855572.49</v>
          </cell>
          <cell r="S95">
            <v>2837811.66</v>
          </cell>
          <cell r="U95">
            <v>2837811.66</v>
          </cell>
          <cell r="V95">
            <v>2837811.66</v>
          </cell>
          <cell r="W95">
            <v>2840031.21</v>
          </cell>
          <cell r="Y95">
            <v>2843623.56</v>
          </cell>
          <cell r="AA95">
            <v>2843623.56</v>
          </cell>
          <cell r="AJ95">
            <v>2844471.9712500009</v>
          </cell>
          <cell r="AN95">
            <v>2846692.0750000007</v>
          </cell>
          <cell r="AR95">
            <v>2846863.4904166665</v>
          </cell>
          <cell r="AV95">
            <v>2864503.8495833329</v>
          </cell>
          <cell r="AZ95">
            <v>3037207.7324999999</v>
          </cell>
        </row>
        <row r="96">
          <cell r="Q96">
            <v>0</v>
          </cell>
          <cell r="S96">
            <v>0</v>
          </cell>
          <cell r="U96">
            <v>0</v>
          </cell>
          <cell r="V96">
            <v>0</v>
          </cell>
          <cell r="W96">
            <v>0</v>
          </cell>
          <cell r="Y96">
            <v>0</v>
          </cell>
          <cell r="AA96">
            <v>0</v>
          </cell>
          <cell r="AJ96">
            <v>0</v>
          </cell>
          <cell r="AN96">
            <v>0</v>
          </cell>
          <cell r="AR96">
            <v>0</v>
          </cell>
          <cell r="AV96">
            <v>0</v>
          </cell>
          <cell r="AZ96">
            <v>0</v>
          </cell>
        </row>
        <row r="97">
          <cell r="Q97">
            <v>-446720.92</v>
          </cell>
          <cell r="S97">
            <v>-446720.92</v>
          </cell>
          <cell r="U97">
            <v>-446720.92</v>
          </cell>
          <cell r="V97">
            <v>-446720.92</v>
          </cell>
          <cell r="W97">
            <v>-446720.92</v>
          </cell>
          <cell r="Y97">
            <v>-446720.92</v>
          </cell>
          <cell r="AA97">
            <v>-446720.92</v>
          </cell>
          <cell r="AJ97">
            <v>-446393.65958333336</v>
          </cell>
          <cell r="AN97">
            <v>-446720.92</v>
          </cell>
          <cell r="AR97">
            <v>-446720.92</v>
          </cell>
          <cell r="AV97">
            <v>-449847.57875000004</v>
          </cell>
          <cell r="AZ97">
            <v>-474860.84874999995</v>
          </cell>
        </row>
        <row r="98">
          <cell r="Q98">
            <v>443838568.27999997</v>
          </cell>
          <cell r="S98">
            <v>58011193.450000003</v>
          </cell>
          <cell r="U98">
            <v>58093445.390000001</v>
          </cell>
          <cell r="V98">
            <v>58093445.390000001</v>
          </cell>
          <cell r="W98">
            <v>56218650.359999999</v>
          </cell>
          <cell r="Y98">
            <v>56218650.359999999</v>
          </cell>
          <cell r="AA98">
            <v>55982106.93</v>
          </cell>
          <cell r="AJ98">
            <v>308853960.92083335</v>
          </cell>
          <cell r="AN98">
            <v>235847422.48833334</v>
          </cell>
          <cell r="AR98">
            <v>161508387.23458335</v>
          </cell>
          <cell r="AV98">
            <v>104178300.27374999</v>
          </cell>
          <cell r="AZ98">
            <v>54352868.52791667</v>
          </cell>
        </row>
        <row r="99">
          <cell r="Q99">
            <v>0</v>
          </cell>
          <cell r="S99">
            <v>0</v>
          </cell>
          <cell r="U99">
            <v>0</v>
          </cell>
          <cell r="V99">
            <v>0</v>
          </cell>
          <cell r="W99">
            <v>0</v>
          </cell>
          <cell r="Y99">
            <v>0</v>
          </cell>
          <cell r="AA99">
            <v>0</v>
          </cell>
          <cell r="AJ99">
            <v>0</v>
          </cell>
          <cell r="AN99">
            <v>0</v>
          </cell>
          <cell r="AR99">
            <v>0</v>
          </cell>
          <cell r="AV99">
            <v>0</v>
          </cell>
          <cell r="AZ99">
            <v>0</v>
          </cell>
        </row>
        <row r="100">
          <cell r="Q100">
            <v>100000</v>
          </cell>
          <cell r="S100">
            <v>100000</v>
          </cell>
          <cell r="U100">
            <v>100000</v>
          </cell>
          <cell r="V100">
            <v>100000</v>
          </cell>
          <cell r="W100">
            <v>100000</v>
          </cell>
          <cell r="Y100">
            <v>100000</v>
          </cell>
          <cell r="AA100">
            <v>100000</v>
          </cell>
          <cell r="AJ100">
            <v>100000</v>
          </cell>
          <cell r="AN100">
            <v>100000</v>
          </cell>
          <cell r="AR100">
            <v>100000</v>
          </cell>
          <cell r="AV100">
            <v>100000</v>
          </cell>
          <cell r="AZ100">
            <v>100000</v>
          </cell>
        </row>
        <row r="101">
          <cell r="Q101">
            <v>61983052.93</v>
          </cell>
          <cell r="S101">
            <v>61983052.93</v>
          </cell>
          <cell r="U101">
            <v>61735413.329999998</v>
          </cell>
          <cell r="V101">
            <v>61735413.329999998</v>
          </cell>
          <cell r="W101">
            <v>63312723.689999998</v>
          </cell>
          <cell r="Y101">
            <v>63313188.240000002</v>
          </cell>
          <cell r="AA101">
            <v>64350130.060000002</v>
          </cell>
          <cell r="AJ101">
            <v>60353776.018333323</v>
          </cell>
          <cell r="AN101">
            <v>61360062.964166664</v>
          </cell>
          <cell r="AR101">
            <v>61922912.796666674</v>
          </cell>
          <cell r="AV101">
            <v>62998582.946249992</v>
          </cell>
          <cell r="AZ101">
            <v>64252836.651666671</v>
          </cell>
        </row>
        <row r="102">
          <cell r="Q102">
            <v>-100000</v>
          </cell>
          <cell r="S102">
            <v>-100000</v>
          </cell>
          <cell r="U102">
            <v>-100000</v>
          </cell>
          <cell r="V102">
            <v>-100000</v>
          </cell>
          <cell r="W102">
            <v>-100000</v>
          </cell>
          <cell r="Y102">
            <v>-100000</v>
          </cell>
          <cell r="AA102">
            <v>-100000</v>
          </cell>
          <cell r="AJ102">
            <v>-100000</v>
          </cell>
          <cell r="AN102">
            <v>-100000</v>
          </cell>
          <cell r="AR102">
            <v>-100000</v>
          </cell>
          <cell r="AV102">
            <v>-100000</v>
          </cell>
          <cell r="AZ102">
            <v>-100000</v>
          </cell>
        </row>
        <row r="103">
          <cell r="Q103">
            <v>-5515.47</v>
          </cell>
          <cell r="S103">
            <v>-5515.47</v>
          </cell>
          <cell r="U103">
            <v>-5515.47</v>
          </cell>
          <cell r="V103">
            <v>-5515.47</v>
          </cell>
          <cell r="W103">
            <v>-5515.47</v>
          </cell>
          <cell r="Y103">
            <v>-5515.47</v>
          </cell>
          <cell r="AA103">
            <v>-2041.19</v>
          </cell>
          <cell r="AJ103">
            <v>-5192.0266666666676</v>
          </cell>
          <cell r="AN103">
            <v>-5328.213333333334</v>
          </cell>
          <cell r="AR103">
            <v>-5464.4000000000005</v>
          </cell>
          <cell r="AV103">
            <v>-4791.6616666666678</v>
          </cell>
          <cell r="AZ103">
            <v>-3633.5683333333341</v>
          </cell>
        </row>
        <row r="104">
          <cell r="Q104">
            <v>0</v>
          </cell>
          <cell r="S104">
            <v>0</v>
          </cell>
          <cell r="U104">
            <v>0</v>
          </cell>
          <cell r="V104">
            <v>0</v>
          </cell>
          <cell r="W104">
            <v>0</v>
          </cell>
          <cell r="Y104">
            <v>0</v>
          </cell>
          <cell r="AA104">
            <v>0</v>
          </cell>
          <cell r="AJ104">
            <v>0</v>
          </cell>
          <cell r="AN104">
            <v>0</v>
          </cell>
          <cell r="AR104">
            <v>0</v>
          </cell>
          <cell r="AV104">
            <v>0</v>
          </cell>
          <cell r="AZ104">
            <v>0</v>
          </cell>
        </row>
        <row r="105">
          <cell r="Q105">
            <v>6324.69</v>
          </cell>
          <cell r="S105">
            <v>6324.69</v>
          </cell>
          <cell r="U105">
            <v>6848.69</v>
          </cell>
          <cell r="V105">
            <v>6848.69</v>
          </cell>
          <cell r="W105">
            <v>4796.6000000000004</v>
          </cell>
          <cell r="Y105">
            <v>4796.6000000000004</v>
          </cell>
          <cell r="AA105">
            <v>3668.33</v>
          </cell>
          <cell r="AJ105">
            <v>11385.790416666669</v>
          </cell>
          <cell r="AN105">
            <v>8591.4987500000007</v>
          </cell>
          <cell r="AR105">
            <v>6768.7900000000018</v>
          </cell>
          <cell r="AV105">
            <v>4970.4475000000002</v>
          </cell>
          <cell r="AZ105">
            <v>3944.6662499999998</v>
          </cell>
        </row>
        <row r="106">
          <cell r="Q106">
            <v>1072111.53</v>
          </cell>
          <cell r="S106">
            <v>1058021.77</v>
          </cell>
          <cell r="U106">
            <v>1047414.85</v>
          </cell>
          <cell r="V106">
            <v>995116.85</v>
          </cell>
          <cell r="W106">
            <v>989834.27</v>
          </cell>
          <cell r="Y106">
            <v>955202.46</v>
          </cell>
          <cell r="AA106">
            <v>972182.77</v>
          </cell>
          <cell r="AJ106">
            <v>1134157.6466666667</v>
          </cell>
          <cell r="AN106">
            <v>1076055.7125000001</v>
          </cell>
          <cell r="AR106">
            <v>1026075.2716666665</v>
          </cell>
          <cell r="AV106">
            <v>993473.85958333313</v>
          </cell>
          <cell r="AZ106">
            <v>953598.19125000003</v>
          </cell>
        </row>
        <row r="107">
          <cell r="Q107">
            <v>0</v>
          </cell>
          <cell r="S107">
            <v>0</v>
          </cell>
          <cell r="U107">
            <v>0</v>
          </cell>
          <cell r="V107">
            <v>0</v>
          </cell>
          <cell r="W107">
            <v>0</v>
          </cell>
          <cell r="Y107">
            <v>0</v>
          </cell>
          <cell r="AA107">
            <v>0</v>
          </cell>
          <cell r="AJ107">
            <v>0</v>
          </cell>
          <cell r="AN107">
            <v>0</v>
          </cell>
          <cell r="AR107">
            <v>0</v>
          </cell>
          <cell r="AV107">
            <v>0</v>
          </cell>
          <cell r="AZ107">
            <v>0</v>
          </cell>
        </row>
        <row r="108">
          <cell r="Q108">
            <v>3524603.19</v>
          </cell>
          <cell r="S108">
            <v>3403625.25</v>
          </cell>
          <cell r="U108">
            <v>3368316.7</v>
          </cell>
          <cell r="V108">
            <v>3310738.5</v>
          </cell>
          <cell r="W108">
            <v>3328488.78</v>
          </cell>
          <cell r="Y108">
            <v>3213332.38</v>
          </cell>
          <cell r="AA108">
            <v>3626882.37</v>
          </cell>
          <cell r="AJ108">
            <v>1368225.8395833333</v>
          </cell>
          <cell r="AN108">
            <v>2351068.0333333332</v>
          </cell>
          <cell r="AR108">
            <v>3300134.4370833333</v>
          </cell>
          <cell r="AV108">
            <v>3434754.5216666665</v>
          </cell>
          <cell r="AZ108">
            <v>3450180.0291666663</v>
          </cell>
        </row>
        <row r="109">
          <cell r="Q109">
            <v>0</v>
          </cell>
          <cell r="S109">
            <v>0</v>
          </cell>
          <cell r="U109">
            <v>0</v>
          </cell>
          <cell r="V109">
            <v>0</v>
          </cell>
          <cell r="W109">
            <v>0</v>
          </cell>
          <cell r="Y109">
            <v>0</v>
          </cell>
          <cell r="AA109">
            <v>0</v>
          </cell>
          <cell r="AJ109">
            <v>0</v>
          </cell>
          <cell r="AN109">
            <v>0</v>
          </cell>
          <cell r="AR109">
            <v>0</v>
          </cell>
          <cell r="AV109">
            <v>0</v>
          </cell>
          <cell r="AZ109">
            <v>0</v>
          </cell>
        </row>
        <row r="110">
          <cell r="Q110">
            <v>0</v>
          </cell>
          <cell r="S110">
            <v>0</v>
          </cell>
          <cell r="U110">
            <v>0</v>
          </cell>
          <cell r="V110">
            <v>0</v>
          </cell>
          <cell r="W110">
            <v>0</v>
          </cell>
          <cell r="Y110">
            <v>0</v>
          </cell>
          <cell r="AA110">
            <v>0</v>
          </cell>
          <cell r="AJ110">
            <v>0</v>
          </cell>
          <cell r="AN110">
            <v>0</v>
          </cell>
          <cell r="AR110">
            <v>0</v>
          </cell>
          <cell r="AV110">
            <v>0</v>
          </cell>
          <cell r="AZ110">
            <v>0</v>
          </cell>
        </row>
        <row r="111">
          <cell r="Q111">
            <v>0</v>
          </cell>
          <cell r="S111">
            <v>0</v>
          </cell>
          <cell r="U111">
            <v>0</v>
          </cell>
          <cell r="V111">
            <v>0</v>
          </cell>
          <cell r="W111">
            <v>0</v>
          </cell>
          <cell r="Y111">
            <v>0</v>
          </cell>
          <cell r="AA111">
            <v>0</v>
          </cell>
          <cell r="AJ111">
            <v>0</v>
          </cell>
          <cell r="AN111">
            <v>0</v>
          </cell>
          <cell r="AR111">
            <v>0</v>
          </cell>
          <cell r="AV111">
            <v>0</v>
          </cell>
          <cell r="AZ111">
            <v>0</v>
          </cell>
        </row>
        <row r="112">
          <cell r="Q112">
            <v>0</v>
          </cell>
          <cell r="S112">
            <v>0</v>
          </cell>
          <cell r="U112">
            <v>0</v>
          </cell>
          <cell r="V112">
            <v>0</v>
          </cell>
          <cell r="W112">
            <v>0</v>
          </cell>
          <cell r="Y112">
            <v>0</v>
          </cell>
          <cell r="AA112">
            <v>0</v>
          </cell>
          <cell r="AJ112">
            <v>0</v>
          </cell>
          <cell r="AN112">
            <v>0</v>
          </cell>
          <cell r="AR112">
            <v>0</v>
          </cell>
          <cell r="AV112">
            <v>0</v>
          </cell>
          <cell r="AZ112">
            <v>0</v>
          </cell>
        </row>
        <row r="113">
          <cell r="Q113">
            <v>7556.66</v>
          </cell>
          <cell r="S113">
            <v>7556.66</v>
          </cell>
          <cell r="U113">
            <v>7556.66</v>
          </cell>
          <cell r="V113">
            <v>7556.66</v>
          </cell>
          <cell r="W113">
            <v>7556.66</v>
          </cell>
          <cell r="Y113">
            <v>7556.66</v>
          </cell>
          <cell r="AA113">
            <v>2041.19</v>
          </cell>
          <cell r="AJ113">
            <v>11599.630416666667</v>
          </cell>
          <cell r="AN113">
            <v>9897.3270833333354</v>
          </cell>
          <cell r="AR113">
            <v>8195.0237500000021</v>
          </cell>
          <cell r="AV113">
            <v>6407.603750000002</v>
          </cell>
          <cell r="AZ113">
            <v>4569.1137500000013</v>
          </cell>
        </row>
        <row r="114">
          <cell r="Q114">
            <v>0</v>
          </cell>
          <cell r="S114">
            <v>0</v>
          </cell>
          <cell r="U114">
            <v>0</v>
          </cell>
          <cell r="V114">
            <v>0</v>
          </cell>
          <cell r="W114">
            <v>0</v>
          </cell>
          <cell r="Y114">
            <v>0</v>
          </cell>
          <cell r="AA114">
            <v>0</v>
          </cell>
          <cell r="AJ114">
            <v>0</v>
          </cell>
          <cell r="AN114">
            <v>0</v>
          </cell>
          <cell r="AR114">
            <v>0</v>
          </cell>
          <cell r="AV114">
            <v>0</v>
          </cell>
          <cell r="AZ114">
            <v>0</v>
          </cell>
        </row>
        <row r="115">
          <cell r="Q115">
            <v>0</v>
          </cell>
          <cell r="S115">
            <v>0</v>
          </cell>
          <cell r="U115">
            <v>0</v>
          </cell>
          <cell r="V115">
            <v>0</v>
          </cell>
          <cell r="W115">
            <v>0</v>
          </cell>
          <cell r="Y115">
            <v>0</v>
          </cell>
          <cell r="AA115">
            <v>0</v>
          </cell>
          <cell r="AJ115">
            <v>0</v>
          </cell>
          <cell r="AN115">
            <v>0</v>
          </cell>
          <cell r="AR115">
            <v>0</v>
          </cell>
          <cell r="AV115">
            <v>0</v>
          </cell>
          <cell r="AZ115">
            <v>0</v>
          </cell>
        </row>
        <row r="116">
          <cell r="Q116">
            <v>0</v>
          </cell>
          <cell r="S116">
            <v>0</v>
          </cell>
          <cell r="U116">
            <v>0</v>
          </cell>
          <cell r="V116">
            <v>0</v>
          </cell>
          <cell r="W116">
            <v>0</v>
          </cell>
          <cell r="Y116">
            <v>0</v>
          </cell>
          <cell r="AA116">
            <v>0</v>
          </cell>
          <cell r="AJ116">
            <v>0</v>
          </cell>
          <cell r="AN116">
            <v>0</v>
          </cell>
          <cell r="AR116">
            <v>0</v>
          </cell>
          <cell r="AV116">
            <v>0</v>
          </cell>
          <cell r="AZ116">
            <v>0</v>
          </cell>
        </row>
        <row r="117">
          <cell r="Q117">
            <v>0</v>
          </cell>
          <cell r="S117">
            <v>0</v>
          </cell>
          <cell r="U117">
            <v>0</v>
          </cell>
          <cell r="V117">
            <v>0</v>
          </cell>
          <cell r="W117">
            <v>0</v>
          </cell>
          <cell r="Y117">
            <v>0</v>
          </cell>
          <cell r="AA117">
            <v>0</v>
          </cell>
          <cell r="AJ117">
            <v>120225729.49166666</v>
          </cell>
          <cell r="AN117">
            <v>75933203.93249999</v>
          </cell>
          <cell r="AR117">
            <v>34073843.134999998</v>
          </cell>
          <cell r="AV117">
            <v>0</v>
          </cell>
          <cell r="AZ117">
            <v>0</v>
          </cell>
        </row>
        <row r="118">
          <cell r="Q118">
            <v>0</v>
          </cell>
          <cell r="S118">
            <v>0</v>
          </cell>
          <cell r="U118">
            <v>0</v>
          </cell>
          <cell r="V118">
            <v>0</v>
          </cell>
          <cell r="W118">
            <v>0</v>
          </cell>
          <cell r="Y118">
            <v>0</v>
          </cell>
          <cell r="AA118">
            <v>0</v>
          </cell>
          <cell r="AJ118">
            <v>0</v>
          </cell>
          <cell r="AN118">
            <v>0</v>
          </cell>
          <cell r="AR118">
            <v>0</v>
          </cell>
          <cell r="AV118">
            <v>0</v>
          </cell>
          <cell r="AZ118">
            <v>0</v>
          </cell>
        </row>
        <row r="119">
          <cell r="Q119">
            <v>0</v>
          </cell>
          <cell r="S119">
            <v>0</v>
          </cell>
          <cell r="U119">
            <v>0</v>
          </cell>
          <cell r="V119">
            <v>0</v>
          </cell>
          <cell r="W119">
            <v>0</v>
          </cell>
          <cell r="Y119">
            <v>0</v>
          </cell>
          <cell r="AA119">
            <v>0</v>
          </cell>
          <cell r="AJ119">
            <v>0</v>
          </cell>
          <cell r="AN119">
            <v>0</v>
          </cell>
          <cell r="AR119">
            <v>0</v>
          </cell>
          <cell r="AV119">
            <v>0</v>
          </cell>
          <cell r="AZ119">
            <v>0</v>
          </cell>
        </row>
        <row r="120">
          <cell r="Q120">
            <v>0</v>
          </cell>
          <cell r="S120">
            <v>0</v>
          </cell>
          <cell r="U120">
            <v>0</v>
          </cell>
          <cell r="V120">
            <v>0</v>
          </cell>
          <cell r="W120">
            <v>0</v>
          </cell>
          <cell r="Y120">
            <v>0</v>
          </cell>
          <cell r="AA120">
            <v>0</v>
          </cell>
          <cell r="AJ120">
            <v>0</v>
          </cell>
          <cell r="AN120">
            <v>0</v>
          </cell>
          <cell r="AR120">
            <v>0</v>
          </cell>
          <cell r="AV120">
            <v>0</v>
          </cell>
          <cell r="AZ120">
            <v>0</v>
          </cell>
        </row>
        <row r="121">
          <cell r="Q121">
            <v>0</v>
          </cell>
          <cell r="S121">
            <v>0</v>
          </cell>
          <cell r="U121">
            <v>0</v>
          </cell>
          <cell r="V121">
            <v>0</v>
          </cell>
          <cell r="W121">
            <v>0</v>
          </cell>
          <cell r="Y121">
            <v>0</v>
          </cell>
          <cell r="AA121">
            <v>0</v>
          </cell>
          <cell r="AJ121">
            <v>0</v>
          </cell>
          <cell r="AN121">
            <v>0</v>
          </cell>
          <cell r="AR121">
            <v>0</v>
          </cell>
          <cell r="AV121">
            <v>0</v>
          </cell>
          <cell r="AZ121">
            <v>0</v>
          </cell>
        </row>
        <row r="122">
          <cell r="Q122">
            <v>0</v>
          </cell>
          <cell r="S122">
            <v>0</v>
          </cell>
          <cell r="U122">
            <v>0</v>
          </cell>
          <cell r="V122">
            <v>0</v>
          </cell>
          <cell r="W122">
            <v>0</v>
          </cell>
          <cell r="Y122">
            <v>0</v>
          </cell>
          <cell r="AA122">
            <v>0</v>
          </cell>
          <cell r="AJ122">
            <v>0</v>
          </cell>
          <cell r="AN122">
            <v>0</v>
          </cell>
          <cell r="AR122">
            <v>0</v>
          </cell>
          <cell r="AV122">
            <v>0</v>
          </cell>
          <cell r="AZ122">
            <v>0</v>
          </cell>
        </row>
        <row r="123">
          <cell r="Q123">
            <v>0</v>
          </cell>
          <cell r="S123">
            <v>0</v>
          </cell>
          <cell r="U123">
            <v>0</v>
          </cell>
          <cell r="V123">
            <v>0</v>
          </cell>
          <cell r="W123">
            <v>0</v>
          </cell>
          <cell r="Y123">
            <v>0</v>
          </cell>
          <cell r="AA123">
            <v>0</v>
          </cell>
          <cell r="AJ123">
            <v>0</v>
          </cell>
          <cell r="AN123">
            <v>0</v>
          </cell>
          <cell r="AR123">
            <v>0</v>
          </cell>
          <cell r="AV123">
            <v>0</v>
          </cell>
          <cell r="AZ123">
            <v>0</v>
          </cell>
        </row>
        <row r="124">
          <cell r="Q124">
            <v>0</v>
          </cell>
          <cell r="S124">
            <v>0</v>
          </cell>
          <cell r="U124">
            <v>0</v>
          </cell>
          <cell r="V124">
            <v>0</v>
          </cell>
          <cell r="W124">
            <v>0</v>
          </cell>
          <cell r="Y124">
            <v>0</v>
          </cell>
          <cell r="AA124">
            <v>0</v>
          </cell>
          <cell r="AJ124">
            <v>0</v>
          </cell>
          <cell r="AN124">
            <v>0</v>
          </cell>
          <cell r="AR124">
            <v>0</v>
          </cell>
          <cell r="AV124">
            <v>0</v>
          </cell>
          <cell r="AZ124">
            <v>0</v>
          </cell>
        </row>
        <row r="125">
          <cell r="Q125">
            <v>30664.54</v>
          </cell>
          <cell r="S125">
            <v>33333.03</v>
          </cell>
          <cell r="U125">
            <v>35951.64</v>
          </cell>
          <cell r="V125">
            <v>45047.76</v>
          </cell>
          <cell r="W125">
            <v>59036.480000000003</v>
          </cell>
          <cell r="Y125">
            <v>139839.60999999999</v>
          </cell>
          <cell r="AA125">
            <v>149606.25</v>
          </cell>
          <cell r="AJ125">
            <v>202001.08624999996</v>
          </cell>
          <cell r="AN125">
            <v>158775.54041666668</v>
          </cell>
          <cell r="AR125">
            <v>117355.02</v>
          </cell>
          <cell r="AV125">
            <v>78901.60291666667</v>
          </cell>
          <cell r="AZ125">
            <v>73636.822500000024</v>
          </cell>
        </row>
        <row r="126">
          <cell r="Q126">
            <v>230200.63</v>
          </cell>
          <cell r="S126">
            <v>884028.37</v>
          </cell>
          <cell r="U126">
            <v>361987.33</v>
          </cell>
          <cell r="V126">
            <v>698611.46</v>
          </cell>
          <cell r="W126">
            <v>987145.77</v>
          </cell>
          <cell r="Y126">
            <v>1452299.59</v>
          </cell>
          <cell r="AA126">
            <v>679033.6</v>
          </cell>
          <cell r="AJ126">
            <v>952886.56541666656</v>
          </cell>
          <cell r="AN126">
            <v>737866.12250000006</v>
          </cell>
          <cell r="AR126">
            <v>798015.48083333333</v>
          </cell>
          <cell r="AV126">
            <v>911134.70000000007</v>
          </cell>
          <cell r="AZ126">
            <v>1048272.6566666666</v>
          </cell>
        </row>
        <row r="127">
          <cell r="Q127">
            <v>20430.099999999999</v>
          </cell>
          <cell r="S127">
            <v>7240.61</v>
          </cell>
          <cell r="U127">
            <v>17264.88</v>
          </cell>
          <cell r="V127">
            <v>16515.400000000001</v>
          </cell>
          <cell r="W127">
            <v>16155.03</v>
          </cell>
          <cell r="Y127">
            <v>16517.59</v>
          </cell>
          <cell r="AA127">
            <v>17024.05</v>
          </cell>
          <cell r="AJ127">
            <v>-204688.80416666667</v>
          </cell>
          <cell r="AN127">
            <v>15874.249999999998</v>
          </cell>
          <cell r="AR127">
            <v>16793.347916666669</v>
          </cell>
          <cell r="AV127">
            <v>15420.023333333333</v>
          </cell>
          <cell r="AZ127">
            <v>14101.696666666669</v>
          </cell>
        </row>
        <row r="128">
          <cell r="Q128">
            <v>0</v>
          </cell>
          <cell r="S128">
            <v>0</v>
          </cell>
          <cell r="U128">
            <v>0</v>
          </cell>
          <cell r="V128">
            <v>0</v>
          </cell>
          <cell r="W128">
            <v>0</v>
          </cell>
          <cell r="Y128">
            <v>0</v>
          </cell>
          <cell r="AA128">
            <v>0</v>
          </cell>
          <cell r="AJ128">
            <v>0</v>
          </cell>
          <cell r="AN128">
            <v>0</v>
          </cell>
          <cell r="AR128">
            <v>0</v>
          </cell>
          <cell r="AV128">
            <v>0</v>
          </cell>
          <cell r="AZ128">
            <v>0</v>
          </cell>
        </row>
        <row r="129">
          <cell r="Q129">
            <v>0</v>
          </cell>
          <cell r="S129">
            <v>0</v>
          </cell>
          <cell r="U129">
            <v>0</v>
          </cell>
          <cell r="V129">
            <v>0</v>
          </cell>
          <cell r="W129">
            <v>0</v>
          </cell>
          <cell r="Y129">
            <v>0</v>
          </cell>
          <cell r="AA129">
            <v>0</v>
          </cell>
          <cell r="AJ129">
            <v>0</v>
          </cell>
          <cell r="AN129">
            <v>0</v>
          </cell>
          <cell r="AR129">
            <v>0</v>
          </cell>
          <cell r="AV129">
            <v>0</v>
          </cell>
          <cell r="AZ129">
            <v>0</v>
          </cell>
        </row>
        <row r="130">
          <cell r="Q130">
            <v>0</v>
          </cell>
          <cell r="S130">
            <v>0</v>
          </cell>
          <cell r="U130">
            <v>0</v>
          </cell>
          <cell r="V130">
            <v>0</v>
          </cell>
          <cell r="W130">
            <v>0</v>
          </cell>
          <cell r="Y130">
            <v>0</v>
          </cell>
          <cell r="AA130">
            <v>0</v>
          </cell>
          <cell r="AJ130">
            <v>1461381.803333333</v>
          </cell>
          <cell r="AN130">
            <v>730690.96</v>
          </cell>
          <cell r="AR130">
            <v>0</v>
          </cell>
          <cell r="AV130">
            <v>0</v>
          </cell>
          <cell r="AZ130">
            <v>0</v>
          </cell>
        </row>
        <row r="131">
          <cell r="Q131">
            <v>0</v>
          </cell>
          <cell r="S131">
            <v>0</v>
          </cell>
          <cell r="U131">
            <v>0</v>
          </cell>
          <cell r="V131">
            <v>0</v>
          </cell>
          <cell r="W131">
            <v>0</v>
          </cell>
          <cell r="Y131">
            <v>0</v>
          </cell>
          <cell r="AA131">
            <v>0</v>
          </cell>
          <cell r="AJ131">
            <v>0</v>
          </cell>
          <cell r="AN131">
            <v>0</v>
          </cell>
          <cell r="AR131">
            <v>0</v>
          </cell>
          <cell r="AV131">
            <v>0</v>
          </cell>
          <cell r="AZ131">
            <v>0</v>
          </cell>
        </row>
        <row r="132">
          <cell r="Q132">
            <v>8312521.1600000001</v>
          </cell>
          <cell r="S132">
            <v>12631775.25</v>
          </cell>
          <cell r="U132">
            <v>13076930.800000001</v>
          </cell>
          <cell r="V132">
            <v>9811604.6099999994</v>
          </cell>
          <cell r="W132">
            <v>9114943.5299999993</v>
          </cell>
          <cell r="Y132">
            <v>6039258.04</v>
          </cell>
          <cell r="AA132">
            <v>5624014.7000000002</v>
          </cell>
          <cell r="AJ132">
            <v>9409494.5216666646</v>
          </cell>
          <cell r="AN132">
            <v>9570336.072916666</v>
          </cell>
          <cell r="AR132">
            <v>9533781.6941666659</v>
          </cell>
          <cell r="AV132">
            <v>9705793.8816666678</v>
          </cell>
          <cell r="AZ132">
            <v>9150256.6491666678</v>
          </cell>
        </row>
        <row r="133">
          <cell r="Q133">
            <v>0</v>
          </cell>
          <cell r="S133">
            <v>-20867</v>
          </cell>
          <cell r="U133">
            <v>0</v>
          </cell>
          <cell r="V133">
            <v>0</v>
          </cell>
          <cell r="W133">
            <v>0</v>
          </cell>
          <cell r="Y133">
            <v>173094.36</v>
          </cell>
          <cell r="AA133">
            <v>-9722.91</v>
          </cell>
          <cell r="AJ133">
            <v>14997.707499999999</v>
          </cell>
          <cell r="AN133">
            <v>13258.797499999995</v>
          </cell>
          <cell r="AR133">
            <v>2587.6341666666631</v>
          </cell>
          <cell r="AV133">
            <v>43810.874166666668</v>
          </cell>
          <cell r="AZ133">
            <v>45571.427499999991</v>
          </cell>
        </row>
        <row r="134">
          <cell r="Q134">
            <v>1928011.44</v>
          </cell>
          <cell r="S134">
            <v>1623415.99</v>
          </cell>
          <cell r="U134">
            <v>2357686.73</v>
          </cell>
          <cell r="V134">
            <v>1622508.29</v>
          </cell>
          <cell r="W134">
            <v>2329383.0299999998</v>
          </cell>
          <cell r="Y134">
            <v>1485702.44</v>
          </cell>
          <cell r="AA134">
            <v>1724883.34</v>
          </cell>
          <cell r="AJ134">
            <v>1468474.4000000001</v>
          </cell>
          <cell r="AN134">
            <v>1867150.2333333336</v>
          </cell>
          <cell r="AR134">
            <v>1943524.0674999999</v>
          </cell>
          <cell r="AV134">
            <v>3012015.0383333326</v>
          </cell>
          <cell r="AZ134">
            <v>5386417.1408333341</v>
          </cell>
        </row>
        <row r="135">
          <cell r="Q135">
            <v>781337.92</v>
          </cell>
          <cell r="S135">
            <v>800320.63</v>
          </cell>
          <cell r="U135">
            <v>909674.57</v>
          </cell>
          <cell r="V135">
            <v>1225053.55</v>
          </cell>
          <cell r="W135">
            <v>-245933.44</v>
          </cell>
          <cell r="Y135">
            <v>595934.69999999995</v>
          </cell>
          <cell r="AA135">
            <v>379886.97</v>
          </cell>
          <cell r="AJ135">
            <v>843492.26541666652</v>
          </cell>
          <cell r="AN135">
            <v>809677.96458333312</v>
          </cell>
          <cell r="AR135">
            <v>774894.75583333336</v>
          </cell>
          <cell r="AV135">
            <v>680083.18791666662</v>
          </cell>
          <cell r="AZ135">
            <v>598616.45041666669</v>
          </cell>
        </row>
        <row r="136">
          <cell r="Q136">
            <v>0</v>
          </cell>
          <cell r="S136">
            <v>0</v>
          </cell>
          <cell r="U136">
            <v>0</v>
          </cell>
          <cell r="V136">
            <v>0</v>
          </cell>
          <cell r="W136">
            <v>0</v>
          </cell>
          <cell r="Y136">
            <v>0</v>
          </cell>
          <cell r="AA136">
            <v>0</v>
          </cell>
          <cell r="AJ136">
            <v>0</v>
          </cell>
          <cell r="AN136">
            <v>0</v>
          </cell>
          <cell r="AR136">
            <v>0</v>
          </cell>
          <cell r="AV136">
            <v>0</v>
          </cell>
          <cell r="AZ136">
            <v>0</v>
          </cell>
        </row>
        <row r="137">
          <cell r="Q137">
            <v>0</v>
          </cell>
          <cell r="S137">
            <v>0</v>
          </cell>
          <cell r="U137">
            <v>0</v>
          </cell>
          <cell r="V137">
            <v>0</v>
          </cell>
          <cell r="W137">
            <v>0</v>
          </cell>
          <cell r="Y137">
            <v>0</v>
          </cell>
          <cell r="AA137">
            <v>0</v>
          </cell>
          <cell r="AJ137">
            <v>0</v>
          </cell>
          <cell r="AN137">
            <v>0</v>
          </cell>
          <cell r="AR137">
            <v>0</v>
          </cell>
          <cell r="AV137">
            <v>0</v>
          </cell>
          <cell r="AZ137">
            <v>0</v>
          </cell>
        </row>
        <row r="138">
          <cell r="Q138">
            <v>54.1</v>
          </cell>
          <cell r="S138">
            <v>-40.96</v>
          </cell>
          <cell r="U138">
            <v>1588.57</v>
          </cell>
          <cell r="V138">
            <v>331.63</v>
          </cell>
          <cell r="W138">
            <v>4959.42</v>
          </cell>
          <cell r="Y138">
            <v>4320.7700000000004</v>
          </cell>
          <cell r="AA138">
            <v>0</v>
          </cell>
          <cell r="AJ138">
            <v>606.69541666666657</v>
          </cell>
          <cell r="AN138">
            <v>629.00625000000002</v>
          </cell>
          <cell r="AR138">
            <v>1034.6083333333333</v>
          </cell>
          <cell r="AV138">
            <v>1007.7533333333332</v>
          </cell>
          <cell r="AZ138">
            <v>922.32625000000007</v>
          </cell>
        </row>
        <row r="139">
          <cell r="Q139">
            <v>0</v>
          </cell>
          <cell r="S139">
            <v>0</v>
          </cell>
          <cell r="U139">
            <v>0</v>
          </cell>
          <cell r="V139">
            <v>0</v>
          </cell>
          <cell r="W139">
            <v>0</v>
          </cell>
          <cell r="Y139">
            <v>0</v>
          </cell>
          <cell r="AA139">
            <v>0</v>
          </cell>
          <cell r="AJ139">
            <v>45216.795000000006</v>
          </cell>
          <cell r="AN139">
            <v>45216.795000000006</v>
          </cell>
          <cell r="AR139">
            <v>10364.275833333333</v>
          </cell>
          <cell r="AV139">
            <v>0</v>
          </cell>
          <cell r="AZ139">
            <v>0</v>
          </cell>
        </row>
        <row r="140">
          <cell r="Q140">
            <v>12299.23</v>
          </cell>
          <cell r="S140">
            <v>399.5</v>
          </cell>
          <cell r="U140">
            <v>-3257.28</v>
          </cell>
          <cell r="V140">
            <v>7425.92</v>
          </cell>
          <cell r="W140">
            <v>-466.28</v>
          </cell>
          <cell r="Y140">
            <v>-194.56</v>
          </cell>
          <cell r="AA140">
            <v>3278.27</v>
          </cell>
          <cell r="AJ140">
            <v>-12450.414583333337</v>
          </cell>
          <cell r="AN140">
            <v>-18202.108333333334</v>
          </cell>
          <cell r="AR140">
            <v>-23183.015833333338</v>
          </cell>
          <cell r="AV140">
            <v>1615.7245833333334</v>
          </cell>
          <cell r="AZ140">
            <v>140.73666666666659</v>
          </cell>
        </row>
        <row r="141">
          <cell r="Q141">
            <v>3465.18</v>
          </cell>
          <cell r="S141">
            <v>-2234.25</v>
          </cell>
          <cell r="U141">
            <v>-4425.43</v>
          </cell>
          <cell r="V141">
            <v>-545.91999999999996</v>
          </cell>
          <cell r="W141">
            <v>-2817055.73</v>
          </cell>
          <cell r="Y141">
            <v>-4535.71</v>
          </cell>
          <cell r="AA141">
            <v>-294.02</v>
          </cell>
          <cell r="AJ141">
            <v>-8562.4</v>
          </cell>
          <cell r="AN141">
            <v>-6039.0912500000004</v>
          </cell>
          <cell r="AR141">
            <v>-238983.63791666666</v>
          </cell>
          <cell r="AV141">
            <v>-235657.41708333333</v>
          </cell>
          <cell r="AZ141">
            <v>-238930.35541666663</v>
          </cell>
        </row>
        <row r="142">
          <cell r="Q142">
            <v>0</v>
          </cell>
          <cell r="S142">
            <v>0</v>
          </cell>
          <cell r="U142">
            <v>0</v>
          </cell>
          <cell r="V142">
            <v>0</v>
          </cell>
          <cell r="W142">
            <v>0</v>
          </cell>
          <cell r="Y142">
            <v>0</v>
          </cell>
          <cell r="AA142">
            <v>0</v>
          </cell>
          <cell r="AJ142">
            <v>0</v>
          </cell>
          <cell r="AN142">
            <v>0</v>
          </cell>
          <cell r="AR142">
            <v>0</v>
          </cell>
          <cell r="AV142">
            <v>0</v>
          </cell>
          <cell r="AZ142">
            <v>0</v>
          </cell>
        </row>
        <row r="143">
          <cell r="Q143">
            <v>-7287084.5199999996</v>
          </cell>
          <cell r="S143">
            <v>-6412744.8399999999</v>
          </cell>
          <cell r="U143">
            <v>-33832390.560000002</v>
          </cell>
          <cell r="V143">
            <v>-15136569.130000001</v>
          </cell>
          <cell r="W143">
            <v>-4760648.8899999997</v>
          </cell>
          <cell r="Y143">
            <v>-4604507.87</v>
          </cell>
          <cell r="AA143">
            <v>-29125867.59</v>
          </cell>
          <cell r="AJ143">
            <v>-11010148.284999998</v>
          </cell>
          <cell r="AN143">
            <v>-10660073.790416667</v>
          </cell>
          <cell r="AR143">
            <v>-11304963.712083334</v>
          </cell>
          <cell r="AV143">
            <v>-13104490.772500001</v>
          </cell>
          <cell r="AZ143">
            <v>-14222877.63833333</v>
          </cell>
        </row>
        <row r="144">
          <cell r="Q144">
            <v>-850240.57</v>
          </cell>
          <cell r="S144">
            <v>-1055092.53</v>
          </cell>
          <cell r="U144">
            <v>-1080440.06</v>
          </cell>
          <cell r="V144">
            <v>-956440.7</v>
          </cell>
          <cell r="W144">
            <v>-1344553.14</v>
          </cell>
          <cell r="Y144">
            <v>-1153144.6200000001</v>
          </cell>
          <cell r="AA144">
            <v>-1064071.74</v>
          </cell>
          <cell r="AJ144">
            <v>-1170773.2141666666</v>
          </cell>
          <cell r="AN144">
            <v>-1107069.1054166667</v>
          </cell>
          <cell r="AR144">
            <v>-1044792.4254166667</v>
          </cell>
          <cell r="AV144">
            <v>-1079742.5174999998</v>
          </cell>
          <cell r="AZ144">
            <v>-1089779.3375000001</v>
          </cell>
        </row>
        <row r="145">
          <cell r="Q145">
            <v>0</v>
          </cell>
          <cell r="S145">
            <v>0</v>
          </cell>
          <cell r="U145">
            <v>0</v>
          </cell>
          <cell r="V145">
            <v>0</v>
          </cell>
          <cell r="W145">
            <v>0</v>
          </cell>
          <cell r="Y145">
            <v>0</v>
          </cell>
          <cell r="AA145">
            <v>0</v>
          </cell>
          <cell r="AJ145">
            <v>-103344.08166666667</v>
          </cell>
          <cell r="AN145">
            <v>-103344.08166666667</v>
          </cell>
          <cell r="AR145">
            <v>-105658.04166666667</v>
          </cell>
          <cell r="AV145">
            <v>-101634.3575</v>
          </cell>
          <cell r="AZ145">
            <v>-101566.02250000001</v>
          </cell>
        </row>
        <row r="146">
          <cell r="Q146">
            <v>664113.85</v>
          </cell>
          <cell r="S146">
            <v>1056858.71</v>
          </cell>
          <cell r="U146">
            <v>3131366.29</v>
          </cell>
          <cell r="V146">
            <v>14115946.25</v>
          </cell>
          <cell r="W146">
            <v>324636.11</v>
          </cell>
          <cell r="Y146">
            <v>0</v>
          </cell>
          <cell r="AA146">
            <v>0</v>
          </cell>
          <cell r="AJ146">
            <v>513238.63291666657</v>
          </cell>
          <cell r="AN146">
            <v>717093.50749999995</v>
          </cell>
          <cell r="AR146">
            <v>1901602.0383333331</v>
          </cell>
          <cell r="AV146">
            <v>1742047.70625</v>
          </cell>
          <cell r="AZ146">
            <v>1335319.2170833333</v>
          </cell>
        </row>
        <row r="147">
          <cell r="Q147">
            <v>178621.09</v>
          </cell>
          <cell r="S147">
            <v>323296.15999999997</v>
          </cell>
          <cell r="U147">
            <v>249000</v>
          </cell>
          <cell r="V147">
            <v>289805.52</v>
          </cell>
          <cell r="W147">
            <v>212891.99</v>
          </cell>
          <cell r="Y147">
            <v>491577.92</v>
          </cell>
          <cell r="AA147">
            <v>799.82</v>
          </cell>
          <cell r="AJ147">
            <v>15133.890416666667</v>
          </cell>
          <cell r="AN147">
            <v>112510.70124999998</v>
          </cell>
          <cell r="AR147">
            <v>210784.88499999998</v>
          </cell>
          <cell r="AV147">
            <v>216805.23958333328</v>
          </cell>
          <cell r="AZ147">
            <v>119408.84333333334</v>
          </cell>
        </row>
        <row r="148">
          <cell r="Q148">
            <v>32556.53</v>
          </cell>
          <cell r="S148">
            <v>-40252.53</v>
          </cell>
          <cell r="U148">
            <v>929.45</v>
          </cell>
          <cell r="V148">
            <v>15226.39</v>
          </cell>
          <cell r="W148">
            <v>21407.4</v>
          </cell>
          <cell r="Y148">
            <v>44237.9</v>
          </cell>
          <cell r="AA148">
            <v>30194.57</v>
          </cell>
          <cell r="AJ148">
            <v>31171.607083333336</v>
          </cell>
          <cell r="AN148">
            <v>21066.017083333336</v>
          </cell>
          <cell r="AR148">
            <v>19846.97625</v>
          </cell>
          <cell r="AV148">
            <v>18478.697916666668</v>
          </cell>
          <cell r="AZ148">
            <v>16166.213750000001</v>
          </cell>
        </row>
        <row r="149">
          <cell r="Y149">
            <v>0</v>
          </cell>
          <cell r="AA149">
            <v>595801.48</v>
          </cell>
          <cell r="AJ149">
            <v>0</v>
          </cell>
          <cell r="AN149">
            <v>0</v>
          </cell>
          <cell r="AR149">
            <v>0</v>
          </cell>
          <cell r="AV149">
            <v>185189.15625</v>
          </cell>
          <cell r="AZ149">
            <v>548986.52625</v>
          </cell>
        </row>
        <row r="150">
          <cell r="U150">
            <v>-2401720.16</v>
          </cell>
          <cell r="V150">
            <v>-13352828.77</v>
          </cell>
          <cell r="W150">
            <v>353882.56</v>
          </cell>
          <cell r="Y150">
            <v>317173.11</v>
          </cell>
          <cell r="AA150">
            <v>375188.24</v>
          </cell>
          <cell r="AJ150">
            <v>0</v>
          </cell>
          <cell r="AN150">
            <v>-100071.67333333334</v>
          </cell>
          <cell r="AR150">
            <v>-1239877.5862499999</v>
          </cell>
          <cell r="AV150">
            <v>-1100529.0545833334</v>
          </cell>
          <cell r="AZ150">
            <v>-778688.36458333337</v>
          </cell>
        </row>
        <row r="151">
          <cell r="U151">
            <v>0</v>
          </cell>
          <cell r="V151">
            <v>0</v>
          </cell>
          <cell r="W151">
            <v>0</v>
          </cell>
          <cell r="Y151">
            <v>0</v>
          </cell>
          <cell r="AA151">
            <v>0</v>
          </cell>
          <cell r="AJ151">
            <v>0</v>
          </cell>
          <cell r="AN151">
            <v>0</v>
          </cell>
          <cell r="AR151">
            <v>0</v>
          </cell>
          <cell r="AV151">
            <v>0</v>
          </cell>
          <cell r="AZ151">
            <v>0</v>
          </cell>
        </row>
        <row r="152">
          <cell r="Q152">
            <v>0</v>
          </cell>
          <cell r="S152">
            <v>0</v>
          </cell>
          <cell r="U152">
            <v>0</v>
          </cell>
          <cell r="V152">
            <v>0</v>
          </cell>
          <cell r="W152">
            <v>0</v>
          </cell>
          <cell r="Y152">
            <v>0</v>
          </cell>
          <cell r="AA152">
            <v>0</v>
          </cell>
          <cell r="AJ152">
            <v>0</v>
          </cell>
          <cell r="AN152">
            <v>0</v>
          </cell>
          <cell r="AR152">
            <v>0</v>
          </cell>
          <cell r="AV152">
            <v>0</v>
          </cell>
          <cell r="AZ152">
            <v>0</v>
          </cell>
        </row>
        <row r="153">
          <cell r="Q153">
            <v>0</v>
          </cell>
          <cell r="S153">
            <v>0</v>
          </cell>
          <cell r="U153">
            <v>0</v>
          </cell>
          <cell r="V153">
            <v>0</v>
          </cell>
          <cell r="W153">
            <v>0</v>
          </cell>
          <cell r="Y153">
            <v>0</v>
          </cell>
          <cell r="AA153">
            <v>0</v>
          </cell>
          <cell r="AJ153">
            <v>0</v>
          </cell>
          <cell r="AN153">
            <v>0</v>
          </cell>
          <cell r="AR153">
            <v>0</v>
          </cell>
          <cell r="AV153">
            <v>0</v>
          </cell>
          <cell r="AZ153">
            <v>0</v>
          </cell>
        </row>
        <row r="154">
          <cell r="Q154">
            <v>209156.53</v>
          </cell>
          <cell r="S154">
            <v>755998.95</v>
          </cell>
          <cell r="U154">
            <v>294420.3</v>
          </cell>
          <cell r="V154">
            <v>325503.94</v>
          </cell>
          <cell r="W154">
            <v>153188.81</v>
          </cell>
          <cell r="Y154">
            <v>213780.58</v>
          </cell>
          <cell r="AA154">
            <v>177914.57</v>
          </cell>
          <cell r="AJ154">
            <v>262728.11249999999</v>
          </cell>
          <cell r="AN154">
            <v>301305.4916666667</v>
          </cell>
          <cell r="AR154">
            <v>253894.90083333335</v>
          </cell>
          <cell r="AV154">
            <v>288173.96249999997</v>
          </cell>
          <cell r="AZ154">
            <v>271217.00291666668</v>
          </cell>
        </row>
        <row r="155">
          <cell r="Q155">
            <v>0</v>
          </cell>
          <cell r="S155">
            <v>0</v>
          </cell>
          <cell r="U155">
            <v>0</v>
          </cell>
          <cell r="V155">
            <v>0</v>
          </cell>
          <cell r="W155">
            <v>0</v>
          </cell>
          <cell r="Y155">
            <v>0</v>
          </cell>
          <cell r="AA155">
            <v>0</v>
          </cell>
          <cell r="AJ155">
            <v>0</v>
          </cell>
          <cell r="AN155">
            <v>0</v>
          </cell>
          <cell r="AR155">
            <v>0</v>
          </cell>
          <cell r="AV155">
            <v>0</v>
          </cell>
          <cell r="AZ155">
            <v>0</v>
          </cell>
        </row>
        <row r="156">
          <cell r="Q156">
            <v>0</v>
          </cell>
          <cell r="S156">
            <v>0</v>
          </cell>
          <cell r="U156">
            <v>0</v>
          </cell>
          <cell r="V156">
            <v>0</v>
          </cell>
          <cell r="W156">
            <v>0</v>
          </cell>
          <cell r="Y156">
            <v>0</v>
          </cell>
          <cell r="AA156">
            <v>0</v>
          </cell>
          <cell r="AJ156">
            <v>0</v>
          </cell>
          <cell r="AN156">
            <v>0</v>
          </cell>
          <cell r="AR156">
            <v>0</v>
          </cell>
          <cell r="AV156">
            <v>0</v>
          </cell>
          <cell r="AZ156">
            <v>0</v>
          </cell>
        </row>
        <row r="157">
          <cell r="Q157">
            <v>435367</v>
          </cell>
          <cell r="S157">
            <v>435367</v>
          </cell>
          <cell r="U157">
            <v>1551367</v>
          </cell>
          <cell r="V157">
            <v>1551367</v>
          </cell>
          <cell r="W157">
            <v>1551367</v>
          </cell>
          <cell r="Y157">
            <v>435367</v>
          </cell>
          <cell r="AA157">
            <v>435367</v>
          </cell>
          <cell r="AJ157">
            <v>414533.66666666669</v>
          </cell>
          <cell r="AN157">
            <v>574867</v>
          </cell>
          <cell r="AR157">
            <v>900367</v>
          </cell>
          <cell r="AV157">
            <v>900408.66666666663</v>
          </cell>
          <cell r="AZ157">
            <v>762492</v>
          </cell>
        </row>
        <row r="158">
          <cell r="Q158">
            <v>-435367</v>
          </cell>
          <cell r="S158">
            <v>-435367</v>
          </cell>
          <cell r="U158">
            <v>-1551367</v>
          </cell>
          <cell r="V158">
            <v>-1551367</v>
          </cell>
          <cell r="W158">
            <v>-1551367</v>
          </cell>
          <cell r="Y158">
            <v>-435367</v>
          </cell>
          <cell r="AA158">
            <v>-435367</v>
          </cell>
          <cell r="AJ158">
            <v>-414533.66666666669</v>
          </cell>
          <cell r="AN158">
            <v>-574867</v>
          </cell>
          <cell r="AR158">
            <v>-900367</v>
          </cell>
          <cell r="AV158">
            <v>-900408.66666666663</v>
          </cell>
          <cell r="AZ158">
            <v>-762492</v>
          </cell>
        </row>
        <row r="159">
          <cell r="Q159">
            <v>0</v>
          </cell>
          <cell r="S159">
            <v>0</v>
          </cell>
          <cell r="U159">
            <v>0</v>
          </cell>
          <cell r="V159">
            <v>0</v>
          </cell>
          <cell r="W159">
            <v>0</v>
          </cell>
          <cell r="Y159">
            <v>0</v>
          </cell>
          <cell r="AA159">
            <v>0</v>
          </cell>
          <cell r="AJ159">
            <v>144400</v>
          </cell>
          <cell r="AN159">
            <v>83600</v>
          </cell>
          <cell r="AR159">
            <v>22800</v>
          </cell>
          <cell r="AV159">
            <v>0</v>
          </cell>
          <cell r="AZ159">
            <v>0</v>
          </cell>
        </row>
        <row r="160">
          <cell r="Q160">
            <v>0</v>
          </cell>
          <cell r="S160">
            <v>0</v>
          </cell>
          <cell r="U160">
            <v>0</v>
          </cell>
          <cell r="V160">
            <v>0</v>
          </cell>
          <cell r="W160">
            <v>0</v>
          </cell>
          <cell r="Y160">
            <v>0</v>
          </cell>
          <cell r="AA160">
            <v>0</v>
          </cell>
          <cell r="AJ160">
            <v>0</v>
          </cell>
          <cell r="AN160">
            <v>0</v>
          </cell>
          <cell r="AR160">
            <v>0</v>
          </cell>
          <cell r="AV160">
            <v>0</v>
          </cell>
          <cell r="AZ160">
            <v>0</v>
          </cell>
        </row>
        <row r="161">
          <cell r="Q161">
            <v>8512</v>
          </cell>
          <cell r="S161">
            <v>8512</v>
          </cell>
          <cell r="U161">
            <v>0</v>
          </cell>
          <cell r="V161">
            <v>0</v>
          </cell>
          <cell r="W161">
            <v>0</v>
          </cell>
          <cell r="Y161">
            <v>0</v>
          </cell>
          <cell r="AA161">
            <v>0</v>
          </cell>
          <cell r="AJ161">
            <v>46012</v>
          </cell>
          <cell r="AN161">
            <v>24948</v>
          </cell>
          <cell r="AR161">
            <v>4610.666666666667</v>
          </cell>
          <cell r="AV161">
            <v>1773.3333333333333</v>
          </cell>
          <cell r="AZ161">
            <v>0</v>
          </cell>
        </row>
        <row r="162">
          <cell r="Q162">
            <v>0</v>
          </cell>
          <cell r="S162">
            <v>0</v>
          </cell>
          <cell r="U162">
            <v>0</v>
          </cell>
          <cell r="V162">
            <v>0</v>
          </cell>
          <cell r="W162">
            <v>0</v>
          </cell>
          <cell r="Y162">
            <v>0</v>
          </cell>
          <cell r="AA162">
            <v>0</v>
          </cell>
          <cell r="AJ162">
            <v>0</v>
          </cell>
          <cell r="AN162">
            <v>0</v>
          </cell>
          <cell r="AR162">
            <v>0</v>
          </cell>
          <cell r="AV162">
            <v>0</v>
          </cell>
          <cell r="AZ162">
            <v>0</v>
          </cell>
        </row>
        <row r="163">
          <cell r="Q163">
            <v>0</v>
          </cell>
          <cell r="S163">
            <v>0</v>
          </cell>
          <cell r="U163">
            <v>0</v>
          </cell>
          <cell r="V163">
            <v>0</v>
          </cell>
          <cell r="W163">
            <v>0</v>
          </cell>
          <cell r="Y163">
            <v>0</v>
          </cell>
          <cell r="AA163">
            <v>0</v>
          </cell>
          <cell r="AJ163">
            <v>36885.333333333336</v>
          </cell>
          <cell r="AN163">
            <v>14186.666666666666</v>
          </cell>
          <cell r="AR163">
            <v>0</v>
          </cell>
          <cell r="AV163">
            <v>0</v>
          </cell>
          <cell r="AZ163">
            <v>0</v>
          </cell>
        </row>
        <row r="164">
          <cell r="Q164">
            <v>4188093</v>
          </cell>
          <cell r="S164">
            <v>4196422.41</v>
          </cell>
          <cell r="U164">
            <v>3377938.23</v>
          </cell>
          <cell r="V164">
            <v>3346485.29</v>
          </cell>
          <cell r="W164">
            <v>3449840.06</v>
          </cell>
          <cell r="Y164">
            <v>3382260.03</v>
          </cell>
          <cell r="AA164">
            <v>3313529.66</v>
          </cell>
          <cell r="AJ164">
            <v>3709137.8849999998</v>
          </cell>
          <cell r="AN164">
            <v>3863908.3504166664</v>
          </cell>
          <cell r="AR164">
            <v>3797870.2512500007</v>
          </cell>
          <cell r="AV164">
            <v>3535145.8045833334</v>
          </cell>
          <cell r="AZ164">
            <v>2603277.4979166668</v>
          </cell>
        </row>
        <row r="165">
          <cell r="Q165">
            <v>0</v>
          </cell>
          <cell r="S165">
            <v>0</v>
          </cell>
          <cell r="U165">
            <v>0</v>
          </cell>
          <cell r="V165">
            <v>0</v>
          </cell>
          <cell r="W165">
            <v>0</v>
          </cell>
          <cell r="Y165">
            <v>0</v>
          </cell>
          <cell r="AA165">
            <v>0</v>
          </cell>
          <cell r="AJ165">
            <v>56066.666666666664</v>
          </cell>
          <cell r="AN165">
            <v>22750</v>
          </cell>
          <cell r="AR165">
            <v>416.66666666666669</v>
          </cell>
          <cell r="AV165">
            <v>0</v>
          </cell>
          <cell r="AZ165">
            <v>0</v>
          </cell>
        </row>
        <row r="166">
          <cell r="Q166">
            <v>0</v>
          </cell>
          <cell r="S166">
            <v>0</v>
          </cell>
          <cell r="U166">
            <v>0</v>
          </cell>
          <cell r="V166">
            <v>0</v>
          </cell>
          <cell r="W166">
            <v>0</v>
          </cell>
          <cell r="Y166">
            <v>0</v>
          </cell>
          <cell r="AA166">
            <v>0</v>
          </cell>
          <cell r="AJ166">
            <v>16578.022500000003</v>
          </cell>
          <cell r="AN166">
            <v>6376.1625000000013</v>
          </cell>
          <cell r="AR166">
            <v>0</v>
          </cell>
          <cell r="AV166">
            <v>0</v>
          </cell>
          <cell r="AZ166">
            <v>0</v>
          </cell>
        </row>
        <row r="167">
          <cell r="Q167">
            <v>0</v>
          </cell>
          <cell r="S167">
            <v>0</v>
          </cell>
          <cell r="U167">
            <v>0</v>
          </cell>
          <cell r="V167">
            <v>0</v>
          </cell>
          <cell r="W167">
            <v>0</v>
          </cell>
          <cell r="Y167">
            <v>0</v>
          </cell>
          <cell r="AA167">
            <v>0</v>
          </cell>
          <cell r="AJ167">
            <v>14166.666666666666</v>
          </cell>
          <cell r="AN167">
            <v>7500</v>
          </cell>
          <cell r="AR167">
            <v>833.33333333333337</v>
          </cell>
          <cell r="AV167">
            <v>0</v>
          </cell>
          <cell r="AZ167">
            <v>0</v>
          </cell>
        </row>
        <row r="168">
          <cell r="Q168">
            <v>0</v>
          </cell>
          <cell r="S168">
            <v>0</v>
          </cell>
          <cell r="U168">
            <v>0</v>
          </cell>
          <cell r="V168">
            <v>0</v>
          </cell>
          <cell r="W168">
            <v>0</v>
          </cell>
          <cell r="Y168">
            <v>0</v>
          </cell>
          <cell r="AA168">
            <v>0</v>
          </cell>
          <cell r="AJ168">
            <v>24710.798749999998</v>
          </cell>
          <cell r="AN168">
            <v>6739.3087500000001</v>
          </cell>
          <cell r="AR168">
            <v>0</v>
          </cell>
          <cell r="AV168">
            <v>0</v>
          </cell>
          <cell r="AZ168">
            <v>0</v>
          </cell>
        </row>
        <row r="169">
          <cell r="Q169">
            <v>298949</v>
          </cell>
          <cell r="S169">
            <v>298949</v>
          </cell>
          <cell r="U169">
            <v>263903</v>
          </cell>
          <cell r="V169">
            <v>263903</v>
          </cell>
          <cell r="W169">
            <v>263903</v>
          </cell>
          <cell r="Y169">
            <v>263903</v>
          </cell>
          <cell r="AA169">
            <v>263903</v>
          </cell>
          <cell r="AJ169">
            <v>151196.45833333334</v>
          </cell>
          <cell r="AN169">
            <v>241671.79166666666</v>
          </cell>
          <cell r="AR169">
            <v>282886.25</v>
          </cell>
          <cell r="AV169">
            <v>242335.54416666666</v>
          </cell>
          <cell r="AZ169">
            <v>150399.96083333335</v>
          </cell>
        </row>
        <row r="170">
          <cell r="W170">
            <v>150447.59</v>
          </cell>
          <cell r="Y170">
            <v>120499.06</v>
          </cell>
          <cell r="AA170">
            <v>64245.63</v>
          </cell>
          <cell r="AJ170">
            <v>0</v>
          </cell>
          <cell r="AN170">
            <v>0</v>
          </cell>
          <cell r="AR170">
            <v>27599.478333333333</v>
          </cell>
          <cell r="AV170">
            <v>51270.756249999999</v>
          </cell>
          <cell r="AZ170">
            <v>71988.489166666681</v>
          </cell>
        </row>
        <row r="171">
          <cell r="Q171">
            <v>778800</v>
          </cell>
          <cell r="S171">
            <v>778800</v>
          </cell>
          <cell r="U171">
            <v>454300</v>
          </cell>
          <cell r="V171">
            <v>454300</v>
          </cell>
          <cell r="W171">
            <v>519200</v>
          </cell>
          <cell r="Y171">
            <v>778800</v>
          </cell>
          <cell r="AA171">
            <v>803800</v>
          </cell>
          <cell r="AJ171">
            <v>778800</v>
          </cell>
          <cell r="AN171">
            <v>738237.5</v>
          </cell>
          <cell r="AR171">
            <v>676041.66666666663</v>
          </cell>
          <cell r="AV171">
            <v>683333.33333333337</v>
          </cell>
          <cell r="AZ171">
            <v>729525</v>
          </cell>
        </row>
        <row r="172">
          <cell r="Q172">
            <v>92000</v>
          </cell>
          <cell r="S172">
            <v>92000</v>
          </cell>
          <cell r="U172">
            <v>92000</v>
          </cell>
          <cell r="V172">
            <v>0</v>
          </cell>
          <cell r="W172">
            <v>0</v>
          </cell>
          <cell r="Y172">
            <v>0</v>
          </cell>
          <cell r="AA172">
            <v>0</v>
          </cell>
          <cell r="AJ172">
            <v>88166.666666666672</v>
          </cell>
          <cell r="AN172">
            <v>92000</v>
          </cell>
          <cell r="AR172">
            <v>65166.666666666664</v>
          </cell>
          <cell r="AV172">
            <v>34500</v>
          </cell>
          <cell r="AZ172">
            <v>3833.3333333333335</v>
          </cell>
        </row>
        <row r="173">
          <cell r="Q173">
            <v>12243257.460000001</v>
          </cell>
          <cell r="S173">
            <v>12243257.460000001</v>
          </cell>
          <cell r="U173">
            <v>10447371.48</v>
          </cell>
          <cell r="V173">
            <v>10447371.48</v>
          </cell>
          <cell r="W173">
            <v>10447371.48</v>
          </cell>
          <cell r="Y173">
            <v>12671951.91</v>
          </cell>
          <cell r="AA173">
            <v>12671951.91</v>
          </cell>
          <cell r="AJ173">
            <v>6626958.8850000007</v>
          </cell>
          <cell r="AN173">
            <v>10483946.122500001</v>
          </cell>
          <cell r="AR173">
            <v>11512897.991250003</v>
          </cell>
          <cell r="AV173">
            <v>11656119.21875</v>
          </cell>
          <cell r="AZ173">
            <v>12023115.95125</v>
          </cell>
        </row>
        <row r="174">
          <cell r="Q174">
            <v>389400</v>
          </cell>
          <cell r="S174">
            <v>389400</v>
          </cell>
          <cell r="U174">
            <v>389400</v>
          </cell>
          <cell r="V174">
            <v>389400</v>
          </cell>
          <cell r="W174">
            <v>0</v>
          </cell>
          <cell r="Y174">
            <v>0</v>
          </cell>
          <cell r="AA174">
            <v>0</v>
          </cell>
          <cell r="AJ174">
            <v>113575</v>
          </cell>
          <cell r="AN174">
            <v>243375</v>
          </cell>
          <cell r="AR174">
            <v>292050</v>
          </cell>
          <cell r="AV174">
            <v>178475</v>
          </cell>
          <cell r="AZ174">
            <v>48675</v>
          </cell>
        </row>
        <row r="175">
          <cell r="Q175">
            <v>80000</v>
          </cell>
          <cell r="S175">
            <v>80000</v>
          </cell>
          <cell r="U175">
            <v>80000</v>
          </cell>
          <cell r="V175">
            <v>80000</v>
          </cell>
          <cell r="W175">
            <v>80000</v>
          </cell>
          <cell r="Y175">
            <v>80000</v>
          </cell>
          <cell r="AA175">
            <v>80000</v>
          </cell>
          <cell r="AJ175">
            <v>3333.3333333333335</v>
          </cell>
          <cell r="AN175">
            <v>30000</v>
          </cell>
          <cell r="AR175">
            <v>56666.666666666664</v>
          </cell>
          <cell r="AV175">
            <v>80000</v>
          </cell>
          <cell r="AZ175">
            <v>80000</v>
          </cell>
        </row>
        <row r="176">
          <cell r="S176">
            <v>10000</v>
          </cell>
          <cell r="U176">
            <v>25576</v>
          </cell>
          <cell r="V176">
            <v>25576</v>
          </cell>
          <cell r="W176">
            <v>25576</v>
          </cell>
          <cell r="Y176">
            <v>25576</v>
          </cell>
          <cell r="AA176">
            <v>25576</v>
          </cell>
          <cell r="AJ176">
            <v>0</v>
          </cell>
          <cell r="AN176">
            <v>4863.666666666667</v>
          </cell>
          <cell r="AR176">
            <v>13389</v>
          </cell>
          <cell r="AV176">
            <v>22539.333333333332</v>
          </cell>
          <cell r="AZ176">
            <v>31284.333333333332</v>
          </cell>
        </row>
        <row r="177">
          <cell r="U177">
            <v>10000</v>
          </cell>
          <cell r="V177">
            <v>10000</v>
          </cell>
          <cell r="W177">
            <v>10000</v>
          </cell>
          <cell r="Y177">
            <v>10000</v>
          </cell>
          <cell r="AA177">
            <v>10000</v>
          </cell>
          <cell r="AJ177">
            <v>0</v>
          </cell>
          <cell r="AN177">
            <v>1250</v>
          </cell>
          <cell r="AR177">
            <v>4583.333333333333</v>
          </cell>
          <cell r="AV177">
            <v>7916.666666666667</v>
          </cell>
          <cell r="AZ177">
            <v>10000</v>
          </cell>
        </row>
        <row r="178">
          <cell r="AR178">
            <v>0</v>
          </cell>
          <cell r="AV178">
            <v>0</v>
          </cell>
          <cell r="AZ178">
            <v>0</v>
          </cell>
        </row>
        <row r="179">
          <cell r="AV179">
            <v>0</v>
          </cell>
          <cell r="AZ179">
            <v>0</v>
          </cell>
        </row>
        <row r="180">
          <cell r="AR180">
            <v>0</v>
          </cell>
          <cell r="AV180">
            <v>87756.628749999989</v>
          </cell>
          <cell r="AZ180">
            <v>757866.4733333335</v>
          </cell>
        </row>
        <row r="181">
          <cell r="AV181">
            <v>0</v>
          </cell>
          <cell r="AZ181">
            <v>11262.558750000002</v>
          </cell>
        </row>
        <row r="182">
          <cell r="Q182">
            <v>98033.49</v>
          </cell>
          <cell r="S182">
            <v>96188.07</v>
          </cell>
          <cell r="U182">
            <v>96233.49</v>
          </cell>
          <cell r="V182">
            <v>96233.49</v>
          </cell>
          <cell r="W182">
            <v>96149.97</v>
          </cell>
          <cell r="Y182">
            <v>96224.97</v>
          </cell>
          <cell r="AA182">
            <v>98224.97</v>
          </cell>
          <cell r="AJ182">
            <v>90119.322916666672</v>
          </cell>
          <cell r="AN182">
            <v>93782.76416666666</v>
          </cell>
          <cell r="AR182">
            <v>96097.13916666666</v>
          </cell>
          <cell r="AV182">
            <v>96883.423333333325</v>
          </cell>
          <cell r="AZ182">
            <v>97784.368333333332</v>
          </cell>
        </row>
        <row r="183">
          <cell r="Q183">
            <v>346489.93</v>
          </cell>
          <cell r="S183">
            <v>330101.58</v>
          </cell>
          <cell r="U183">
            <v>221663.86</v>
          </cell>
          <cell r="V183">
            <v>262270.98</v>
          </cell>
          <cell r="W183">
            <v>231254.16</v>
          </cell>
          <cell r="Y183">
            <v>722182.22</v>
          </cell>
          <cell r="AA183">
            <v>235696.12</v>
          </cell>
          <cell r="AJ183">
            <v>312605.22124999989</v>
          </cell>
          <cell r="AN183">
            <v>324547.78416666662</v>
          </cell>
          <cell r="AR183">
            <v>319776.02250000002</v>
          </cell>
          <cell r="AV183">
            <v>368859.61166666663</v>
          </cell>
          <cell r="AZ183">
            <v>358085.30791666661</v>
          </cell>
        </row>
        <row r="184">
          <cell r="Q184">
            <v>73353</v>
          </cell>
          <cell r="S184">
            <v>73353</v>
          </cell>
          <cell r="U184">
            <v>73353</v>
          </cell>
          <cell r="V184">
            <v>73353</v>
          </cell>
          <cell r="W184">
            <v>73353</v>
          </cell>
          <cell r="Y184">
            <v>73353</v>
          </cell>
          <cell r="AA184">
            <v>73353</v>
          </cell>
          <cell r="AJ184">
            <v>73353</v>
          </cell>
          <cell r="AN184">
            <v>73353</v>
          </cell>
          <cell r="AR184">
            <v>73353</v>
          </cell>
          <cell r="AV184">
            <v>73353</v>
          </cell>
          <cell r="AZ184">
            <v>73353</v>
          </cell>
        </row>
        <row r="185">
          <cell r="Q185">
            <v>1484090</v>
          </cell>
          <cell r="S185">
            <v>1575687</v>
          </cell>
          <cell r="U185">
            <v>1575687</v>
          </cell>
          <cell r="V185">
            <v>1575687</v>
          </cell>
          <cell r="W185">
            <v>1575687</v>
          </cell>
          <cell r="Y185">
            <v>1575687</v>
          </cell>
          <cell r="AA185">
            <v>1575687</v>
          </cell>
          <cell r="AJ185">
            <v>1437481</v>
          </cell>
          <cell r="AN185">
            <v>1510805.7916666667</v>
          </cell>
          <cell r="AR185">
            <v>1541338.125</v>
          </cell>
          <cell r="AV185">
            <v>1571870.4583333333</v>
          </cell>
          <cell r="AZ185">
            <v>1448839.125</v>
          </cell>
        </row>
        <row r="186">
          <cell r="Q186">
            <v>784970</v>
          </cell>
          <cell r="S186">
            <v>1166064</v>
          </cell>
          <cell r="U186">
            <v>1166064</v>
          </cell>
          <cell r="V186">
            <v>1166064</v>
          </cell>
          <cell r="W186">
            <v>1166064</v>
          </cell>
          <cell r="Y186">
            <v>1166064</v>
          </cell>
          <cell r="AA186">
            <v>1166064</v>
          </cell>
          <cell r="AJ186">
            <v>797965.25</v>
          </cell>
          <cell r="AN186">
            <v>896122.41666666663</v>
          </cell>
          <cell r="AR186">
            <v>1023153.75</v>
          </cell>
          <cell r="AV186">
            <v>1150185.0833333333</v>
          </cell>
          <cell r="AZ186">
            <v>1126420.0833333333</v>
          </cell>
        </row>
        <row r="187">
          <cell r="Q187">
            <v>0</v>
          </cell>
          <cell r="S187">
            <v>0</v>
          </cell>
          <cell r="U187">
            <v>0</v>
          </cell>
          <cell r="V187">
            <v>0</v>
          </cell>
          <cell r="W187">
            <v>0</v>
          </cell>
          <cell r="Y187">
            <v>0</v>
          </cell>
          <cell r="AA187">
            <v>0</v>
          </cell>
          <cell r="AJ187">
            <v>0</v>
          </cell>
          <cell r="AN187">
            <v>0</v>
          </cell>
          <cell r="AR187">
            <v>0</v>
          </cell>
          <cell r="AV187">
            <v>0</v>
          </cell>
          <cell r="AZ187">
            <v>0</v>
          </cell>
        </row>
        <row r="188">
          <cell r="Q188">
            <v>0</v>
          </cell>
          <cell r="S188">
            <v>0</v>
          </cell>
          <cell r="U188">
            <v>0</v>
          </cell>
          <cell r="V188">
            <v>0</v>
          </cell>
          <cell r="W188">
            <v>0</v>
          </cell>
          <cell r="Y188">
            <v>0</v>
          </cell>
          <cell r="AA188">
            <v>0</v>
          </cell>
          <cell r="AJ188">
            <v>11.090000000000002</v>
          </cell>
          <cell r="AN188">
            <v>10.165833333333333</v>
          </cell>
          <cell r="AR188">
            <v>2.7724999999999995</v>
          </cell>
          <cell r="AV188">
            <v>0</v>
          </cell>
          <cell r="AZ188">
            <v>0</v>
          </cell>
        </row>
        <row r="189">
          <cell r="Q189">
            <v>0</v>
          </cell>
          <cell r="S189">
            <v>0</v>
          </cell>
          <cell r="U189">
            <v>0</v>
          </cell>
          <cell r="V189">
            <v>0</v>
          </cell>
          <cell r="W189">
            <v>0</v>
          </cell>
          <cell r="Y189">
            <v>0</v>
          </cell>
          <cell r="AA189">
            <v>0</v>
          </cell>
          <cell r="AJ189">
            <v>0</v>
          </cell>
          <cell r="AN189">
            <v>0</v>
          </cell>
          <cell r="AR189">
            <v>0</v>
          </cell>
          <cell r="AV189">
            <v>0</v>
          </cell>
          <cell r="AZ189">
            <v>0</v>
          </cell>
        </row>
        <row r="190">
          <cell r="Q190">
            <v>53028.05</v>
          </cell>
          <cell r="S190">
            <v>44239.08</v>
          </cell>
          <cell r="U190">
            <v>13002.93</v>
          </cell>
          <cell r="V190">
            <v>37075.040000000001</v>
          </cell>
          <cell r="W190">
            <v>8692.23</v>
          </cell>
          <cell r="Y190">
            <v>73807</v>
          </cell>
          <cell r="AA190">
            <v>36306.81</v>
          </cell>
          <cell r="AJ190">
            <v>50063.098333333335</v>
          </cell>
          <cell r="AN190">
            <v>42226.935000000005</v>
          </cell>
          <cell r="AR190">
            <v>34135.66375</v>
          </cell>
          <cell r="AV190">
            <v>36680.810833333329</v>
          </cell>
          <cell r="AZ190">
            <v>20820.789583333328</v>
          </cell>
        </row>
        <row r="191">
          <cell r="Q191">
            <v>0</v>
          </cell>
          <cell r="S191">
            <v>0</v>
          </cell>
          <cell r="U191">
            <v>0</v>
          </cell>
          <cell r="V191">
            <v>0</v>
          </cell>
          <cell r="W191">
            <v>0</v>
          </cell>
          <cell r="Y191">
            <v>0</v>
          </cell>
          <cell r="AA191">
            <v>0</v>
          </cell>
          <cell r="AJ191">
            <v>0</v>
          </cell>
          <cell r="AN191">
            <v>0</v>
          </cell>
          <cell r="AR191">
            <v>0</v>
          </cell>
          <cell r="AV191">
            <v>0</v>
          </cell>
          <cell r="AZ191">
            <v>0</v>
          </cell>
        </row>
        <row r="192">
          <cell r="Q192">
            <v>0</v>
          </cell>
          <cell r="S192">
            <v>0</v>
          </cell>
          <cell r="U192">
            <v>0</v>
          </cell>
          <cell r="V192">
            <v>0</v>
          </cell>
          <cell r="W192">
            <v>0</v>
          </cell>
          <cell r="Y192">
            <v>0</v>
          </cell>
          <cell r="AA192">
            <v>0</v>
          </cell>
          <cell r="AJ192">
            <v>0</v>
          </cell>
          <cell r="AN192">
            <v>0</v>
          </cell>
          <cell r="AR192">
            <v>0</v>
          </cell>
          <cell r="AV192">
            <v>0</v>
          </cell>
          <cell r="AZ192">
            <v>0</v>
          </cell>
        </row>
        <row r="193">
          <cell r="Q193">
            <v>1000</v>
          </cell>
          <cell r="S193">
            <v>1000</v>
          </cell>
          <cell r="U193">
            <v>1000</v>
          </cell>
          <cell r="V193">
            <v>1000</v>
          </cell>
          <cell r="W193">
            <v>1000</v>
          </cell>
          <cell r="Y193">
            <v>1000</v>
          </cell>
          <cell r="AA193">
            <v>1000</v>
          </cell>
          <cell r="AJ193">
            <v>6313.0083333333314</v>
          </cell>
          <cell r="AN193">
            <v>4844.3483333333334</v>
          </cell>
          <cell r="AR193">
            <v>3032.3179166666669</v>
          </cell>
          <cell r="AV193">
            <v>1000</v>
          </cell>
          <cell r="AZ193">
            <v>1000</v>
          </cell>
        </row>
        <row r="194">
          <cell r="Q194">
            <v>0</v>
          </cell>
          <cell r="S194">
            <v>0</v>
          </cell>
          <cell r="U194">
            <v>0</v>
          </cell>
          <cell r="V194">
            <v>0</v>
          </cell>
          <cell r="W194">
            <v>0</v>
          </cell>
          <cell r="Y194">
            <v>0</v>
          </cell>
          <cell r="AA194">
            <v>0</v>
          </cell>
          <cell r="AJ194">
            <v>0</v>
          </cell>
          <cell r="AN194">
            <v>0</v>
          </cell>
          <cell r="AR194">
            <v>0</v>
          </cell>
          <cell r="AV194">
            <v>0</v>
          </cell>
          <cell r="AZ194">
            <v>0</v>
          </cell>
        </row>
        <row r="195">
          <cell r="Q195">
            <v>0</v>
          </cell>
          <cell r="S195">
            <v>0</v>
          </cell>
          <cell r="U195">
            <v>0</v>
          </cell>
          <cell r="V195">
            <v>0</v>
          </cell>
          <cell r="W195">
            <v>0</v>
          </cell>
          <cell r="Y195">
            <v>0</v>
          </cell>
          <cell r="AA195">
            <v>0</v>
          </cell>
          <cell r="AJ195">
            <v>2050000</v>
          </cell>
          <cell r="AN195">
            <v>0</v>
          </cell>
          <cell r="AR195">
            <v>0</v>
          </cell>
          <cell r="AV195">
            <v>0</v>
          </cell>
          <cell r="AZ195">
            <v>0</v>
          </cell>
        </row>
        <row r="196">
          <cell r="Q196">
            <v>13900000</v>
          </cell>
          <cell r="S196">
            <v>87002086.969999999</v>
          </cell>
          <cell r="U196">
            <v>26152086.969999999</v>
          </cell>
          <cell r="V196">
            <v>47450000</v>
          </cell>
          <cell r="W196">
            <v>9550000</v>
          </cell>
          <cell r="Y196">
            <v>50850000</v>
          </cell>
          <cell r="AA196">
            <v>31750000</v>
          </cell>
          <cell r="AJ196">
            <v>40102558.949166663</v>
          </cell>
          <cell r="AN196">
            <v>59645039.935833335</v>
          </cell>
          <cell r="AR196">
            <v>74272491.94250001</v>
          </cell>
          <cell r="AV196">
            <v>59136188.419166662</v>
          </cell>
          <cell r="AZ196">
            <v>43371565.149583332</v>
          </cell>
        </row>
        <row r="197">
          <cell r="Q197">
            <v>0</v>
          </cell>
          <cell r="S197">
            <v>0</v>
          </cell>
          <cell r="U197">
            <v>0</v>
          </cell>
          <cell r="V197">
            <v>0</v>
          </cell>
          <cell r="W197">
            <v>0</v>
          </cell>
          <cell r="Y197">
            <v>0</v>
          </cell>
          <cell r="AA197">
            <v>0</v>
          </cell>
          <cell r="AJ197">
            <v>0</v>
          </cell>
          <cell r="AN197">
            <v>0</v>
          </cell>
          <cell r="AR197">
            <v>0</v>
          </cell>
          <cell r="AV197">
            <v>0</v>
          </cell>
          <cell r="AZ197">
            <v>0</v>
          </cell>
        </row>
        <row r="198">
          <cell r="Q198">
            <v>6012976.7699999996</v>
          </cell>
          <cell r="S198">
            <v>7295748.79</v>
          </cell>
          <cell r="U198">
            <v>8443594.3900000006</v>
          </cell>
          <cell r="V198">
            <v>8448808.7799999993</v>
          </cell>
          <cell r="W198">
            <v>8452607.9700000007</v>
          </cell>
          <cell r="Y198">
            <v>8966862.4700000007</v>
          </cell>
          <cell r="AA198">
            <v>30318765.350000001</v>
          </cell>
          <cell r="AJ198">
            <v>4223241.9079166669</v>
          </cell>
          <cell r="AN198">
            <v>5663981.6462499993</v>
          </cell>
          <cell r="AR198">
            <v>7153723.1437499998</v>
          </cell>
          <cell r="AV198">
            <v>14326111.75</v>
          </cell>
          <cell r="AZ198">
            <v>25767672.355416667</v>
          </cell>
        </row>
        <row r="199">
          <cell r="Q199">
            <v>0</v>
          </cell>
          <cell r="S199">
            <v>0</v>
          </cell>
          <cell r="U199">
            <v>0</v>
          </cell>
          <cell r="V199">
            <v>0</v>
          </cell>
          <cell r="W199">
            <v>0</v>
          </cell>
          <cell r="Y199">
            <v>0</v>
          </cell>
          <cell r="AA199">
            <v>0</v>
          </cell>
          <cell r="AJ199">
            <v>217206.93666666668</v>
          </cell>
          <cell r="AN199">
            <v>217206.93666666668</v>
          </cell>
          <cell r="AR199">
            <v>0</v>
          </cell>
          <cell r="AV199">
            <v>0</v>
          </cell>
          <cell r="AZ199">
            <v>0</v>
          </cell>
        </row>
        <row r="200">
          <cell r="U200">
            <v>658810.86</v>
          </cell>
          <cell r="V200">
            <v>659217.71</v>
          </cell>
          <cell r="W200">
            <v>685640.93</v>
          </cell>
          <cell r="Y200">
            <v>707523.76</v>
          </cell>
          <cell r="AA200">
            <v>718884.56</v>
          </cell>
          <cell r="AJ200">
            <v>0</v>
          </cell>
          <cell r="AN200">
            <v>60444.619166666664</v>
          </cell>
          <cell r="AR200">
            <v>288390.2558333333</v>
          </cell>
          <cell r="AV200">
            <v>532643.91958333331</v>
          </cell>
          <cell r="AZ200">
            <v>727838.02708333347</v>
          </cell>
        </row>
        <row r="201">
          <cell r="Q201">
            <v>5515.47</v>
          </cell>
          <cell r="S201">
            <v>5515.47</v>
          </cell>
          <cell r="U201">
            <v>5515.47</v>
          </cell>
          <cell r="V201">
            <v>5515.47</v>
          </cell>
          <cell r="W201">
            <v>5515.47</v>
          </cell>
          <cell r="Y201">
            <v>5515.47</v>
          </cell>
          <cell r="AA201">
            <v>2041.19</v>
          </cell>
          <cell r="AJ201">
            <v>5192.0266666666676</v>
          </cell>
          <cell r="AN201">
            <v>5328.213333333334</v>
          </cell>
          <cell r="AR201">
            <v>5464.4000000000005</v>
          </cell>
          <cell r="AV201">
            <v>4791.6616666666678</v>
          </cell>
          <cell r="AZ201">
            <v>3633.5683333333341</v>
          </cell>
        </row>
        <row r="202">
          <cell r="Q202">
            <v>4851095.6399999997</v>
          </cell>
          <cell r="S202">
            <v>4634754.1399999997</v>
          </cell>
          <cell r="U202">
            <v>4580016.54</v>
          </cell>
          <cell r="V202">
            <v>5277905.72</v>
          </cell>
          <cell r="W202">
            <v>6016147.0499999998</v>
          </cell>
          <cell r="Y202">
            <v>5917619.3700000001</v>
          </cell>
          <cell r="AA202">
            <v>4832959.9800000004</v>
          </cell>
          <cell r="AJ202">
            <v>3767168.8483333327</v>
          </cell>
          <cell r="AN202">
            <v>4032379.7320833341</v>
          </cell>
          <cell r="AR202">
            <v>4620363.8254166665</v>
          </cell>
          <cell r="AV202">
            <v>4810628.3479166664</v>
          </cell>
          <cell r="AZ202">
            <v>3948559.0829166663</v>
          </cell>
        </row>
        <row r="203">
          <cell r="Y203">
            <v>0</v>
          </cell>
          <cell r="AA203">
            <v>89050.03</v>
          </cell>
          <cell r="AR203">
            <v>0</v>
          </cell>
          <cell r="AV203">
            <v>267695.26708333334</v>
          </cell>
          <cell r="AZ203">
            <v>959420.99916666665</v>
          </cell>
        </row>
        <row r="204">
          <cell r="Q204">
            <v>-107377.05</v>
          </cell>
          <cell r="S204">
            <v>-304644.78000000003</v>
          </cell>
          <cell r="U204">
            <v>-7968.72</v>
          </cell>
          <cell r="V204">
            <v>-139470.79999999999</v>
          </cell>
          <cell r="W204">
            <v>-285702.51</v>
          </cell>
          <cell r="Y204">
            <v>-234369.52</v>
          </cell>
          <cell r="AA204">
            <v>-162163.57</v>
          </cell>
          <cell r="AJ204">
            <v>-268399.13708333339</v>
          </cell>
          <cell r="AN204">
            <v>-148385.07041666668</v>
          </cell>
          <cell r="AR204">
            <v>-234932.35708333331</v>
          </cell>
          <cell r="AV204">
            <v>-305740.80833333329</v>
          </cell>
          <cell r="AZ204">
            <v>-470030.17791666667</v>
          </cell>
        </row>
        <row r="205">
          <cell r="Q205">
            <v>386226211.69</v>
          </cell>
          <cell r="S205">
            <v>0</v>
          </cell>
          <cell r="U205">
            <v>0</v>
          </cell>
          <cell r="V205">
            <v>0</v>
          </cell>
          <cell r="W205">
            <v>0</v>
          </cell>
          <cell r="Y205">
            <v>0</v>
          </cell>
          <cell r="AA205">
            <v>0</v>
          </cell>
          <cell r="AJ205">
            <v>250490984.67208329</v>
          </cell>
          <cell r="AN205">
            <v>178095664.70750001</v>
          </cell>
          <cell r="AR205">
            <v>104668913.47916669</v>
          </cell>
          <cell r="AV205">
            <v>47362005.417916663</v>
          </cell>
          <cell r="AZ205">
            <v>0</v>
          </cell>
        </row>
        <row r="206">
          <cell r="Q206">
            <v>166320274.00999999</v>
          </cell>
          <cell r="S206">
            <v>186569926.05000001</v>
          </cell>
          <cell r="U206">
            <v>157786641.61000001</v>
          </cell>
          <cell r="V206">
            <v>152507407.09999999</v>
          </cell>
          <cell r="W206">
            <v>137096880.41999999</v>
          </cell>
          <cell r="Y206">
            <v>127828448.23</v>
          </cell>
          <cell r="AA206">
            <v>125906062.7</v>
          </cell>
          <cell r="AJ206">
            <v>139621041.26583335</v>
          </cell>
          <cell r="AN206">
            <v>143694071.98708335</v>
          </cell>
          <cell r="AR206">
            <v>147619867.58166668</v>
          </cell>
          <cell r="AV206">
            <v>150932191.18958333</v>
          </cell>
          <cell r="AZ206">
            <v>147274695.86708334</v>
          </cell>
        </row>
        <row r="207">
          <cell r="Q207">
            <v>0</v>
          </cell>
          <cell r="S207">
            <v>0</v>
          </cell>
          <cell r="U207">
            <v>0</v>
          </cell>
          <cell r="V207">
            <v>0</v>
          </cell>
          <cell r="W207">
            <v>0</v>
          </cell>
          <cell r="Y207">
            <v>0</v>
          </cell>
          <cell r="AA207">
            <v>0</v>
          </cell>
          <cell r="AJ207">
            <v>0</v>
          </cell>
          <cell r="AN207">
            <v>0</v>
          </cell>
          <cell r="AR207">
            <v>0</v>
          </cell>
          <cell r="AV207">
            <v>0</v>
          </cell>
          <cell r="AZ207">
            <v>0</v>
          </cell>
        </row>
        <row r="208">
          <cell r="Q208">
            <v>158000000</v>
          </cell>
          <cell r="S208">
            <v>0</v>
          </cell>
          <cell r="U208">
            <v>0</v>
          </cell>
          <cell r="V208">
            <v>0</v>
          </cell>
          <cell r="W208">
            <v>0</v>
          </cell>
          <cell r="Y208">
            <v>0</v>
          </cell>
          <cell r="AA208">
            <v>0</v>
          </cell>
          <cell r="AJ208">
            <v>123750000</v>
          </cell>
          <cell r="AN208">
            <v>107750000</v>
          </cell>
          <cell r="AR208">
            <v>80291666.666666672</v>
          </cell>
          <cell r="AV208">
            <v>22250000</v>
          </cell>
          <cell r="AZ208">
            <v>0</v>
          </cell>
        </row>
        <row r="209">
          <cell r="Q209">
            <v>0</v>
          </cell>
          <cell r="S209">
            <v>0</v>
          </cell>
          <cell r="U209">
            <v>0</v>
          </cell>
          <cell r="V209">
            <v>0</v>
          </cell>
          <cell r="W209">
            <v>0</v>
          </cell>
          <cell r="Y209">
            <v>0</v>
          </cell>
          <cell r="AA209">
            <v>0</v>
          </cell>
          <cell r="AJ209">
            <v>0</v>
          </cell>
          <cell r="AN209">
            <v>0</v>
          </cell>
          <cell r="AR209">
            <v>0</v>
          </cell>
          <cell r="AV209">
            <v>0</v>
          </cell>
          <cell r="AZ209">
            <v>0</v>
          </cell>
        </row>
        <row r="210">
          <cell r="Q210">
            <v>0</v>
          </cell>
          <cell r="S210">
            <v>0</v>
          </cell>
          <cell r="U210">
            <v>0</v>
          </cell>
          <cell r="V210">
            <v>0</v>
          </cell>
          <cell r="W210">
            <v>0</v>
          </cell>
          <cell r="Y210">
            <v>0</v>
          </cell>
          <cell r="AA210">
            <v>0</v>
          </cell>
          <cell r="AJ210">
            <v>0</v>
          </cell>
          <cell r="AN210">
            <v>0</v>
          </cell>
          <cell r="AR210">
            <v>0</v>
          </cell>
          <cell r="AV210">
            <v>0</v>
          </cell>
          <cell r="AZ210">
            <v>0</v>
          </cell>
        </row>
        <row r="211">
          <cell r="Q211">
            <v>134267420.27000001</v>
          </cell>
          <cell r="S211">
            <v>165549425.03</v>
          </cell>
          <cell r="U211">
            <v>121683149.48999999</v>
          </cell>
          <cell r="V211">
            <v>98638657.170000002</v>
          </cell>
          <cell r="W211">
            <v>67191192.010000005</v>
          </cell>
          <cell r="Y211">
            <v>49224535.039999999</v>
          </cell>
          <cell r="AA211">
            <v>59026536.799999997</v>
          </cell>
          <cell r="AJ211">
            <v>86260314.594999999</v>
          </cell>
          <cell r="AN211">
            <v>96143460.341666654</v>
          </cell>
          <cell r="AR211">
            <v>98981271.509583309</v>
          </cell>
          <cell r="AV211">
            <v>98675322.170000002</v>
          </cell>
          <cell r="AZ211">
            <v>83040242.816249996</v>
          </cell>
        </row>
        <row r="212">
          <cell r="Q212">
            <v>-166320274.00999999</v>
          </cell>
          <cell r="S212">
            <v>0</v>
          </cell>
          <cell r="U212">
            <v>0</v>
          </cell>
          <cell r="V212">
            <v>0</v>
          </cell>
          <cell r="W212">
            <v>0</v>
          </cell>
          <cell r="Y212">
            <v>0</v>
          </cell>
          <cell r="AA212">
            <v>0</v>
          </cell>
          <cell r="AJ212">
            <v>-139621041.26583335</v>
          </cell>
          <cell r="AN212">
            <v>-106862321.32666667</v>
          </cell>
          <cell r="AR212">
            <v>-64235018.263749994</v>
          </cell>
          <cell r="AV212">
            <v>-21918495.841249999</v>
          </cell>
          <cell r="AZ212">
            <v>0</v>
          </cell>
        </row>
        <row r="213">
          <cell r="Q213">
            <v>-134267420.27000001</v>
          </cell>
          <cell r="S213">
            <v>0</v>
          </cell>
          <cell r="U213">
            <v>0</v>
          </cell>
          <cell r="V213">
            <v>0</v>
          </cell>
          <cell r="W213">
            <v>0</v>
          </cell>
          <cell r="Y213">
            <v>0</v>
          </cell>
          <cell r="AA213">
            <v>0</v>
          </cell>
          <cell r="AJ213">
            <v>-86260314.594999999</v>
          </cell>
          <cell r="AN213">
            <v>-65011535.308750004</v>
          </cell>
          <cell r="AR213">
            <v>-42376954.452916667</v>
          </cell>
          <cell r="AV213">
            <v>-19105290.937916666</v>
          </cell>
          <cell r="AZ213">
            <v>0</v>
          </cell>
        </row>
        <row r="214">
          <cell r="Q214">
            <v>0</v>
          </cell>
          <cell r="S214">
            <v>0</v>
          </cell>
          <cell r="U214">
            <v>0</v>
          </cell>
          <cell r="V214">
            <v>0</v>
          </cell>
          <cell r="W214">
            <v>0</v>
          </cell>
          <cell r="Y214">
            <v>0</v>
          </cell>
          <cell r="AA214">
            <v>0</v>
          </cell>
          <cell r="AJ214">
            <v>0</v>
          </cell>
          <cell r="AN214">
            <v>0</v>
          </cell>
          <cell r="AR214">
            <v>0</v>
          </cell>
          <cell r="AV214">
            <v>0</v>
          </cell>
          <cell r="AZ214">
            <v>0</v>
          </cell>
        </row>
        <row r="215">
          <cell r="Q215">
            <v>0</v>
          </cell>
          <cell r="S215">
            <v>0</v>
          </cell>
          <cell r="U215">
            <v>0</v>
          </cell>
          <cell r="V215">
            <v>0</v>
          </cell>
          <cell r="W215">
            <v>0</v>
          </cell>
          <cell r="Y215">
            <v>0</v>
          </cell>
          <cell r="AA215">
            <v>0</v>
          </cell>
          <cell r="AJ215">
            <v>0</v>
          </cell>
          <cell r="AN215">
            <v>0</v>
          </cell>
          <cell r="AR215">
            <v>0</v>
          </cell>
          <cell r="AV215">
            <v>0</v>
          </cell>
          <cell r="AZ215">
            <v>0</v>
          </cell>
        </row>
        <row r="216">
          <cell r="Q216">
            <v>49801.93</v>
          </cell>
          <cell r="S216">
            <v>0</v>
          </cell>
          <cell r="U216">
            <v>0</v>
          </cell>
          <cell r="V216">
            <v>0</v>
          </cell>
          <cell r="W216">
            <v>0</v>
          </cell>
          <cell r="Y216">
            <v>0</v>
          </cell>
          <cell r="AA216">
            <v>0</v>
          </cell>
          <cell r="AJ216">
            <v>258688.60041666668</v>
          </cell>
          <cell r="AN216">
            <v>141007.02041666667</v>
          </cell>
          <cell r="AR216">
            <v>68452.681250000009</v>
          </cell>
          <cell r="AV216">
            <v>5956.2095833333333</v>
          </cell>
          <cell r="AZ216">
            <v>0</v>
          </cell>
        </row>
        <row r="217">
          <cell r="Q217">
            <v>41451.39</v>
          </cell>
          <cell r="S217">
            <v>0</v>
          </cell>
          <cell r="U217">
            <v>0</v>
          </cell>
          <cell r="V217">
            <v>0</v>
          </cell>
          <cell r="W217">
            <v>0</v>
          </cell>
          <cell r="Y217">
            <v>0</v>
          </cell>
          <cell r="AA217">
            <v>0</v>
          </cell>
          <cell r="AJ217">
            <v>151594.01874999999</v>
          </cell>
          <cell r="AN217">
            <v>67302.818750000006</v>
          </cell>
          <cell r="AR217">
            <v>33789.790833333333</v>
          </cell>
          <cell r="AV217">
            <v>5124.1295833333334</v>
          </cell>
          <cell r="AZ217">
            <v>0</v>
          </cell>
        </row>
        <row r="218">
          <cell r="Q218">
            <v>-29676330.690000001</v>
          </cell>
          <cell r="S218">
            <v>-15467526.199999999</v>
          </cell>
          <cell r="U218">
            <v>-10860383.77</v>
          </cell>
          <cell r="V218">
            <v>-10884644.390000001</v>
          </cell>
          <cell r="W218">
            <v>-12508174.630000001</v>
          </cell>
          <cell r="Y218">
            <v>-22376729.449999999</v>
          </cell>
          <cell r="AA218">
            <v>-30743020.34</v>
          </cell>
          <cell r="AJ218">
            <v>-22823878.729166668</v>
          </cell>
          <cell r="AN218">
            <v>-22845877.77666666</v>
          </cell>
          <cell r="AR218">
            <v>-21369832.92625</v>
          </cell>
          <cell r="AV218">
            <v>-19839948.910416666</v>
          </cell>
          <cell r="AZ218">
            <v>-20450198.31625</v>
          </cell>
        </row>
        <row r="219">
          <cell r="Q219">
            <v>4930.66</v>
          </cell>
          <cell r="S219">
            <v>4934.88</v>
          </cell>
          <cell r="U219">
            <v>6350.72</v>
          </cell>
          <cell r="V219">
            <v>5486.54</v>
          </cell>
          <cell r="W219">
            <v>5504.87</v>
          </cell>
          <cell r="Y219">
            <v>5543.81</v>
          </cell>
          <cell r="AA219">
            <v>7238.24</v>
          </cell>
          <cell r="AJ219">
            <v>2652.19</v>
          </cell>
          <cell r="AN219">
            <v>4953.0254166666673</v>
          </cell>
          <cell r="AR219">
            <v>5217.702916666668</v>
          </cell>
          <cell r="AV219">
            <v>5788.7624999999998</v>
          </cell>
          <cell r="AZ219">
            <v>5985.1095833333338</v>
          </cell>
        </row>
        <row r="220">
          <cell r="Q220">
            <v>0</v>
          </cell>
          <cell r="S220">
            <v>0</v>
          </cell>
          <cell r="U220">
            <v>0</v>
          </cell>
          <cell r="V220">
            <v>0</v>
          </cell>
          <cell r="W220">
            <v>0</v>
          </cell>
          <cell r="Y220">
            <v>0</v>
          </cell>
          <cell r="AA220">
            <v>0</v>
          </cell>
          <cell r="AJ220">
            <v>0</v>
          </cell>
          <cell r="AN220">
            <v>0</v>
          </cell>
          <cell r="AR220">
            <v>0</v>
          </cell>
          <cell r="AV220">
            <v>0</v>
          </cell>
          <cell r="AZ220">
            <v>0</v>
          </cell>
        </row>
        <row r="221">
          <cell r="Q221">
            <v>5322325.9400000004</v>
          </cell>
          <cell r="S221">
            <v>3445569.28</v>
          </cell>
          <cell r="U221">
            <v>10243276.140000001</v>
          </cell>
          <cell r="V221">
            <v>6056939.3300000001</v>
          </cell>
          <cell r="W221">
            <v>7831199.25</v>
          </cell>
          <cell r="Y221">
            <v>13908651.93</v>
          </cell>
          <cell r="AA221">
            <v>13452489.34</v>
          </cell>
          <cell r="AJ221">
            <v>20705709.036666665</v>
          </cell>
          <cell r="AN221">
            <v>15828821.287916666</v>
          </cell>
          <cell r="AR221">
            <v>10585119.274583332</v>
          </cell>
          <cell r="AV221">
            <v>8402950.9983333331</v>
          </cell>
          <cell r="AZ221">
            <v>11750986.701666668</v>
          </cell>
        </row>
        <row r="222">
          <cell r="Q222">
            <v>7515.95</v>
          </cell>
          <cell r="S222">
            <v>6246.99</v>
          </cell>
          <cell r="U222">
            <v>5997.99</v>
          </cell>
          <cell r="V222">
            <v>5914.82</v>
          </cell>
          <cell r="W222">
            <v>5258.76</v>
          </cell>
          <cell r="Y222">
            <v>4780.16</v>
          </cell>
          <cell r="AA222">
            <v>4115.62</v>
          </cell>
          <cell r="AJ222">
            <v>10352.30625</v>
          </cell>
          <cell r="AN222">
            <v>8510.8337499999998</v>
          </cell>
          <cell r="AR222">
            <v>6721.4724999999999</v>
          </cell>
          <cell r="AV222">
            <v>5386.78</v>
          </cell>
          <cell r="AZ222">
            <v>4086.2758333333336</v>
          </cell>
        </row>
        <row r="223">
          <cell r="Q223">
            <v>269248.39</v>
          </cell>
          <cell r="S223">
            <v>168408.06</v>
          </cell>
          <cell r="U223">
            <v>188362.69</v>
          </cell>
          <cell r="V223">
            <v>-84927.88</v>
          </cell>
          <cell r="W223">
            <v>80690.38</v>
          </cell>
          <cell r="Y223">
            <v>257341.75</v>
          </cell>
          <cell r="AA223">
            <v>-170753.24</v>
          </cell>
          <cell r="AJ223">
            <v>1944939.7883333333</v>
          </cell>
          <cell r="AN223">
            <v>1101409.2654166666</v>
          </cell>
          <cell r="AR223">
            <v>525075.91083333327</v>
          </cell>
          <cell r="AV223">
            <v>83468.554583333331</v>
          </cell>
          <cell r="AZ223">
            <v>71469.733749999999</v>
          </cell>
        </row>
        <row r="224">
          <cell r="Q224">
            <v>253.24</v>
          </cell>
          <cell r="S224">
            <v>107.63</v>
          </cell>
          <cell r="U224">
            <v>12.93</v>
          </cell>
          <cell r="V224">
            <v>292.89</v>
          </cell>
          <cell r="W224">
            <v>192.36</v>
          </cell>
          <cell r="Y224">
            <v>34.86</v>
          </cell>
          <cell r="AA224">
            <v>143.76</v>
          </cell>
          <cell r="AJ224">
            <v>10.551666666666668</v>
          </cell>
          <cell r="AN224">
            <v>40.853749999999998</v>
          </cell>
          <cell r="AR224">
            <v>86.558333333333337</v>
          </cell>
          <cell r="AV224">
            <v>121.41374999999999</v>
          </cell>
          <cell r="AZ224">
            <v>113.17583333333334</v>
          </cell>
        </row>
        <row r="225">
          <cell r="Q225">
            <v>269248.24</v>
          </cell>
          <cell r="S225">
            <v>168408.01</v>
          </cell>
          <cell r="U225">
            <v>188362.55</v>
          </cell>
          <cell r="V225">
            <v>-84927.96</v>
          </cell>
          <cell r="W225">
            <v>0</v>
          </cell>
          <cell r="Y225">
            <v>141981.41</v>
          </cell>
          <cell r="AA225">
            <v>-170749.78</v>
          </cell>
          <cell r="AJ225">
            <v>1900493.6087499999</v>
          </cell>
          <cell r="AN225">
            <v>1066526.4783333333</v>
          </cell>
          <cell r="AR225">
            <v>494160.4629166667</v>
          </cell>
          <cell r="AV225">
            <v>47473.707499999997</v>
          </cell>
          <cell r="AZ225">
            <v>47859.174583333333</v>
          </cell>
        </row>
        <row r="226">
          <cell r="Q226">
            <v>6108.26</v>
          </cell>
          <cell r="S226">
            <v>2596.71</v>
          </cell>
          <cell r="U226">
            <v>682.41</v>
          </cell>
          <cell r="V226">
            <v>7064.42</v>
          </cell>
          <cell r="W226">
            <v>735.57</v>
          </cell>
          <cell r="Y226">
            <v>1058.74</v>
          </cell>
          <cell r="AA226">
            <v>3470.31</v>
          </cell>
          <cell r="AJ226">
            <v>254.51083333333335</v>
          </cell>
          <cell r="AN226">
            <v>1422.1220833333336</v>
          </cell>
          <cell r="AR226">
            <v>2223.8608333333336</v>
          </cell>
          <cell r="AV226">
            <v>2648.8600000000006</v>
          </cell>
          <cell r="AZ226">
            <v>1887.0874999999996</v>
          </cell>
        </row>
        <row r="227">
          <cell r="Q227">
            <v>11489.07</v>
          </cell>
          <cell r="S227">
            <v>8782.75</v>
          </cell>
          <cell r="U227">
            <v>6414.6</v>
          </cell>
          <cell r="V227">
            <v>6398.49</v>
          </cell>
          <cell r="W227">
            <v>5789.66</v>
          </cell>
          <cell r="Y227">
            <v>5221.3599999999997</v>
          </cell>
          <cell r="AA227">
            <v>4664.92</v>
          </cell>
          <cell r="AJ227">
            <v>18161.405416666665</v>
          </cell>
          <cell r="AN227">
            <v>13069.290416666665</v>
          </cell>
          <cell r="AR227">
            <v>9187.6395833333354</v>
          </cell>
          <cell r="AV227">
            <v>6582.2941666666657</v>
          </cell>
          <cell r="AZ227">
            <v>4667.2733333333335</v>
          </cell>
        </row>
        <row r="228">
          <cell r="Q228">
            <v>13568589.970000001</v>
          </cell>
          <cell r="S228">
            <v>11190475.630000001</v>
          </cell>
          <cell r="U228">
            <v>4817333.8099999996</v>
          </cell>
          <cell r="V228">
            <v>4546711.99</v>
          </cell>
          <cell r="W228">
            <v>5612300.04</v>
          </cell>
          <cell r="Y228">
            <v>20206291.809999999</v>
          </cell>
          <cell r="AA228">
            <v>24274665.600000001</v>
          </cell>
          <cell r="AJ228">
            <v>16586751.038333334</v>
          </cell>
          <cell r="AN228">
            <v>13746988.115833333</v>
          </cell>
          <cell r="AR228">
            <v>10216822.969583333</v>
          </cell>
          <cell r="AV228">
            <v>13705351.387916664</v>
          </cell>
          <cell r="AZ228">
            <v>16414516.409166666</v>
          </cell>
        </row>
        <row r="229">
          <cell r="Q229">
            <v>425000</v>
          </cell>
          <cell r="S229">
            <v>325000</v>
          </cell>
          <cell r="U229">
            <v>225000</v>
          </cell>
          <cell r="V229">
            <v>175000</v>
          </cell>
          <cell r="W229">
            <v>125000</v>
          </cell>
          <cell r="Y229">
            <v>25000</v>
          </cell>
          <cell r="AA229">
            <v>0</v>
          </cell>
          <cell r="AJ229">
            <v>305208.33333333331</v>
          </cell>
          <cell r="AN229">
            <v>413541.66666666669</v>
          </cell>
          <cell r="AR229">
            <v>325000</v>
          </cell>
          <cell r="AV229">
            <v>151041.66666666666</v>
          </cell>
          <cell r="AZ229">
            <v>42708.333333333336</v>
          </cell>
        </row>
        <row r="230">
          <cell r="Q230">
            <v>601846.14</v>
          </cell>
          <cell r="S230">
            <v>1710484.36</v>
          </cell>
          <cell r="U230">
            <v>1101954.08</v>
          </cell>
          <cell r="V230">
            <v>1263489.77</v>
          </cell>
          <cell r="W230">
            <v>509727.61</v>
          </cell>
          <cell r="Y230">
            <v>394763.07</v>
          </cell>
          <cell r="AA230">
            <v>602396.47</v>
          </cell>
          <cell r="AJ230">
            <v>981279.95499999996</v>
          </cell>
          <cell r="AN230">
            <v>1046326.465</v>
          </cell>
          <cell r="AR230">
            <v>866781.22291666677</v>
          </cell>
          <cell r="AV230">
            <v>747895.42333333322</v>
          </cell>
          <cell r="AZ230">
            <v>543451.22375</v>
          </cell>
        </row>
        <row r="231">
          <cell r="Q231">
            <v>18576725</v>
          </cell>
          <cell r="S231">
            <v>26792037</v>
          </cell>
          <cell r="U231">
            <v>21791523</v>
          </cell>
          <cell r="V231">
            <v>18612469.640000001</v>
          </cell>
          <cell r="W231">
            <v>5668702.6399999997</v>
          </cell>
          <cell r="Y231">
            <v>6023554</v>
          </cell>
          <cell r="AA231">
            <v>11243582</v>
          </cell>
          <cell r="AJ231">
            <v>7082010.041666667</v>
          </cell>
          <cell r="AN231">
            <v>10579080.541666666</v>
          </cell>
          <cell r="AR231">
            <v>14037335.189999998</v>
          </cell>
          <cell r="AV231">
            <v>14925871.023333333</v>
          </cell>
          <cell r="AZ231">
            <v>12073910.023333333</v>
          </cell>
        </row>
        <row r="232">
          <cell r="Q232">
            <v>0</v>
          </cell>
          <cell r="S232">
            <v>677814</v>
          </cell>
          <cell r="U232">
            <v>772765</v>
          </cell>
          <cell r="V232">
            <v>772765</v>
          </cell>
          <cell r="W232">
            <v>844366</v>
          </cell>
          <cell r="Y232">
            <v>844366</v>
          </cell>
          <cell r="AA232">
            <v>808211</v>
          </cell>
          <cell r="AJ232">
            <v>0</v>
          </cell>
          <cell r="AN232">
            <v>209564.625</v>
          </cell>
          <cell r="AR232">
            <v>482069.83333333331</v>
          </cell>
          <cell r="AV232">
            <v>758932.20833333337</v>
          </cell>
          <cell r="AZ232">
            <v>870836.75</v>
          </cell>
        </row>
        <row r="233">
          <cell r="Q233">
            <v>5713600</v>
          </cell>
          <cell r="S233">
            <v>2109037</v>
          </cell>
          <cell r="U233">
            <v>0</v>
          </cell>
          <cell r="V233">
            <v>0</v>
          </cell>
          <cell r="W233">
            <v>0</v>
          </cell>
          <cell r="Y233">
            <v>0</v>
          </cell>
          <cell r="AA233">
            <v>0</v>
          </cell>
          <cell r="AJ233">
            <v>7482275.2958333343</v>
          </cell>
          <cell r="AN233">
            <v>5608375.6358333332</v>
          </cell>
          <cell r="AR233">
            <v>3165027.4924999997</v>
          </cell>
          <cell r="AV233">
            <v>867406.16666666663</v>
          </cell>
          <cell r="AZ233">
            <v>0</v>
          </cell>
        </row>
        <row r="234">
          <cell r="Q234">
            <v>7809.12</v>
          </cell>
          <cell r="S234">
            <v>0</v>
          </cell>
          <cell r="U234">
            <v>28994.62</v>
          </cell>
          <cell r="V234">
            <v>17795.37</v>
          </cell>
          <cell r="W234">
            <v>6731.91</v>
          </cell>
          <cell r="Y234">
            <v>24318.09</v>
          </cell>
          <cell r="AA234">
            <v>6083.33</v>
          </cell>
          <cell r="AJ234">
            <v>58284.28125</v>
          </cell>
          <cell r="AN234">
            <v>49938.516666666663</v>
          </cell>
          <cell r="AR234">
            <v>27069.137499999997</v>
          </cell>
          <cell r="AV234">
            <v>16289.132499999998</v>
          </cell>
          <cell r="AZ234">
            <v>10245.47875</v>
          </cell>
        </row>
        <row r="235">
          <cell r="Q235">
            <v>190546</v>
          </cell>
          <cell r="S235">
            <v>144492</v>
          </cell>
          <cell r="U235">
            <v>144492</v>
          </cell>
          <cell r="V235">
            <v>144492</v>
          </cell>
          <cell r="W235">
            <v>144492</v>
          </cell>
          <cell r="Y235">
            <v>144492</v>
          </cell>
          <cell r="AA235">
            <v>144492</v>
          </cell>
          <cell r="AJ235">
            <v>86806.083333333328</v>
          </cell>
          <cell r="AN235">
            <v>136889</v>
          </cell>
          <cell r="AR235">
            <v>175194.66666666666</v>
          </cell>
          <cell r="AV235">
            <v>146410.91666666666</v>
          </cell>
          <cell r="AZ235">
            <v>102348.5</v>
          </cell>
        </row>
        <row r="236">
          <cell r="Q236">
            <v>0</v>
          </cell>
          <cell r="S236">
            <v>0</v>
          </cell>
          <cell r="U236">
            <v>3391.6</v>
          </cell>
          <cell r="V236">
            <v>3391.6</v>
          </cell>
          <cell r="W236">
            <v>0</v>
          </cell>
          <cell r="Y236">
            <v>0</v>
          </cell>
          <cell r="AA236">
            <v>0</v>
          </cell>
          <cell r="AJ236">
            <v>0</v>
          </cell>
          <cell r="AN236">
            <v>423.95</v>
          </cell>
          <cell r="AR236">
            <v>847.9</v>
          </cell>
          <cell r="AV236">
            <v>847.9</v>
          </cell>
          <cell r="AZ236">
            <v>423.95</v>
          </cell>
        </row>
        <row r="237">
          <cell r="U237">
            <v>850698.03</v>
          </cell>
          <cell r="V237">
            <v>850698.03</v>
          </cell>
          <cell r="W237">
            <v>850698.03</v>
          </cell>
          <cell r="Y237">
            <v>850698.03</v>
          </cell>
          <cell r="AA237">
            <v>680316.76</v>
          </cell>
          <cell r="AJ237">
            <v>0</v>
          </cell>
          <cell r="AN237">
            <v>106337.25374999999</v>
          </cell>
          <cell r="AR237">
            <v>389903.26374999998</v>
          </cell>
          <cell r="AV237">
            <v>623774.73666666669</v>
          </cell>
          <cell r="AZ237">
            <v>744209.73624999996</v>
          </cell>
        </row>
        <row r="238">
          <cell r="U238">
            <v>2601177.58</v>
          </cell>
          <cell r="V238">
            <v>1298.0899999999999</v>
          </cell>
          <cell r="W238">
            <v>0</v>
          </cell>
          <cell r="Y238">
            <v>0</v>
          </cell>
          <cell r="AA238">
            <v>0</v>
          </cell>
          <cell r="AJ238">
            <v>0</v>
          </cell>
          <cell r="AN238">
            <v>108382.39916666667</v>
          </cell>
          <cell r="AR238">
            <v>216872.9725</v>
          </cell>
          <cell r="AV238">
            <v>216872.9725</v>
          </cell>
          <cell r="AZ238">
            <v>108490.57333333335</v>
          </cell>
        </row>
        <row r="239">
          <cell r="AA239">
            <v>430457</v>
          </cell>
          <cell r="AR239">
            <v>0</v>
          </cell>
          <cell r="AV239">
            <v>140194.10541666669</v>
          </cell>
          <cell r="AZ239">
            <v>439311.96666666662</v>
          </cell>
        </row>
        <row r="240">
          <cell r="Q240">
            <v>0</v>
          </cell>
          <cell r="S240">
            <v>0</v>
          </cell>
          <cell r="U240">
            <v>0</v>
          </cell>
          <cell r="V240">
            <v>0</v>
          </cell>
          <cell r="W240">
            <v>0</v>
          </cell>
          <cell r="Y240">
            <v>0</v>
          </cell>
          <cell r="AA240">
            <v>0</v>
          </cell>
          <cell r="AJ240">
            <v>0</v>
          </cell>
          <cell r="AN240">
            <v>0</v>
          </cell>
          <cell r="AR240">
            <v>0</v>
          </cell>
          <cell r="AV240">
            <v>-1212.355</v>
          </cell>
          <cell r="AZ240">
            <v>-1228.9316666666666</v>
          </cell>
        </row>
        <row r="241">
          <cell r="Q241">
            <v>181639.72</v>
          </cell>
          <cell r="S241">
            <v>177332.42</v>
          </cell>
          <cell r="U241">
            <v>152844.70000000001</v>
          </cell>
          <cell r="V241">
            <v>147856.9</v>
          </cell>
          <cell r="W241">
            <v>145758.07999999999</v>
          </cell>
          <cell r="Y241">
            <v>139385.07999999999</v>
          </cell>
          <cell r="AA241">
            <v>133565.04</v>
          </cell>
          <cell r="AJ241">
            <v>185209.14666666664</v>
          </cell>
          <cell r="AN241">
            <v>178778.2858333333</v>
          </cell>
          <cell r="AR241">
            <v>165909.46666666665</v>
          </cell>
          <cell r="AV241">
            <v>149930.62083333332</v>
          </cell>
          <cell r="AZ241">
            <v>134595.33958333332</v>
          </cell>
        </row>
        <row r="242">
          <cell r="Q242">
            <v>5232078.96</v>
          </cell>
          <cell r="S242">
            <v>5303522.17</v>
          </cell>
          <cell r="U242">
            <v>5171938.03</v>
          </cell>
          <cell r="V242">
            <v>5265641.25</v>
          </cell>
          <cell r="W242">
            <v>4961353.8600000003</v>
          </cell>
          <cell r="Y242">
            <v>5085657.72</v>
          </cell>
          <cell r="AA242">
            <v>5340001.91</v>
          </cell>
          <cell r="AJ242">
            <v>4702342.3191666668</v>
          </cell>
          <cell r="AN242">
            <v>4905230.2016666662</v>
          </cell>
          <cell r="AR242">
            <v>5102836.3962500002</v>
          </cell>
          <cell r="AV242">
            <v>5237496.6266666669</v>
          </cell>
          <cell r="AZ242">
            <v>5223399.6920833336</v>
          </cell>
        </row>
        <row r="243">
          <cell r="Q243">
            <v>25085.26</v>
          </cell>
          <cell r="S243">
            <v>16178.53</v>
          </cell>
          <cell r="U243">
            <v>18830.25</v>
          </cell>
          <cell r="V243">
            <v>15788.79</v>
          </cell>
          <cell r="W243">
            <v>14628.32</v>
          </cell>
          <cell r="Y243">
            <v>22230.07</v>
          </cell>
          <cell r="AA243">
            <v>24338.17</v>
          </cell>
          <cell r="AJ243">
            <v>28482.822083333333</v>
          </cell>
          <cell r="AN243">
            <v>22571.727499999997</v>
          </cell>
          <cell r="AR243">
            <v>19883.045833333337</v>
          </cell>
          <cell r="AV243">
            <v>20404.464166666665</v>
          </cell>
          <cell r="AZ243">
            <v>26224.22083333334</v>
          </cell>
        </row>
        <row r="244">
          <cell r="Q244">
            <v>0</v>
          </cell>
          <cell r="S244">
            <v>0</v>
          </cell>
          <cell r="U244">
            <v>0</v>
          </cell>
          <cell r="V244">
            <v>0</v>
          </cell>
          <cell r="W244">
            <v>0</v>
          </cell>
          <cell r="Y244">
            <v>0</v>
          </cell>
          <cell r="AA244">
            <v>0</v>
          </cell>
          <cell r="AJ244">
            <v>0</v>
          </cell>
          <cell r="AN244">
            <v>0</v>
          </cell>
          <cell r="AR244">
            <v>0</v>
          </cell>
          <cell r="AV244">
            <v>0</v>
          </cell>
          <cell r="AZ244">
            <v>0</v>
          </cell>
        </row>
        <row r="245">
          <cell r="Q245">
            <v>47778.19</v>
          </cell>
          <cell r="S245">
            <v>51354.7</v>
          </cell>
          <cell r="U245">
            <v>146589.79</v>
          </cell>
          <cell r="V245">
            <v>48121.87</v>
          </cell>
          <cell r="W245">
            <v>42525.64</v>
          </cell>
          <cell r="Y245">
            <v>32333.56</v>
          </cell>
          <cell r="AA245">
            <v>28557.599999999999</v>
          </cell>
          <cell r="AJ245">
            <v>65533.318333333322</v>
          </cell>
          <cell r="AN245">
            <v>52685.482083333336</v>
          </cell>
          <cell r="AR245">
            <v>59184.195000000007</v>
          </cell>
          <cell r="AV245">
            <v>54056.328750000008</v>
          </cell>
          <cell r="AZ245">
            <v>27186.850416666668</v>
          </cell>
        </row>
        <row r="246">
          <cell r="Q246">
            <v>14913615.74</v>
          </cell>
          <cell r="S246">
            <v>13472557.5</v>
          </cell>
          <cell r="U246">
            <v>10803004.4</v>
          </cell>
          <cell r="V246">
            <v>8740673.6099999994</v>
          </cell>
          <cell r="W246">
            <v>11315327.16</v>
          </cell>
          <cell r="Y246">
            <v>10232152.300000001</v>
          </cell>
          <cell r="AA246">
            <v>6965380.4199999999</v>
          </cell>
          <cell r="AJ246">
            <v>11847936.057916665</v>
          </cell>
          <cell r="AN246">
            <v>12019658.159583332</v>
          </cell>
          <cell r="AR246">
            <v>11383191.800416669</v>
          </cell>
          <cell r="AV246">
            <v>10167417.063333334</v>
          </cell>
          <cell r="AZ246">
            <v>8593383.3754166663</v>
          </cell>
        </row>
        <row r="247">
          <cell r="Q247">
            <v>21062818.800000001</v>
          </cell>
          <cell r="S247">
            <v>21062818.800000001</v>
          </cell>
          <cell r="U247">
            <v>21062818.800000001</v>
          </cell>
          <cell r="V247">
            <v>21062818.800000001</v>
          </cell>
          <cell r="W247">
            <v>21062818.800000001</v>
          </cell>
          <cell r="Y247">
            <v>0</v>
          </cell>
          <cell r="AA247">
            <v>0</v>
          </cell>
          <cell r="AJ247">
            <v>21062818.800000004</v>
          </cell>
          <cell r="AN247">
            <v>21062818.800000004</v>
          </cell>
          <cell r="AR247">
            <v>20185201.350000005</v>
          </cell>
          <cell r="AV247">
            <v>13164261.75</v>
          </cell>
          <cell r="AZ247">
            <v>6143322.1500000013</v>
          </cell>
        </row>
        <row r="248">
          <cell r="Q248">
            <v>0</v>
          </cell>
          <cell r="S248">
            <v>0</v>
          </cell>
          <cell r="U248">
            <v>0</v>
          </cell>
          <cell r="V248">
            <v>0</v>
          </cell>
          <cell r="W248">
            <v>0</v>
          </cell>
          <cell r="Y248">
            <v>0</v>
          </cell>
          <cell r="AA248">
            <v>0</v>
          </cell>
          <cell r="AJ248">
            <v>0</v>
          </cell>
          <cell r="AN248">
            <v>0</v>
          </cell>
          <cell r="AR248">
            <v>0</v>
          </cell>
          <cell r="AV248">
            <v>0</v>
          </cell>
          <cell r="AZ248">
            <v>0</v>
          </cell>
        </row>
        <row r="249">
          <cell r="Q249">
            <v>0</v>
          </cell>
          <cell r="S249">
            <v>0</v>
          </cell>
          <cell r="U249">
            <v>0</v>
          </cell>
          <cell r="V249">
            <v>0</v>
          </cell>
          <cell r="W249">
            <v>0</v>
          </cell>
          <cell r="Y249">
            <v>0</v>
          </cell>
          <cell r="AA249">
            <v>0</v>
          </cell>
          <cell r="AJ249">
            <v>474568.26750000002</v>
          </cell>
          <cell r="AN249">
            <v>57574.006249999999</v>
          </cell>
          <cell r="AR249">
            <v>0</v>
          </cell>
          <cell r="AV249">
            <v>0</v>
          </cell>
          <cell r="AZ249">
            <v>0</v>
          </cell>
        </row>
        <row r="250">
          <cell r="Q250">
            <v>0</v>
          </cell>
          <cell r="S250">
            <v>0</v>
          </cell>
          <cell r="U250">
            <v>0</v>
          </cell>
          <cell r="V250">
            <v>0</v>
          </cell>
          <cell r="W250">
            <v>0</v>
          </cell>
          <cell r="Y250">
            <v>0</v>
          </cell>
          <cell r="AA250">
            <v>0</v>
          </cell>
          <cell r="AJ250">
            <v>5427824.1000000006</v>
          </cell>
          <cell r="AN250">
            <v>2077824.1000000003</v>
          </cell>
          <cell r="AR250">
            <v>0</v>
          </cell>
          <cell r="AV250">
            <v>0</v>
          </cell>
          <cell r="AZ250">
            <v>0</v>
          </cell>
        </row>
        <row r="251">
          <cell r="Q251">
            <v>1500000</v>
          </cell>
          <cell r="S251">
            <v>1500000</v>
          </cell>
          <cell r="U251">
            <v>2233147</v>
          </cell>
          <cell r="V251">
            <v>2309866</v>
          </cell>
          <cell r="W251">
            <v>2309866</v>
          </cell>
          <cell r="Y251">
            <v>2085348.63</v>
          </cell>
          <cell r="AA251">
            <v>2085348.63</v>
          </cell>
          <cell r="AJ251">
            <v>62500</v>
          </cell>
          <cell r="AN251">
            <v>654143.375</v>
          </cell>
          <cell r="AR251">
            <v>1411547.1929166669</v>
          </cell>
          <cell r="AV251">
            <v>2044163.4029166664</v>
          </cell>
          <cell r="AZ251">
            <v>2147636.2379166661</v>
          </cell>
        </row>
        <row r="252">
          <cell r="Q252">
            <v>0</v>
          </cell>
          <cell r="S252">
            <v>0</v>
          </cell>
          <cell r="U252">
            <v>0</v>
          </cell>
          <cell r="V252">
            <v>0</v>
          </cell>
          <cell r="W252">
            <v>0</v>
          </cell>
          <cell r="Y252">
            <v>0</v>
          </cell>
          <cell r="AA252">
            <v>0</v>
          </cell>
          <cell r="AJ252">
            <v>0</v>
          </cell>
          <cell r="AN252">
            <v>0</v>
          </cell>
          <cell r="AR252">
            <v>0</v>
          </cell>
          <cell r="AV252">
            <v>0</v>
          </cell>
          <cell r="AZ252">
            <v>0</v>
          </cell>
        </row>
        <row r="253">
          <cell r="Q253">
            <v>639223.5</v>
          </cell>
          <cell r="S253">
            <v>517085.9</v>
          </cell>
          <cell r="U253">
            <v>531793.19999999995</v>
          </cell>
          <cell r="V253">
            <v>489771.44</v>
          </cell>
          <cell r="W253">
            <v>519584.28</v>
          </cell>
          <cell r="Y253">
            <v>526071.04000000004</v>
          </cell>
          <cell r="AA253">
            <v>489948.17</v>
          </cell>
          <cell r="AJ253">
            <v>603853.4804166666</v>
          </cell>
          <cell r="AN253">
            <v>583334.47875000013</v>
          </cell>
          <cell r="AR253">
            <v>558575.03166666662</v>
          </cell>
          <cell r="AV253">
            <v>532058.0229166667</v>
          </cell>
          <cell r="AZ253">
            <v>505986.51208333328</v>
          </cell>
        </row>
        <row r="254">
          <cell r="Q254">
            <v>0</v>
          </cell>
          <cell r="S254">
            <v>0</v>
          </cell>
          <cell r="U254">
            <v>0</v>
          </cell>
          <cell r="V254">
            <v>0</v>
          </cell>
          <cell r="W254">
            <v>0</v>
          </cell>
          <cell r="Y254">
            <v>0</v>
          </cell>
          <cell r="AA254">
            <v>0</v>
          </cell>
          <cell r="AJ254">
            <v>0</v>
          </cell>
          <cell r="AN254">
            <v>0</v>
          </cell>
          <cell r="AR254">
            <v>0</v>
          </cell>
          <cell r="AV254">
            <v>0</v>
          </cell>
          <cell r="AZ254">
            <v>0</v>
          </cell>
        </row>
        <row r="255">
          <cell r="Q255">
            <v>0</v>
          </cell>
          <cell r="S255">
            <v>0</v>
          </cell>
          <cell r="U255">
            <v>0</v>
          </cell>
          <cell r="V255">
            <v>0</v>
          </cell>
          <cell r="W255">
            <v>0</v>
          </cell>
          <cell r="Y255">
            <v>0</v>
          </cell>
          <cell r="AA255">
            <v>0</v>
          </cell>
          <cell r="AJ255">
            <v>0</v>
          </cell>
          <cell r="AN255">
            <v>0</v>
          </cell>
          <cell r="AR255">
            <v>0</v>
          </cell>
          <cell r="AV255">
            <v>0</v>
          </cell>
          <cell r="AZ255">
            <v>0</v>
          </cell>
        </row>
        <row r="256">
          <cell r="Q256">
            <v>8327.23</v>
          </cell>
          <cell r="S256">
            <v>7249.76</v>
          </cell>
          <cell r="U256">
            <v>7049.76</v>
          </cell>
          <cell r="V256">
            <v>6949.76</v>
          </cell>
          <cell r="W256">
            <v>6849.76</v>
          </cell>
          <cell r="Y256">
            <v>6649.76</v>
          </cell>
          <cell r="AA256">
            <v>6449.76</v>
          </cell>
          <cell r="AJ256">
            <v>9794.1995833333349</v>
          </cell>
          <cell r="AN256">
            <v>8419.0958333333328</v>
          </cell>
          <cell r="AR256">
            <v>7576.5349999999989</v>
          </cell>
          <cell r="AV256">
            <v>6488.5712500000009</v>
          </cell>
          <cell r="AZ256">
            <v>5992.0129166666675</v>
          </cell>
        </row>
        <row r="257">
          <cell r="Q257">
            <v>0</v>
          </cell>
          <cell r="S257">
            <v>0</v>
          </cell>
          <cell r="U257">
            <v>0</v>
          </cell>
          <cell r="V257">
            <v>0</v>
          </cell>
          <cell r="W257">
            <v>0</v>
          </cell>
          <cell r="Y257">
            <v>0</v>
          </cell>
          <cell r="AA257">
            <v>0</v>
          </cell>
          <cell r="AJ257">
            <v>187281.44333333336</v>
          </cell>
          <cell r="AN257">
            <v>0</v>
          </cell>
          <cell r="AR257">
            <v>0</v>
          </cell>
          <cell r="AV257">
            <v>0</v>
          </cell>
          <cell r="AZ257">
            <v>0</v>
          </cell>
        </row>
        <row r="258">
          <cell r="Q258">
            <v>308204.13</v>
          </cell>
          <cell r="S258">
            <v>181982.71</v>
          </cell>
          <cell r="U258">
            <v>82231.14</v>
          </cell>
          <cell r="V258">
            <v>82231.14</v>
          </cell>
          <cell r="W258">
            <v>82231.14</v>
          </cell>
          <cell r="Y258">
            <v>82231.14</v>
          </cell>
          <cell r="AA258">
            <v>82231.14</v>
          </cell>
          <cell r="AJ258">
            <v>352707.13249999989</v>
          </cell>
          <cell r="AN258">
            <v>284567.32249999995</v>
          </cell>
          <cell r="AR258">
            <v>189149.89583333328</v>
          </cell>
          <cell r="AV258">
            <v>111809.98791666667</v>
          </cell>
          <cell r="AZ258">
            <v>82231.14</v>
          </cell>
        </row>
        <row r="259">
          <cell r="Q259">
            <v>532376</v>
          </cell>
          <cell r="S259">
            <v>532376</v>
          </cell>
          <cell r="U259">
            <v>532376</v>
          </cell>
          <cell r="V259">
            <v>532376</v>
          </cell>
          <cell r="W259">
            <v>532376</v>
          </cell>
          <cell r="Y259">
            <v>532376</v>
          </cell>
          <cell r="AA259">
            <v>532376</v>
          </cell>
          <cell r="AJ259">
            <v>520515.66666666669</v>
          </cell>
          <cell r="AN259">
            <v>524641</v>
          </cell>
          <cell r="AR259">
            <v>528766.33333333337</v>
          </cell>
          <cell r="AV259">
            <v>533494.65500000003</v>
          </cell>
          <cell r="AZ259">
            <v>542443.8949999999</v>
          </cell>
        </row>
        <row r="260">
          <cell r="Q260">
            <v>99000</v>
          </cell>
          <cell r="S260">
            <v>99000</v>
          </cell>
          <cell r="U260">
            <v>99000</v>
          </cell>
          <cell r="V260">
            <v>99000</v>
          </cell>
          <cell r="W260">
            <v>137000</v>
          </cell>
          <cell r="Y260">
            <v>137000</v>
          </cell>
          <cell r="AA260">
            <v>137000</v>
          </cell>
          <cell r="AJ260">
            <v>4125</v>
          </cell>
          <cell r="AN260">
            <v>37125</v>
          </cell>
          <cell r="AR260">
            <v>78041.666666666672</v>
          </cell>
          <cell r="AV260">
            <v>119583.33333333333</v>
          </cell>
          <cell r="AZ260">
            <v>132250</v>
          </cell>
        </row>
        <row r="261">
          <cell r="Q261">
            <v>0</v>
          </cell>
          <cell r="S261">
            <v>0</v>
          </cell>
          <cell r="U261">
            <v>0</v>
          </cell>
          <cell r="V261">
            <v>0</v>
          </cell>
          <cell r="W261">
            <v>0</v>
          </cell>
          <cell r="Y261">
            <v>0</v>
          </cell>
          <cell r="AA261">
            <v>0</v>
          </cell>
          <cell r="AJ261">
            <v>0</v>
          </cell>
          <cell r="AN261">
            <v>0</v>
          </cell>
          <cell r="AR261">
            <v>0</v>
          </cell>
          <cell r="AV261">
            <v>0</v>
          </cell>
          <cell r="AZ261">
            <v>0</v>
          </cell>
        </row>
        <row r="262">
          <cell r="Q262">
            <v>0</v>
          </cell>
          <cell r="S262">
            <v>0</v>
          </cell>
          <cell r="U262">
            <v>0</v>
          </cell>
          <cell r="V262">
            <v>0</v>
          </cell>
          <cell r="W262">
            <v>0</v>
          </cell>
          <cell r="Y262">
            <v>0</v>
          </cell>
          <cell r="AA262">
            <v>0</v>
          </cell>
          <cell r="AJ262">
            <v>0</v>
          </cell>
          <cell r="AN262">
            <v>0</v>
          </cell>
          <cell r="AR262">
            <v>0</v>
          </cell>
          <cell r="AV262">
            <v>0</v>
          </cell>
          <cell r="AZ262">
            <v>0</v>
          </cell>
        </row>
        <row r="263">
          <cell r="Q263">
            <v>7712913.7300000004</v>
          </cell>
          <cell r="S263">
            <v>9257769.7599999998</v>
          </cell>
          <cell r="U263">
            <v>7971969.96</v>
          </cell>
          <cell r="V263">
            <v>3204332.84</v>
          </cell>
          <cell r="W263">
            <v>2059862.23</v>
          </cell>
          <cell r="Y263">
            <v>3857155.22</v>
          </cell>
          <cell r="AA263">
            <v>4569474.8600000003</v>
          </cell>
          <cell r="AJ263">
            <v>8535830.9170833342</v>
          </cell>
          <cell r="AN263">
            <v>8052605.5554166669</v>
          </cell>
          <cell r="AR263">
            <v>6500748.6154166674</v>
          </cell>
          <cell r="AV263">
            <v>5526328.5091666663</v>
          </cell>
          <cell r="AZ263">
            <v>5502157.1258333335</v>
          </cell>
        </row>
        <row r="264">
          <cell r="Q264">
            <v>-3199410.1</v>
          </cell>
          <cell r="S264">
            <v>-3341648.63</v>
          </cell>
          <cell r="U264">
            <v>-3448458.23</v>
          </cell>
          <cell r="V264">
            <v>-3511372.47</v>
          </cell>
          <cell r="W264">
            <v>-3583223.03</v>
          </cell>
          <cell r="Y264">
            <v>-3589433.51</v>
          </cell>
          <cell r="AA264">
            <v>-3610663.08</v>
          </cell>
          <cell r="AJ264">
            <v>-2353592.8508333326</v>
          </cell>
          <cell r="AN264">
            <v>-2694151.5550000002</v>
          </cell>
          <cell r="AR264">
            <v>-3113717.1191666671</v>
          </cell>
          <cell r="AV264">
            <v>-3550589.9350000001</v>
          </cell>
          <cell r="AZ264">
            <v>-3878103.0595833338</v>
          </cell>
        </row>
        <row r="265">
          <cell r="Q265">
            <v>-1719418.91</v>
          </cell>
          <cell r="S265">
            <v>-1815110.43</v>
          </cell>
          <cell r="U265">
            <v>-1696730.77</v>
          </cell>
          <cell r="V265">
            <v>-1627270.89</v>
          </cell>
          <cell r="W265">
            <v>-1512518.6</v>
          </cell>
          <cell r="Y265">
            <v>-1468993.08</v>
          </cell>
          <cell r="AA265">
            <v>-1556702.85</v>
          </cell>
          <cell r="AJ265">
            <v>-1059522.6820833334</v>
          </cell>
          <cell r="AN265">
            <v>-1273109.2837500002</v>
          </cell>
          <cell r="AR265">
            <v>-1477585.0216666667</v>
          </cell>
          <cell r="AV265">
            <v>-1660174.4650000001</v>
          </cell>
          <cell r="AZ265">
            <v>-1744353.6429166666</v>
          </cell>
        </row>
        <row r="266">
          <cell r="Q266">
            <v>0</v>
          </cell>
          <cell r="S266">
            <v>0</v>
          </cell>
          <cell r="U266">
            <v>0</v>
          </cell>
          <cell r="V266">
            <v>0</v>
          </cell>
          <cell r="W266">
            <v>0</v>
          </cell>
          <cell r="Y266">
            <v>0</v>
          </cell>
          <cell r="AA266">
            <v>0</v>
          </cell>
          <cell r="AJ266">
            <v>0</v>
          </cell>
          <cell r="AN266">
            <v>0</v>
          </cell>
          <cell r="AR266">
            <v>0</v>
          </cell>
          <cell r="AV266">
            <v>0</v>
          </cell>
          <cell r="AZ266">
            <v>0</v>
          </cell>
        </row>
        <row r="267">
          <cell r="Q267">
            <v>3199410.1</v>
          </cell>
          <cell r="S267">
            <v>0</v>
          </cell>
          <cell r="U267">
            <v>0</v>
          </cell>
          <cell r="V267">
            <v>0</v>
          </cell>
          <cell r="W267">
            <v>0</v>
          </cell>
          <cell r="Y267">
            <v>0</v>
          </cell>
          <cell r="AA267">
            <v>0</v>
          </cell>
          <cell r="AJ267">
            <v>1985617.35375</v>
          </cell>
          <cell r="AN267">
            <v>1980967.5604166668</v>
          </cell>
          <cell r="AR267">
            <v>1214336.1345833333</v>
          </cell>
          <cell r="AV267">
            <v>407568.77166666667</v>
          </cell>
          <cell r="AZ267">
            <v>0</v>
          </cell>
        </row>
        <row r="268">
          <cell r="Q268">
            <v>1719418.91</v>
          </cell>
          <cell r="S268">
            <v>0</v>
          </cell>
          <cell r="U268">
            <v>0</v>
          </cell>
          <cell r="V268">
            <v>0</v>
          </cell>
          <cell r="W268">
            <v>0</v>
          </cell>
          <cell r="Y268">
            <v>0</v>
          </cell>
          <cell r="AA268">
            <v>0</v>
          </cell>
          <cell r="AJ268">
            <v>921836.3583333334</v>
          </cell>
          <cell r="AN268">
            <v>899361.3550000001</v>
          </cell>
          <cell r="AR268">
            <v>588355.35333333327</v>
          </cell>
          <cell r="AV268">
            <v>223637.82625000001</v>
          </cell>
          <cell r="AZ268">
            <v>0</v>
          </cell>
        </row>
        <row r="269">
          <cell r="Q269">
            <v>0</v>
          </cell>
          <cell r="S269">
            <v>0</v>
          </cell>
          <cell r="U269">
            <v>0</v>
          </cell>
          <cell r="V269">
            <v>0</v>
          </cell>
          <cell r="W269">
            <v>0</v>
          </cell>
          <cell r="Y269">
            <v>0</v>
          </cell>
          <cell r="AA269">
            <v>0</v>
          </cell>
          <cell r="AJ269">
            <v>-244840.10958333328</v>
          </cell>
          <cell r="AN269">
            <v>-94169.272916666654</v>
          </cell>
          <cell r="AR269">
            <v>0</v>
          </cell>
          <cell r="AV269">
            <v>0</v>
          </cell>
          <cell r="AZ269">
            <v>0</v>
          </cell>
        </row>
        <row r="270">
          <cell r="Q270">
            <v>0</v>
          </cell>
          <cell r="S270">
            <v>0</v>
          </cell>
          <cell r="U270">
            <v>0</v>
          </cell>
          <cell r="V270">
            <v>0</v>
          </cell>
          <cell r="W270">
            <v>0</v>
          </cell>
          <cell r="Y270">
            <v>0</v>
          </cell>
          <cell r="AA270">
            <v>0</v>
          </cell>
          <cell r="AJ270">
            <v>0</v>
          </cell>
          <cell r="AN270">
            <v>0</v>
          </cell>
          <cell r="AR270">
            <v>0</v>
          </cell>
          <cell r="AV270">
            <v>0</v>
          </cell>
          <cell r="AZ270">
            <v>0</v>
          </cell>
        </row>
        <row r="271">
          <cell r="Q271">
            <v>-842797.76</v>
          </cell>
          <cell r="S271">
            <v>-835819.99</v>
          </cell>
          <cell r="U271">
            <v>-793803.49</v>
          </cell>
          <cell r="V271">
            <v>-804982.79</v>
          </cell>
          <cell r="W271">
            <v>-782666.77</v>
          </cell>
          <cell r="Y271">
            <v>-836026.15</v>
          </cell>
          <cell r="AA271">
            <v>-885224.65</v>
          </cell>
          <cell r="AJ271">
            <v>-634380.37875000003</v>
          </cell>
          <cell r="AN271">
            <v>-710862.43916666659</v>
          </cell>
          <cell r="AR271">
            <v>-779355.72833333339</v>
          </cell>
          <cell r="AV271">
            <v>-834370.53625</v>
          </cell>
          <cell r="AZ271">
            <v>-879799.72666666657</v>
          </cell>
        </row>
        <row r="272">
          <cell r="Q272">
            <v>-44.77</v>
          </cell>
          <cell r="S272">
            <v>356.17</v>
          </cell>
          <cell r="U272">
            <v>1011.1</v>
          </cell>
          <cell r="V272">
            <v>1266.52</v>
          </cell>
          <cell r="W272">
            <v>1525.51</v>
          </cell>
          <cell r="Y272">
            <v>3030.2</v>
          </cell>
          <cell r="AA272">
            <v>1616.54</v>
          </cell>
          <cell r="AJ272">
            <v>2308.2641666666668</v>
          </cell>
          <cell r="AN272">
            <v>2134.5391666666665</v>
          </cell>
          <cell r="AR272">
            <v>2052.9354166666667</v>
          </cell>
          <cell r="AV272">
            <v>2168.4337499999997</v>
          </cell>
          <cell r="AZ272">
            <v>2197.864583333333</v>
          </cell>
        </row>
        <row r="273">
          <cell r="Q273">
            <v>0</v>
          </cell>
          <cell r="S273">
            <v>0</v>
          </cell>
          <cell r="U273">
            <v>0</v>
          </cell>
          <cell r="V273">
            <v>0</v>
          </cell>
          <cell r="W273">
            <v>0</v>
          </cell>
          <cell r="Y273">
            <v>0</v>
          </cell>
          <cell r="AA273">
            <v>0</v>
          </cell>
          <cell r="AJ273">
            <v>0</v>
          </cell>
          <cell r="AN273">
            <v>0</v>
          </cell>
          <cell r="AR273">
            <v>0</v>
          </cell>
          <cell r="AV273">
            <v>0</v>
          </cell>
          <cell r="AZ273">
            <v>0</v>
          </cell>
        </row>
        <row r="274">
          <cell r="Q274">
            <v>8720.19</v>
          </cell>
          <cell r="S274">
            <v>67041.33</v>
          </cell>
          <cell r="U274">
            <v>15222.07</v>
          </cell>
          <cell r="V274">
            <v>52573.73</v>
          </cell>
          <cell r="W274">
            <v>61391.08</v>
          </cell>
          <cell r="Y274">
            <v>232835.19</v>
          </cell>
          <cell r="AA274">
            <v>36311.51</v>
          </cell>
          <cell r="AJ274">
            <v>34699.973749999997</v>
          </cell>
          <cell r="AN274">
            <v>44925.13041666666</v>
          </cell>
          <cell r="AR274">
            <v>51579.630000000005</v>
          </cell>
          <cell r="AV274">
            <v>68069.60791666666</v>
          </cell>
          <cell r="AZ274">
            <v>64504.783333333333</v>
          </cell>
        </row>
        <row r="275">
          <cell r="Q275">
            <v>0</v>
          </cell>
          <cell r="S275">
            <v>0</v>
          </cell>
          <cell r="U275">
            <v>0</v>
          </cell>
          <cell r="V275">
            <v>0</v>
          </cell>
          <cell r="W275">
            <v>0</v>
          </cell>
          <cell r="Y275">
            <v>0</v>
          </cell>
          <cell r="AA275">
            <v>0</v>
          </cell>
          <cell r="AJ275">
            <v>0</v>
          </cell>
          <cell r="AN275">
            <v>0</v>
          </cell>
          <cell r="AR275">
            <v>0</v>
          </cell>
          <cell r="AV275">
            <v>0</v>
          </cell>
          <cell r="AZ275">
            <v>0</v>
          </cell>
        </row>
        <row r="276">
          <cell r="Q276">
            <v>0</v>
          </cell>
          <cell r="S276">
            <v>0</v>
          </cell>
          <cell r="U276">
            <v>0</v>
          </cell>
          <cell r="V276">
            <v>0</v>
          </cell>
          <cell r="W276">
            <v>0</v>
          </cell>
          <cell r="Y276">
            <v>0</v>
          </cell>
          <cell r="AA276">
            <v>0</v>
          </cell>
          <cell r="AJ276">
            <v>0</v>
          </cell>
          <cell r="AN276">
            <v>0</v>
          </cell>
          <cell r="AR276">
            <v>0</v>
          </cell>
          <cell r="AV276">
            <v>0</v>
          </cell>
          <cell r="AZ276">
            <v>0</v>
          </cell>
        </row>
        <row r="277">
          <cell r="Q277">
            <v>0</v>
          </cell>
          <cell r="S277">
            <v>0</v>
          </cell>
          <cell r="U277">
            <v>0</v>
          </cell>
          <cell r="V277">
            <v>0</v>
          </cell>
          <cell r="W277">
            <v>0</v>
          </cell>
          <cell r="Y277">
            <v>0</v>
          </cell>
          <cell r="AA277">
            <v>0</v>
          </cell>
          <cell r="AJ277">
            <v>0</v>
          </cell>
          <cell r="AN277">
            <v>0</v>
          </cell>
          <cell r="AR277">
            <v>0</v>
          </cell>
          <cell r="AV277">
            <v>0</v>
          </cell>
          <cell r="AZ277">
            <v>0</v>
          </cell>
        </row>
        <row r="278">
          <cell r="Q278">
            <v>-639223.5</v>
          </cell>
          <cell r="S278">
            <v>-517085.9</v>
          </cell>
          <cell r="U278">
            <v>-531793.19999999995</v>
          </cell>
          <cell r="V278">
            <v>-489771.44</v>
          </cell>
          <cell r="W278">
            <v>-519584.28</v>
          </cell>
          <cell r="Y278">
            <v>-526071.04000000004</v>
          </cell>
          <cell r="AA278">
            <v>-489948.17</v>
          </cell>
          <cell r="AJ278">
            <v>-603853.4804166666</v>
          </cell>
          <cell r="AN278">
            <v>-583334.47875000013</v>
          </cell>
          <cell r="AR278">
            <v>-558575.03166666662</v>
          </cell>
          <cell r="AV278">
            <v>-532058.0229166667</v>
          </cell>
          <cell r="AZ278">
            <v>-505986.51208333328</v>
          </cell>
        </row>
        <row r="279">
          <cell r="Q279">
            <v>6132808.3899999997</v>
          </cell>
          <cell r="S279">
            <v>9137238.7699999996</v>
          </cell>
          <cell r="U279">
            <v>2699641.88</v>
          </cell>
          <cell r="V279">
            <v>2804746.31</v>
          </cell>
          <cell r="W279">
            <v>112476.9</v>
          </cell>
          <cell r="Y279">
            <v>403928.49</v>
          </cell>
          <cell r="AA279">
            <v>497031.58</v>
          </cell>
          <cell r="AJ279">
            <v>4340062.5712499991</v>
          </cell>
          <cell r="AN279">
            <v>5351910.7491666665</v>
          </cell>
          <cell r="AR279">
            <v>4169563.3070833334</v>
          </cell>
          <cell r="AV279">
            <v>2417904.0279166657</v>
          </cell>
          <cell r="AZ279">
            <v>603696.52249999996</v>
          </cell>
        </row>
        <row r="280">
          <cell r="Q280">
            <v>2953683</v>
          </cell>
          <cell r="S280">
            <v>2953683</v>
          </cell>
          <cell r="U280">
            <v>2953683</v>
          </cell>
          <cell r="V280">
            <v>2953683</v>
          </cell>
          <cell r="W280">
            <v>0</v>
          </cell>
          <cell r="Y280">
            <v>0</v>
          </cell>
          <cell r="AA280">
            <v>0</v>
          </cell>
          <cell r="AJ280">
            <v>370085.375</v>
          </cell>
          <cell r="AN280">
            <v>1354313.0416666667</v>
          </cell>
          <cell r="AR280">
            <v>1723190.0833333333</v>
          </cell>
          <cell r="AV280">
            <v>1353771.375</v>
          </cell>
          <cell r="AZ280">
            <v>369210.375</v>
          </cell>
        </row>
        <row r="281">
          <cell r="Q281">
            <v>1661931.61</v>
          </cell>
          <cell r="S281">
            <v>1630305.04</v>
          </cell>
          <cell r="U281">
            <v>1276552.05</v>
          </cell>
          <cell r="V281">
            <v>864458.71</v>
          </cell>
          <cell r="W281">
            <v>862744.42</v>
          </cell>
          <cell r="Y281">
            <v>1414047.58</v>
          </cell>
          <cell r="AA281">
            <v>1548406.01</v>
          </cell>
          <cell r="AJ281">
            <v>1135187.5266666666</v>
          </cell>
          <cell r="AN281">
            <v>1327369.5483333336</v>
          </cell>
          <cell r="AR281">
            <v>1281920.0045833336</v>
          </cell>
          <cell r="AV281">
            <v>1318342.3354166665</v>
          </cell>
          <cell r="AZ281">
            <v>1491291.7783333333</v>
          </cell>
        </row>
        <row r="282">
          <cell r="Q282">
            <v>1721577.28</v>
          </cell>
          <cell r="S282">
            <v>2014952.41</v>
          </cell>
          <cell r="U282">
            <v>1269350.5900000001</v>
          </cell>
          <cell r="V282">
            <v>1171084.6599999999</v>
          </cell>
          <cell r="W282">
            <v>1299715.27</v>
          </cell>
          <cell r="Y282">
            <v>1579658.91</v>
          </cell>
          <cell r="AA282">
            <v>1660763.86</v>
          </cell>
          <cell r="AJ282">
            <v>1371827.2241666666</v>
          </cell>
          <cell r="AN282">
            <v>1567580.9658333333</v>
          </cell>
          <cell r="AR282">
            <v>1595942.4024999999</v>
          </cell>
          <cell r="AV282">
            <v>1611141.897083333</v>
          </cell>
          <cell r="AZ282">
            <v>1386966.8566666667</v>
          </cell>
        </row>
        <row r="283">
          <cell r="Q283">
            <v>408564.99</v>
          </cell>
          <cell r="S283">
            <v>324416.99</v>
          </cell>
          <cell r="U283">
            <v>282216.99</v>
          </cell>
          <cell r="V283">
            <v>267095.99</v>
          </cell>
          <cell r="W283">
            <v>233406.99</v>
          </cell>
          <cell r="Y283">
            <v>229662.99</v>
          </cell>
          <cell r="AA283">
            <v>260818.99</v>
          </cell>
          <cell r="AJ283">
            <v>373919.03166666673</v>
          </cell>
          <cell r="AN283">
            <v>373433.69833333342</v>
          </cell>
          <cell r="AR283">
            <v>331967.82333333342</v>
          </cell>
          <cell r="AV283">
            <v>277852.82333333342</v>
          </cell>
          <cell r="AZ283">
            <v>254998.07333333339</v>
          </cell>
        </row>
        <row r="284">
          <cell r="Q284">
            <v>32895.58</v>
          </cell>
          <cell r="S284">
            <v>31495.66</v>
          </cell>
          <cell r="U284">
            <v>29432.36</v>
          </cell>
          <cell r="V284">
            <v>28884.46</v>
          </cell>
          <cell r="W284">
            <v>27464.67</v>
          </cell>
          <cell r="Y284">
            <v>26745</v>
          </cell>
          <cell r="AA284">
            <v>26383.52</v>
          </cell>
          <cell r="AJ284">
            <v>47869.359583333331</v>
          </cell>
          <cell r="AN284">
            <v>41802.447500000002</v>
          </cell>
          <cell r="AR284">
            <v>36077.1</v>
          </cell>
          <cell r="AV284">
            <v>28488.466249999998</v>
          </cell>
          <cell r="AZ284">
            <v>27068.943333333329</v>
          </cell>
        </row>
        <row r="285">
          <cell r="Q285">
            <v>1204788.58</v>
          </cell>
          <cell r="S285">
            <v>1166691.6000000001</v>
          </cell>
          <cell r="U285">
            <v>1166691.6000000001</v>
          </cell>
          <cell r="V285">
            <v>1157033.3700000001</v>
          </cell>
          <cell r="W285">
            <v>1157033.3700000001</v>
          </cell>
          <cell r="Y285">
            <v>1150237.71</v>
          </cell>
          <cell r="AA285">
            <v>1131115.93</v>
          </cell>
          <cell r="AJ285">
            <v>1349978.5391666666</v>
          </cell>
          <cell r="AN285">
            <v>1279203.0795833331</v>
          </cell>
          <cell r="AR285">
            <v>1210994.3170833334</v>
          </cell>
          <cell r="AV285">
            <v>1156898.6166666667</v>
          </cell>
          <cell r="AZ285">
            <v>1142853.7000000002</v>
          </cell>
        </row>
        <row r="286">
          <cell r="Q286">
            <v>2136077.9300000002</v>
          </cell>
          <cell r="S286">
            <v>2043050.77</v>
          </cell>
          <cell r="U286">
            <v>1905061.47</v>
          </cell>
          <cell r="V286">
            <v>1905061.47</v>
          </cell>
          <cell r="W286">
            <v>1905061.47</v>
          </cell>
          <cell r="Y286">
            <v>1897591.52</v>
          </cell>
          <cell r="AA286">
            <v>2336915.7400000002</v>
          </cell>
          <cell r="AJ286">
            <v>1180910.8266666669</v>
          </cell>
          <cell r="AN286">
            <v>1668572.3641666668</v>
          </cell>
          <cell r="AR286">
            <v>2188398.6745833331</v>
          </cell>
          <cell r="AV286">
            <v>2063425.2204166662</v>
          </cell>
          <cell r="AZ286">
            <v>1990030.8779166669</v>
          </cell>
        </row>
        <row r="287">
          <cell r="Q287">
            <v>1541729.6</v>
          </cell>
          <cell r="S287">
            <v>1498714.81</v>
          </cell>
          <cell r="U287">
            <v>1453194.8</v>
          </cell>
          <cell r="V287">
            <v>1453194.8</v>
          </cell>
          <cell r="W287">
            <v>1436482.69</v>
          </cell>
          <cell r="Y287">
            <v>1381116.26</v>
          </cell>
          <cell r="AA287">
            <v>1380010.3</v>
          </cell>
          <cell r="AJ287">
            <v>1821200.9724999995</v>
          </cell>
          <cell r="AN287">
            <v>1700331.3816666666</v>
          </cell>
          <cell r="AR287">
            <v>1564918.4195833337</v>
          </cell>
          <cell r="AV287">
            <v>1533345.2758333331</v>
          </cell>
          <cell r="AZ287">
            <v>1771028.3266666664</v>
          </cell>
        </row>
        <row r="288">
          <cell r="Q288">
            <v>0</v>
          </cell>
          <cell r="S288">
            <v>0</v>
          </cell>
          <cell r="U288">
            <v>0</v>
          </cell>
          <cell r="V288">
            <v>0</v>
          </cell>
          <cell r="W288">
            <v>0</v>
          </cell>
          <cell r="Y288">
            <v>0</v>
          </cell>
          <cell r="AA288">
            <v>0</v>
          </cell>
          <cell r="AJ288">
            <v>0</v>
          </cell>
          <cell r="AN288">
            <v>0</v>
          </cell>
          <cell r="AR288">
            <v>0</v>
          </cell>
          <cell r="AV288">
            <v>0</v>
          </cell>
          <cell r="AZ288">
            <v>0</v>
          </cell>
        </row>
        <row r="289">
          <cell r="Q289">
            <v>296599.96000000002</v>
          </cell>
          <cell r="S289">
            <v>296599.96000000002</v>
          </cell>
          <cell r="U289">
            <v>296599.96000000002</v>
          </cell>
          <cell r="V289">
            <v>296599.96000000002</v>
          </cell>
          <cell r="W289">
            <v>296599.96000000002</v>
          </cell>
          <cell r="Y289">
            <v>296599.96000000002</v>
          </cell>
          <cell r="AA289">
            <v>296599.96000000002</v>
          </cell>
          <cell r="AJ289">
            <v>295586.93708333332</v>
          </cell>
          <cell r="AN289">
            <v>296063.65375</v>
          </cell>
          <cell r="AR289">
            <v>296540.37041666667</v>
          </cell>
          <cell r="AV289">
            <v>296599.96000000002</v>
          </cell>
          <cell r="AZ289">
            <v>296599.96000000002</v>
          </cell>
        </row>
        <row r="290">
          <cell r="Q290">
            <v>0</v>
          </cell>
          <cell r="S290">
            <v>0</v>
          </cell>
          <cell r="U290">
            <v>0</v>
          </cell>
          <cell r="V290">
            <v>0</v>
          </cell>
          <cell r="W290">
            <v>0</v>
          </cell>
          <cell r="Y290">
            <v>0</v>
          </cell>
          <cell r="AA290">
            <v>0</v>
          </cell>
          <cell r="AJ290">
            <v>0</v>
          </cell>
          <cell r="AN290">
            <v>0</v>
          </cell>
          <cell r="AR290">
            <v>0</v>
          </cell>
          <cell r="AV290">
            <v>0</v>
          </cell>
          <cell r="AZ290">
            <v>0</v>
          </cell>
        </row>
        <row r="291">
          <cell r="Q291">
            <v>0</v>
          </cell>
          <cell r="S291">
            <v>0</v>
          </cell>
          <cell r="U291">
            <v>0</v>
          </cell>
          <cell r="V291">
            <v>0</v>
          </cell>
          <cell r="W291">
            <v>0</v>
          </cell>
          <cell r="Y291">
            <v>0</v>
          </cell>
          <cell r="AA291">
            <v>0</v>
          </cell>
          <cell r="AJ291">
            <v>0</v>
          </cell>
          <cell r="AN291">
            <v>0</v>
          </cell>
          <cell r="AR291">
            <v>0</v>
          </cell>
          <cell r="AV291">
            <v>0</v>
          </cell>
          <cell r="AZ291">
            <v>0</v>
          </cell>
        </row>
        <row r="292">
          <cell r="Q292">
            <v>0</v>
          </cell>
          <cell r="S292">
            <v>0</v>
          </cell>
          <cell r="U292">
            <v>0</v>
          </cell>
          <cell r="V292">
            <v>0</v>
          </cell>
          <cell r="W292">
            <v>0</v>
          </cell>
          <cell r="Y292">
            <v>0</v>
          </cell>
          <cell r="AA292">
            <v>0</v>
          </cell>
          <cell r="AJ292">
            <v>0</v>
          </cell>
          <cell r="AN292">
            <v>0</v>
          </cell>
          <cell r="AR292">
            <v>0</v>
          </cell>
          <cell r="AV292">
            <v>0</v>
          </cell>
          <cell r="AZ292">
            <v>0</v>
          </cell>
        </row>
        <row r="293">
          <cell r="Q293">
            <v>236019.11</v>
          </cell>
          <cell r="S293">
            <v>220254.11</v>
          </cell>
          <cell r="U293">
            <v>212357.11</v>
          </cell>
          <cell r="V293">
            <v>174894.11</v>
          </cell>
          <cell r="W293">
            <v>171486.11</v>
          </cell>
          <cell r="Y293">
            <v>132046.10999999999</v>
          </cell>
          <cell r="AA293">
            <v>136125.10999999999</v>
          </cell>
          <cell r="AJ293">
            <v>222455.65166666658</v>
          </cell>
          <cell r="AN293">
            <v>218668.81833333327</v>
          </cell>
          <cell r="AR293">
            <v>202287.81833333324</v>
          </cell>
          <cell r="AV293">
            <v>167884.11</v>
          </cell>
          <cell r="AZ293">
            <v>152636.06833333327</v>
          </cell>
        </row>
        <row r="294">
          <cell r="Q294">
            <v>1269776.1000000001</v>
          </cell>
          <cell r="S294">
            <v>1269776.1000000001</v>
          </cell>
          <cell r="U294">
            <v>1269776.1000000001</v>
          </cell>
          <cell r="V294">
            <v>1269776.1000000001</v>
          </cell>
          <cell r="W294">
            <v>1269776.1000000001</v>
          </cell>
          <cell r="Y294">
            <v>1269776.1000000001</v>
          </cell>
          <cell r="AA294">
            <v>1269776.1000000001</v>
          </cell>
          <cell r="AJ294">
            <v>1286531.0120833332</v>
          </cell>
          <cell r="AN294">
            <v>1279998.7162499998</v>
          </cell>
          <cell r="AR294">
            <v>1274432.6579166665</v>
          </cell>
          <cell r="AV294">
            <v>1258652.075</v>
          </cell>
          <cell r="AZ294">
            <v>1169659.875</v>
          </cell>
        </row>
        <row r="295">
          <cell r="Q295">
            <v>109007.85</v>
          </cell>
          <cell r="S295">
            <v>-107513.12</v>
          </cell>
          <cell r="U295">
            <v>-160827.37</v>
          </cell>
          <cell r="V295">
            <v>-6363.33</v>
          </cell>
          <cell r="W295">
            <v>-243357.72</v>
          </cell>
          <cell r="Y295">
            <v>-75911.67</v>
          </cell>
          <cell r="AA295">
            <v>-32569.119999999999</v>
          </cell>
          <cell r="AJ295">
            <v>58.796666666667683</v>
          </cell>
          <cell r="AN295">
            <v>-52981.907916666671</v>
          </cell>
          <cell r="AR295">
            <v>-55059.267499999994</v>
          </cell>
          <cell r="AV295">
            <v>-34484.439999999995</v>
          </cell>
          <cell r="AZ295">
            <v>-30722.507499999996</v>
          </cell>
        </row>
        <row r="296">
          <cell r="Q296">
            <v>2619710.08</v>
          </cell>
          <cell r="S296">
            <v>2634471.19</v>
          </cell>
          <cell r="U296">
            <v>2595921.54</v>
          </cell>
          <cell r="V296">
            <v>1643690.23</v>
          </cell>
          <cell r="W296">
            <v>647990.86</v>
          </cell>
          <cell r="Y296">
            <v>2432705.02</v>
          </cell>
          <cell r="AA296">
            <v>2870359.44</v>
          </cell>
          <cell r="AJ296">
            <v>109154.58666666667</v>
          </cell>
          <cell r="AN296">
            <v>1025272.3583333334</v>
          </cell>
          <cell r="AR296">
            <v>1572226.62</v>
          </cell>
          <cell r="AV296">
            <v>2503230.8066666671</v>
          </cell>
          <cell r="AZ296">
            <v>2828879.4049999998</v>
          </cell>
        </row>
        <row r="297">
          <cell r="Q297">
            <v>-657287.94999999995</v>
          </cell>
          <cell r="S297">
            <v>-657287.94999999995</v>
          </cell>
          <cell r="U297">
            <v>-1164007.8700000001</v>
          </cell>
          <cell r="V297">
            <v>-1164007.8700000001</v>
          </cell>
          <cell r="W297">
            <v>-155336.56</v>
          </cell>
          <cell r="Y297">
            <v>-155336.56</v>
          </cell>
          <cell r="AA297">
            <v>-660027.71</v>
          </cell>
          <cell r="AJ297">
            <v>-27386.997916666664</v>
          </cell>
          <cell r="AN297">
            <v>-309822.97125</v>
          </cell>
          <cell r="AR297">
            <v>-487685.73833333328</v>
          </cell>
          <cell r="AV297">
            <v>-693209.15374999994</v>
          </cell>
          <cell r="AZ297">
            <v>-501667.4520833334</v>
          </cell>
        </row>
        <row r="298">
          <cell r="Q298">
            <v>8715.92</v>
          </cell>
          <cell r="S298">
            <v>0</v>
          </cell>
          <cell r="U298">
            <v>0</v>
          </cell>
          <cell r="V298">
            <v>0</v>
          </cell>
          <cell r="W298">
            <v>0</v>
          </cell>
          <cell r="Y298">
            <v>0</v>
          </cell>
          <cell r="AA298">
            <v>0</v>
          </cell>
          <cell r="AJ298">
            <v>363.16333333333336</v>
          </cell>
          <cell r="AN298">
            <v>1452.6533333333334</v>
          </cell>
          <cell r="AR298">
            <v>1452.6533333333334</v>
          </cell>
          <cell r="AV298">
            <v>1089.49</v>
          </cell>
          <cell r="AZ298">
            <v>0</v>
          </cell>
        </row>
        <row r="299">
          <cell r="Q299">
            <v>0</v>
          </cell>
          <cell r="S299">
            <v>0</v>
          </cell>
          <cell r="U299">
            <v>0</v>
          </cell>
          <cell r="V299">
            <v>0</v>
          </cell>
          <cell r="W299">
            <v>0</v>
          </cell>
          <cell r="Y299">
            <v>0</v>
          </cell>
          <cell r="AA299">
            <v>0</v>
          </cell>
          <cell r="AJ299">
            <v>0</v>
          </cell>
          <cell r="AN299">
            <v>0</v>
          </cell>
          <cell r="AR299">
            <v>0</v>
          </cell>
          <cell r="AV299">
            <v>0</v>
          </cell>
          <cell r="AZ299">
            <v>0</v>
          </cell>
        </row>
        <row r="300">
          <cell r="Q300">
            <v>0</v>
          </cell>
          <cell r="S300">
            <v>0</v>
          </cell>
          <cell r="U300">
            <v>0</v>
          </cell>
          <cell r="V300">
            <v>0</v>
          </cell>
          <cell r="W300">
            <v>0</v>
          </cell>
          <cell r="Y300">
            <v>0</v>
          </cell>
          <cell r="AA300">
            <v>0</v>
          </cell>
          <cell r="AJ300">
            <v>0</v>
          </cell>
          <cell r="AN300">
            <v>0</v>
          </cell>
          <cell r="AR300">
            <v>0</v>
          </cell>
          <cell r="AV300">
            <v>0</v>
          </cell>
          <cell r="AZ300">
            <v>0</v>
          </cell>
        </row>
        <row r="301">
          <cell r="Q301">
            <v>467455.69</v>
          </cell>
          <cell r="S301">
            <v>461988.35</v>
          </cell>
          <cell r="U301">
            <v>461988.35</v>
          </cell>
          <cell r="V301">
            <v>461988.35</v>
          </cell>
          <cell r="W301">
            <v>461988.35</v>
          </cell>
          <cell r="Y301">
            <v>455789.73</v>
          </cell>
          <cell r="AA301">
            <v>454038.99</v>
          </cell>
          <cell r="AJ301">
            <v>467683.4941666667</v>
          </cell>
          <cell r="AN301">
            <v>466088.85499999998</v>
          </cell>
          <cell r="AR301">
            <v>463582.59500000003</v>
          </cell>
          <cell r="AV301">
            <v>454910.39250000002</v>
          </cell>
          <cell r="AZ301">
            <v>417723.22958333342</v>
          </cell>
        </row>
        <row r="302">
          <cell r="Q302">
            <v>0</v>
          </cell>
          <cell r="S302">
            <v>0</v>
          </cell>
          <cell r="U302">
            <v>0</v>
          </cell>
          <cell r="V302">
            <v>0</v>
          </cell>
          <cell r="W302">
            <v>0</v>
          </cell>
          <cell r="Y302">
            <v>0</v>
          </cell>
          <cell r="AA302">
            <v>0</v>
          </cell>
          <cell r="AJ302">
            <v>0</v>
          </cell>
          <cell r="AN302">
            <v>0</v>
          </cell>
          <cell r="AR302">
            <v>0</v>
          </cell>
          <cell r="AV302">
            <v>0</v>
          </cell>
          <cell r="AZ302">
            <v>0</v>
          </cell>
        </row>
        <row r="303">
          <cell r="Q303">
            <v>10763113.720000001</v>
          </cell>
          <cell r="S303">
            <v>10927264.039999999</v>
          </cell>
          <cell r="U303">
            <v>11385830.41</v>
          </cell>
          <cell r="V303">
            <v>11593050.359999999</v>
          </cell>
          <cell r="W303">
            <v>11385559.310000001</v>
          </cell>
          <cell r="Y303">
            <v>10598837.619999999</v>
          </cell>
          <cell r="AA303">
            <v>10348376.98</v>
          </cell>
          <cell r="AJ303">
            <v>12502888.605000002</v>
          </cell>
          <cell r="AN303">
            <v>11428256.423749998</v>
          </cell>
          <cell r="AR303">
            <v>10987814.266666668</v>
          </cell>
          <cell r="AV303">
            <v>10876446.035000002</v>
          </cell>
          <cell r="AZ303">
            <v>10607426.962083334</v>
          </cell>
        </row>
        <row r="304">
          <cell r="Q304">
            <v>3662699.87</v>
          </cell>
          <cell r="S304">
            <v>3789392.87</v>
          </cell>
          <cell r="U304">
            <v>3881393.87</v>
          </cell>
          <cell r="V304">
            <v>3808184.87</v>
          </cell>
          <cell r="W304">
            <v>3793324.87</v>
          </cell>
          <cell r="Y304">
            <v>3771389.87</v>
          </cell>
          <cell r="AA304">
            <v>3807605.87</v>
          </cell>
          <cell r="AJ304">
            <v>3538858.7866666666</v>
          </cell>
          <cell r="AN304">
            <v>3634559.5366666666</v>
          </cell>
          <cell r="AR304">
            <v>3727514.4949999996</v>
          </cell>
          <cell r="AV304">
            <v>3801788.5366666666</v>
          </cell>
          <cell r="AZ304">
            <v>3821759.8283333331</v>
          </cell>
        </row>
        <row r="305">
          <cell r="Q305">
            <v>-10763113.720000001</v>
          </cell>
          <cell r="S305">
            <v>-10927264.039999999</v>
          </cell>
          <cell r="U305">
            <v>-11373157.609999999</v>
          </cell>
          <cell r="V305">
            <v>-11586482.210000001</v>
          </cell>
          <cell r="W305">
            <v>-11385559.310000001</v>
          </cell>
          <cell r="Y305">
            <v>-10598837.619999999</v>
          </cell>
          <cell r="AA305">
            <v>-10324551</v>
          </cell>
          <cell r="AJ305">
            <v>-12477522.497500002</v>
          </cell>
          <cell r="AN305">
            <v>-11402362.282916667</v>
          </cell>
          <cell r="AR305">
            <v>-10981278.897916667</v>
          </cell>
          <cell r="AV305">
            <v>-10872857.124166667</v>
          </cell>
          <cell r="AZ305">
            <v>-10604366.084583335</v>
          </cell>
        </row>
        <row r="306">
          <cell r="Q306">
            <v>2812058.79</v>
          </cell>
          <cell r="S306">
            <v>2907078.79</v>
          </cell>
          <cell r="U306">
            <v>2976080.79</v>
          </cell>
          <cell r="V306">
            <v>2921175.79</v>
          </cell>
          <cell r="W306">
            <v>2910033.79</v>
          </cell>
          <cell r="Y306">
            <v>2893587.79</v>
          </cell>
          <cell r="AA306">
            <v>2920751.79</v>
          </cell>
          <cell r="AJ306">
            <v>2719173.0816666661</v>
          </cell>
          <cell r="AN306">
            <v>2790951.2066666661</v>
          </cell>
          <cell r="AR306">
            <v>2860671.5816666665</v>
          </cell>
          <cell r="AV306">
            <v>2916381.9149999996</v>
          </cell>
          <cell r="AZ306">
            <v>2931365.9983333331</v>
          </cell>
        </row>
        <row r="307">
          <cell r="Q307">
            <v>6924082.9900000002</v>
          </cell>
          <cell r="S307">
            <v>7019344.25</v>
          </cell>
          <cell r="U307">
            <v>8814246.3100000005</v>
          </cell>
          <cell r="V307">
            <v>10020978.029999999</v>
          </cell>
          <cell r="W307">
            <v>10041976.82</v>
          </cell>
          <cell r="Y307">
            <v>10186882.630000001</v>
          </cell>
          <cell r="AA307">
            <v>13438047.15</v>
          </cell>
          <cell r="AJ307">
            <v>2805053.0529166665</v>
          </cell>
          <cell r="AN307">
            <v>4695493.6983333342</v>
          </cell>
          <cell r="AR307">
            <v>7020482.2300000004</v>
          </cell>
          <cell r="AV307">
            <v>9872144.9237500001</v>
          </cell>
          <cell r="AZ307">
            <v>12536668.922916666</v>
          </cell>
        </row>
        <row r="308">
          <cell r="Q308">
            <v>2315.4899999999998</v>
          </cell>
          <cell r="S308">
            <v>2315.4899999999998</v>
          </cell>
          <cell r="U308">
            <v>2315.4899999999998</v>
          </cell>
          <cell r="V308">
            <v>1875.49</v>
          </cell>
          <cell r="W308">
            <v>1875.49</v>
          </cell>
          <cell r="Y308">
            <v>1875.49</v>
          </cell>
          <cell r="AA308">
            <v>605.33000000000004</v>
          </cell>
          <cell r="AJ308">
            <v>78876.049999999988</v>
          </cell>
          <cell r="AN308">
            <v>51914.389999999992</v>
          </cell>
          <cell r="AR308">
            <v>24824.396666666657</v>
          </cell>
          <cell r="AV308">
            <v>1603.0070833333332</v>
          </cell>
          <cell r="AZ308">
            <v>831.17708333333337</v>
          </cell>
        </row>
        <row r="309">
          <cell r="Q309">
            <v>275.54000000000002</v>
          </cell>
          <cell r="S309">
            <v>275.54000000000002</v>
          </cell>
          <cell r="U309">
            <v>275.54000000000002</v>
          </cell>
          <cell r="V309">
            <v>0</v>
          </cell>
          <cell r="W309">
            <v>0</v>
          </cell>
          <cell r="Y309">
            <v>0</v>
          </cell>
          <cell r="AA309">
            <v>0</v>
          </cell>
          <cell r="AJ309">
            <v>107732.40083333332</v>
          </cell>
          <cell r="AN309">
            <v>72057.927500000005</v>
          </cell>
          <cell r="AR309">
            <v>34176.00499999999</v>
          </cell>
          <cell r="AV309">
            <v>103.3275</v>
          </cell>
          <cell r="AZ309">
            <v>11.480833333333335</v>
          </cell>
        </row>
        <row r="310">
          <cell r="Q310">
            <v>29947096.379999999</v>
          </cell>
          <cell r="S310">
            <v>31865431.100000001</v>
          </cell>
          <cell r="U310">
            <v>34772037.689999998</v>
          </cell>
          <cell r="V310">
            <v>36220387.350000001</v>
          </cell>
          <cell r="W310">
            <v>37309929.359999999</v>
          </cell>
          <cell r="Y310">
            <v>33383952.77</v>
          </cell>
          <cell r="AA310">
            <v>29434504.68</v>
          </cell>
          <cell r="AJ310">
            <v>33032604.543333337</v>
          </cell>
          <cell r="AN310">
            <v>31806191.614583332</v>
          </cell>
          <cell r="AR310">
            <v>32498803.71166667</v>
          </cell>
          <cell r="AV310">
            <v>32882758.389166668</v>
          </cell>
          <cell r="AZ310">
            <v>33423691.943750005</v>
          </cell>
        </row>
        <row r="311">
          <cell r="Q311">
            <v>8943192.1799999997</v>
          </cell>
          <cell r="S311">
            <v>9001657.0899999999</v>
          </cell>
          <cell r="U311">
            <v>9104592.6899999995</v>
          </cell>
          <cell r="V311">
            <v>8963351.9199999999</v>
          </cell>
          <cell r="W311">
            <v>8473294.4299999997</v>
          </cell>
          <cell r="Y311">
            <v>8215760.4800000004</v>
          </cell>
          <cell r="AA311">
            <v>7416364.6100000003</v>
          </cell>
          <cell r="AJ311">
            <v>8593425.4312500004</v>
          </cell>
          <cell r="AN311">
            <v>9207281.182500001</v>
          </cell>
          <cell r="AR311">
            <v>9029132.958333334</v>
          </cell>
          <cell r="AV311">
            <v>8507003.6549999993</v>
          </cell>
          <cell r="AZ311">
            <v>7968951.7508333335</v>
          </cell>
        </row>
        <row r="312">
          <cell r="Q312">
            <v>3592860.68</v>
          </cell>
          <cell r="S312">
            <v>3726699.2</v>
          </cell>
          <cell r="U312">
            <v>3709950.87</v>
          </cell>
          <cell r="V312">
            <v>3741965.06</v>
          </cell>
          <cell r="W312">
            <v>3880110</v>
          </cell>
          <cell r="Y312">
            <v>3756949.55</v>
          </cell>
          <cell r="AA312">
            <v>3737685.68</v>
          </cell>
          <cell r="AJ312">
            <v>3470041.0066666664</v>
          </cell>
          <cell r="AN312">
            <v>3517609.9820833332</v>
          </cell>
          <cell r="AR312">
            <v>3663612.8554166667</v>
          </cell>
          <cell r="AV312">
            <v>3766630.2962500001</v>
          </cell>
          <cell r="AZ312">
            <v>3809428.8283333327</v>
          </cell>
        </row>
        <row r="313">
          <cell r="Q313">
            <v>190932.86</v>
          </cell>
          <cell r="S313">
            <v>190932.86</v>
          </cell>
          <cell r="U313">
            <v>190932.86</v>
          </cell>
          <cell r="V313">
            <v>0</v>
          </cell>
          <cell r="W313">
            <v>0</v>
          </cell>
          <cell r="Y313">
            <v>0</v>
          </cell>
          <cell r="AA313">
            <v>0</v>
          </cell>
          <cell r="AJ313">
            <v>161816.91083333333</v>
          </cell>
          <cell r="AN313">
            <v>171944.19749999995</v>
          </cell>
          <cell r="AR313">
            <v>126382.73333333332</v>
          </cell>
          <cell r="AV313">
            <v>71599.822499999995</v>
          </cell>
          <cell r="AZ313">
            <v>7955.5358333333324</v>
          </cell>
        </row>
        <row r="314">
          <cell r="Q314">
            <v>826440.14</v>
          </cell>
          <cell r="S314">
            <v>826440.14</v>
          </cell>
          <cell r="U314">
            <v>8698.56</v>
          </cell>
          <cell r="V314">
            <v>8698.56</v>
          </cell>
          <cell r="W314">
            <v>8698.56</v>
          </cell>
          <cell r="Y314">
            <v>8698.56</v>
          </cell>
          <cell r="AA314">
            <v>8698.56</v>
          </cell>
          <cell r="AJ314">
            <v>312306.12999999995</v>
          </cell>
          <cell r="AN314">
            <v>422944.19083333336</v>
          </cell>
          <cell r="AR314">
            <v>299732.6241666667</v>
          </cell>
          <cell r="AV314">
            <v>241460.86750000002</v>
          </cell>
          <cell r="AZ314">
            <v>4711.7199999999993</v>
          </cell>
        </row>
        <row r="315">
          <cell r="Q315">
            <v>521979.19</v>
          </cell>
          <cell r="S315">
            <v>521979.19</v>
          </cell>
          <cell r="U315">
            <v>0</v>
          </cell>
          <cell r="V315">
            <v>0</v>
          </cell>
          <cell r="W315">
            <v>29345.3</v>
          </cell>
          <cell r="Y315">
            <v>19671.32</v>
          </cell>
          <cell r="AA315">
            <v>0</v>
          </cell>
          <cell r="AJ315">
            <v>617037.8175</v>
          </cell>
          <cell r="AN315">
            <v>497767.6412500001</v>
          </cell>
          <cell r="AR315">
            <v>272935.11458333326</v>
          </cell>
          <cell r="AV315">
            <v>117829.97875000001</v>
          </cell>
          <cell r="AZ315">
            <v>7363.2716666666674</v>
          </cell>
        </row>
        <row r="316">
          <cell r="Q316">
            <v>55.82</v>
          </cell>
          <cell r="S316">
            <v>55.82</v>
          </cell>
          <cell r="U316">
            <v>0</v>
          </cell>
          <cell r="V316">
            <v>0</v>
          </cell>
          <cell r="W316">
            <v>0</v>
          </cell>
          <cell r="Y316">
            <v>-3819.9</v>
          </cell>
          <cell r="AA316">
            <v>0</v>
          </cell>
          <cell r="AJ316">
            <v>543520.44999999995</v>
          </cell>
          <cell r="AN316">
            <v>64724.252500000002</v>
          </cell>
          <cell r="AR316">
            <v>923.86291666666659</v>
          </cell>
          <cell r="AV316">
            <v>-625.02083333333337</v>
          </cell>
          <cell r="AZ316">
            <v>-636.65</v>
          </cell>
        </row>
        <row r="317">
          <cell r="Q317">
            <v>13530.88</v>
          </cell>
          <cell r="S317">
            <v>13530.88</v>
          </cell>
          <cell r="U317">
            <v>0</v>
          </cell>
          <cell r="V317">
            <v>0</v>
          </cell>
          <cell r="W317">
            <v>0</v>
          </cell>
          <cell r="Y317">
            <v>0</v>
          </cell>
          <cell r="AA317">
            <v>0</v>
          </cell>
          <cell r="AJ317">
            <v>2513.2874999999999</v>
          </cell>
          <cell r="AN317">
            <v>6459.7941666666666</v>
          </cell>
          <cell r="AR317">
            <v>6459.7941666666666</v>
          </cell>
          <cell r="AV317">
            <v>3946.5066666666667</v>
          </cell>
          <cell r="AZ317">
            <v>0</v>
          </cell>
        </row>
        <row r="318">
          <cell r="Q318">
            <v>123787.93</v>
          </cell>
          <cell r="S318">
            <v>123787.93</v>
          </cell>
          <cell r="U318">
            <v>123787.93</v>
          </cell>
          <cell r="V318">
            <v>123787.93</v>
          </cell>
          <cell r="W318">
            <v>123787.93</v>
          </cell>
          <cell r="Y318">
            <v>123787.93</v>
          </cell>
          <cell r="AA318">
            <v>123787.93</v>
          </cell>
          <cell r="AJ318">
            <v>1630157.8304166666</v>
          </cell>
          <cell r="AN318">
            <v>1671420.4737499999</v>
          </cell>
          <cell r="AR318">
            <v>1225183.1170833332</v>
          </cell>
          <cell r="AV318">
            <v>108314.43874999997</v>
          </cell>
          <cell r="AZ318">
            <v>67051.795416666646</v>
          </cell>
        </row>
        <row r="319">
          <cell r="AA319">
            <v>0</v>
          </cell>
          <cell r="AJ319">
            <v>0</v>
          </cell>
          <cell r="AN319">
            <v>0</v>
          </cell>
          <cell r="AR319">
            <v>0</v>
          </cell>
          <cell r="AV319">
            <v>0</v>
          </cell>
          <cell r="AZ319">
            <v>87437.74083333333</v>
          </cell>
        </row>
        <row r="320">
          <cell r="Q320">
            <v>0</v>
          </cell>
          <cell r="S320">
            <v>0</v>
          </cell>
          <cell r="U320">
            <v>0</v>
          </cell>
          <cell r="V320">
            <v>0</v>
          </cell>
          <cell r="W320">
            <v>0</v>
          </cell>
          <cell r="Y320">
            <v>0</v>
          </cell>
          <cell r="AA320">
            <v>0</v>
          </cell>
          <cell r="AJ320">
            <v>53716.127083333326</v>
          </cell>
          <cell r="AN320">
            <v>31098.810416666664</v>
          </cell>
          <cell r="AR320">
            <v>8481.4937499999996</v>
          </cell>
          <cell r="AV320">
            <v>0</v>
          </cell>
          <cell r="AZ320">
            <v>0</v>
          </cell>
        </row>
        <row r="321">
          <cell r="Q321">
            <v>1009738.25</v>
          </cell>
          <cell r="S321">
            <v>1009738.25</v>
          </cell>
          <cell r="U321">
            <v>1009738.25</v>
          </cell>
          <cell r="V321">
            <v>0</v>
          </cell>
          <cell r="W321">
            <v>0</v>
          </cell>
          <cell r="Y321">
            <v>0</v>
          </cell>
          <cell r="AA321">
            <v>0</v>
          </cell>
          <cell r="AJ321">
            <v>42072.427083333336</v>
          </cell>
          <cell r="AN321">
            <v>378651.84375</v>
          </cell>
          <cell r="AR321">
            <v>420724.27083333331</v>
          </cell>
          <cell r="AV321">
            <v>378651.84375</v>
          </cell>
          <cell r="AZ321">
            <v>42072.427083333336</v>
          </cell>
        </row>
        <row r="322">
          <cell r="Q322">
            <v>0</v>
          </cell>
          <cell r="S322">
            <v>0</v>
          </cell>
          <cell r="U322">
            <v>0</v>
          </cell>
          <cell r="V322">
            <v>0</v>
          </cell>
          <cell r="W322">
            <v>0</v>
          </cell>
          <cell r="Y322">
            <v>0</v>
          </cell>
          <cell r="AA322">
            <v>0</v>
          </cell>
          <cell r="AJ322">
            <v>0</v>
          </cell>
          <cell r="AN322">
            <v>0</v>
          </cell>
          <cell r="AR322">
            <v>0</v>
          </cell>
          <cell r="AV322">
            <v>0</v>
          </cell>
          <cell r="AZ322">
            <v>0</v>
          </cell>
        </row>
        <row r="323">
          <cell r="Q323">
            <v>2465032.23</v>
          </cell>
          <cell r="S323">
            <v>2704538.63</v>
          </cell>
          <cell r="U323">
            <v>2906408.68</v>
          </cell>
          <cell r="V323">
            <v>3049913.52</v>
          </cell>
          <cell r="W323">
            <v>2963123.53</v>
          </cell>
          <cell r="Y323">
            <v>2849300.16</v>
          </cell>
          <cell r="AA323">
            <v>2781643.79</v>
          </cell>
          <cell r="AJ323">
            <v>2268877.7270833333</v>
          </cell>
          <cell r="AN323">
            <v>2483046.4091666667</v>
          </cell>
          <cell r="AR323">
            <v>2623464.5195833333</v>
          </cell>
          <cell r="AV323">
            <v>2793219.8629166665</v>
          </cell>
          <cell r="AZ323">
            <v>3005854.5020833337</v>
          </cell>
        </row>
        <row r="324">
          <cell r="Q324">
            <v>873329.15</v>
          </cell>
          <cell r="S324">
            <v>857157.85</v>
          </cell>
          <cell r="U324">
            <v>871444.67</v>
          </cell>
          <cell r="V324">
            <v>806273.01</v>
          </cell>
          <cell r="W324">
            <v>804923.6</v>
          </cell>
          <cell r="Y324">
            <v>744882.97</v>
          </cell>
          <cell r="AA324">
            <v>593228.57999999996</v>
          </cell>
          <cell r="AJ324">
            <v>1100641.8029166667</v>
          </cell>
          <cell r="AN324">
            <v>969349.56458333321</v>
          </cell>
          <cell r="AR324">
            <v>869978.59833333327</v>
          </cell>
          <cell r="AV324">
            <v>762250.98583333334</v>
          </cell>
          <cell r="AZ324">
            <v>664777.85499999986</v>
          </cell>
        </row>
        <row r="325">
          <cell r="Q325">
            <v>0</v>
          </cell>
          <cell r="S325">
            <v>0</v>
          </cell>
          <cell r="U325">
            <v>0</v>
          </cell>
          <cell r="V325">
            <v>0</v>
          </cell>
          <cell r="W325">
            <v>0</v>
          </cell>
          <cell r="Y325">
            <v>0</v>
          </cell>
          <cell r="AA325">
            <v>0</v>
          </cell>
          <cell r="AJ325">
            <v>0</v>
          </cell>
          <cell r="AN325">
            <v>0</v>
          </cell>
          <cell r="AR325">
            <v>0</v>
          </cell>
          <cell r="AV325">
            <v>0</v>
          </cell>
          <cell r="AZ325">
            <v>0</v>
          </cell>
        </row>
        <row r="326">
          <cell r="Q326">
            <v>0</v>
          </cell>
          <cell r="S326">
            <v>0</v>
          </cell>
          <cell r="U326">
            <v>0</v>
          </cell>
          <cell r="V326">
            <v>0</v>
          </cell>
          <cell r="W326">
            <v>0</v>
          </cell>
          <cell r="Y326">
            <v>0</v>
          </cell>
          <cell r="AA326">
            <v>0</v>
          </cell>
          <cell r="AJ326">
            <v>0</v>
          </cell>
          <cell r="AN326">
            <v>0</v>
          </cell>
          <cell r="AR326">
            <v>0</v>
          </cell>
          <cell r="AV326">
            <v>0</v>
          </cell>
          <cell r="AZ326">
            <v>0</v>
          </cell>
        </row>
        <row r="327">
          <cell r="Q327">
            <v>114772.51</v>
          </cell>
          <cell r="S327">
            <v>147133.41</v>
          </cell>
          <cell r="U327">
            <v>192808.37</v>
          </cell>
          <cell r="V327">
            <v>217879.67999999999</v>
          </cell>
          <cell r="W327">
            <v>238199.27</v>
          </cell>
          <cell r="Y327">
            <v>242001.82</v>
          </cell>
          <cell r="AA327">
            <v>308465.37</v>
          </cell>
          <cell r="AJ327">
            <v>34043.377916666665</v>
          </cell>
          <cell r="AN327">
            <v>83869.021249999991</v>
          </cell>
          <cell r="AR327">
            <v>151508.58041666666</v>
          </cell>
          <cell r="AV327">
            <v>222828.89</v>
          </cell>
          <cell r="AZ327">
            <v>295195.16875000001</v>
          </cell>
        </row>
        <row r="328">
          <cell r="Q328">
            <v>38919608.960000001</v>
          </cell>
          <cell r="S328">
            <v>31624434.75</v>
          </cell>
          <cell r="U328">
            <v>26479524.129999999</v>
          </cell>
          <cell r="V328">
            <v>27779200.210000001</v>
          </cell>
          <cell r="W328">
            <v>33058033.059999999</v>
          </cell>
          <cell r="Y328">
            <v>35317042.43</v>
          </cell>
          <cell r="AA328">
            <v>34975907.219999999</v>
          </cell>
          <cell r="AJ328">
            <v>34865754.038333327</v>
          </cell>
          <cell r="AN328">
            <v>39566579.71791666</v>
          </cell>
          <cell r="AR328">
            <v>38206777.445</v>
          </cell>
          <cell r="AV328">
            <v>32287838.731250007</v>
          </cell>
          <cell r="AZ328">
            <v>28675345.375833336</v>
          </cell>
        </row>
        <row r="329">
          <cell r="Q329">
            <v>7056107.8899999997</v>
          </cell>
          <cell r="S329">
            <v>5530378.4100000001</v>
          </cell>
          <cell r="U329">
            <v>4196739.07</v>
          </cell>
          <cell r="V329">
            <v>8304363.8200000003</v>
          </cell>
          <cell r="W329">
            <v>7681886.54</v>
          </cell>
          <cell r="Y329">
            <v>7434885.5800000001</v>
          </cell>
          <cell r="AA329">
            <v>7184798.4900000002</v>
          </cell>
          <cell r="AJ329">
            <v>7405891.3862499995</v>
          </cell>
          <cell r="AN329">
            <v>7417822.0804166654</v>
          </cell>
          <cell r="AR329">
            <v>7181372.9349999996</v>
          </cell>
          <cell r="AV329">
            <v>6628943.8587500006</v>
          </cell>
          <cell r="AZ329">
            <v>6986502.1870833337</v>
          </cell>
        </row>
        <row r="330">
          <cell r="Q330">
            <v>60567476.310000002</v>
          </cell>
          <cell r="S330">
            <v>47636665.810000002</v>
          </cell>
          <cell r="U330">
            <v>35048420.770000003</v>
          </cell>
          <cell r="V330">
            <v>41454188.509999998</v>
          </cell>
          <cell r="W330">
            <v>47383496.969999999</v>
          </cell>
          <cell r="Y330">
            <v>50166856.020000003</v>
          </cell>
          <cell r="AA330">
            <v>51078367.020000003</v>
          </cell>
          <cell r="AJ330">
            <v>38895323.555833332</v>
          </cell>
          <cell r="AN330">
            <v>45466516.791249998</v>
          </cell>
          <cell r="AR330">
            <v>49952551.657083333</v>
          </cell>
          <cell r="AV330">
            <v>47311322.00666666</v>
          </cell>
          <cell r="AZ330">
            <v>45380436.170833342</v>
          </cell>
        </row>
        <row r="331">
          <cell r="Q331">
            <v>0</v>
          </cell>
          <cell r="S331">
            <v>0</v>
          </cell>
          <cell r="U331">
            <v>0</v>
          </cell>
          <cell r="V331">
            <v>0</v>
          </cell>
          <cell r="W331">
            <v>0</v>
          </cell>
          <cell r="Y331">
            <v>0</v>
          </cell>
          <cell r="AA331">
            <v>0</v>
          </cell>
          <cell r="AJ331">
            <v>955723.84583333333</v>
          </cell>
          <cell r="AN331">
            <v>0</v>
          </cell>
          <cell r="AR331">
            <v>0</v>
          </cell>
          <cell r="AV331">
            <v>0</v>
          </cell>
          <cell r="AZ331">
            <v>0</v>
          </cell>
        </row>
        <row r="332">
          <cell r="Q332">
            <v>576201.30000000005</v>
          </cell>
          <cell r="S332">
            <v>576201.30000000005</v>
          </cell>
          <cell r="U332">
            <v>576201.30000000005</v>
          </cell>
          <cell r="V332">
            <v>576201.30000000005</v>
          </cell>
          <cell r="W332">
            <v>576201.30000000005</v>
          </cell>
          <cell r="Y332">
            <v>576201.30000000005</v>
          </cell>
          <cell r="AA332">
            <v>576201.30000000005</v>
          </cell>
          <cell r="AJ332">
            <v>576201.29999999993</v>
          </cell>
          <cell r="AN332">
            <v>576201.29999999993</v>
          </cell>
          <cell r="AR332">
            <v>576201.29999999993</v>
          </cell>
          <cell r="AV332">
            <v>576201.29999999993</v>
          </cell>
          <cell r="AZ332">
            <v>576201.29999999993</v>
          </cell>
        </row>
        <row r="333">
          <cell r="Q333">
            <v>27666.98</v>
          </cell>
          <cell r="S333">
            <v>83834.84</v>
          </cell>
          <cell r="U333">
            <v>144089.84</v>
          </cell>
          <cell r="V333">
            <v>144089.84</v>
          </cell>
          <cell r="W333">
            <v>144089.84</v>
          </cell>
          <cell r="Y333">
            <v>144089.84</v>
          </cell>
          <cell r="AA333">
            <v>43316.27</v>
          </cell>
          <cell r="AJ333">
            <v>69967.68541666666</v>
          </cell>
          <cell r="AN333">
            <v>71646.031666666662</v>
          </cell>
          <cell r="AR333">
            <v>98546.131666666653</v>
          </cell>
          <cell r="AV333">
            <v>102954.10208333332</v>
          </cell>
          <cell r="AZ333">
            <v>92285.022500000006</v>
          </cell>
        </row>
        <row r="334">
          <cell r="Q334">
            <v>2034.05</v>
          </cell>
          <cell r="S334">
            <v>678.05</v>
          </cell>
          <cell r="U334">
            <v>39421.25</v>
          </cell>
          <cell r="V334">
            <v>35837.5</v>
          </cell>
          <cell r="W334">
            <v>32253.75</v>
          </cell>
          <cell r="Y334">
            <v>25086.25</v>
          </cell>
          <cell r="AA334">
            <v>0</v>
          </cell>
          <cell r="AJ334">
            <v>4334.7712500000007</v>
          </cell>
          <cell r="AN334">
            <v>5060.8458333333338</v>
          </cell>
          <cell r="AR334">
            <v>13778.079166666665</v>
          </cell>
          <cell r="AV334">
            <v>15485.197916666666</v>
          </cell>
          <cell r="AZ334">
            <v>15222.96875</v>
          </cell>
        </row>
        <row r="335">
          <cell r="Q335">
            <v>0</v>
          </cell>
          <cell r="S335">
            <v>0</v>
          </cell>
          <cell r="U335">
            <v>0</v>
          </cell>
          <cell r="V335">
            <v>0</v>
          </cell>
          <cell r="W335">
            <v>0</v>
          </cell>
          <cell r="Y335">
            <v>0</v>
          </cell>
          <cell r="AA335">
            <v>0</v>
          </cell>
          <cell r="AJ335">
            <v>0</v>
          </cell>
          <cell r="AN335">
            <v>0</v>
          </cell>
          <cell r="AR335">
            <v>0</v>
          </cell>
          <cell r="AV335">
            <v>0</v>
          </cell>
          <cell r="AZ335">
            <v>0</v>
          </cell>
        </row>
        <row r="336">
          <cell r="Q336">
            <v>2600231.17</v>
          </cell>
          <cell r="S336">
            <v>2100830.0499999998</v>
          </cell>
          <cell r="U336">
            <v>1633978.93</v>
          </cell>
          <cell r="V336">
            <v>1400553.37</v>
          </cell>
          <cell r="W336">
            <v>1167127.81</v>
          </cell>
          <cell r="Y336">
            <v>700276.69</v>
          </cell>
          <cell r="AA336">
            <v>233425.57</v>
          </cell>
          <cell r="AJ336">
            <v>1189509.3445833335</v>
          </cell>
          <cell r="AN336">
            <v>1273261.3262499999</v>
          </cell>
          <cell r="AR336">
            <v>1293095.41625</v>
          </cell>
          <cell r="AV336">
            <v>1305746.6595833332</v>
          </cell>
          <cell r="AZ336">
            <v>1424279.0062499999</v>
          </cell>
        </row>
        <row r="337">
          <cell r="Q337">
            <v>8697.24</v>
          </cell>
          <cell r="S337">
            <v>5218.3599999999997</v>
          </cell>
          <cell r="U337">
            <v>1739.48</v>
          </cell>
          <cell r="V337">
            <v>0</v>
          </cell>
          <cell r="W337">
            <v>23259.23</v>
          </cell>
          <cell r="Y337">
            <v>18045.27</v>
          </cell>
          <cell r="AA337">
            <v>14035.21</v>
          </cell>
          <cell r="AJ337">
            <v>9730.9654166666642</v>
          </cell>
          <cell r="AN337">
            <v>9573.5154166666671</v>
          </cell>
          <cell r="AR337">
            <v>10231.652083333334</v>
          </cell>
          <cell r="AV337">
            <v>10851.348749999999</v>
          </cell>
          <cell r="AZ337">
            <v>11116.925416666665</v>
          </cell>
        </row>
        <row r="338">
          <cell r="Q338">
            <v>0</v>
          </cell>
          <cell r="S338">
            <v>0</v>
          </cell>
          <cell r="U338">
            <v>0</v>
          </cell>
          <cell r="V338">
            <v>0</v>
          </cell>
          <cell r="W338">
            <v>0</v>
          </cell>
          <cell r="Y338">
            <v>0</v>
          </cell>
          <cell r="AA338">
            <v>0</v>
          </cell>
          <cell r="AJ338">
            <v>0</v>
          </cell>
          <cell r="AN338">
            <v>0</v>
          </cell>
          <cell r="AR338">
            <v>0</v>
          </cell>
          <cell r="AV338">
            <v>0</v>
          </cell>
          <cell r="AZ338">
            <v>0</v>
          </cell>
        </row>
        <row r="339">
          <cell r="Q339">
            <v>3162.15</v>
          </cell>
          <cell r="S339">
            <v>26575.79</v>
          </cell>
          <cell r="U339">
            <v>21885.95</v>
          </cell>
          <cell r="V339">
            <v>19541.03</v>
          </cell>
          <cell r="W339">
            <v>17196.11</v>
          </cell>
          <cell r="Y339">
            <v>12506.27</v>
          </cell>
          <cell r="AA339">
            <v>7816.43</v>
          </cell>
          <cell r="AJ339">
            <v>13735.482083333334</v>
          </cell>
          <cell r="AN339">
            <v>13775.753333333332</v>
          </cell>
          <cell r="AR339">
            <v>13710.58</v>
          </cell>
          <cell r="AV339">
            <v>13680.953333333333</v>
          </cell>
          <cell r="AZ339">
            <v>14154.240833333335</v>
          </cell>
        </row>
        <row r="340">
          <cell r="Q340">
            <v>512596.01</v>
          </cell>
          <cell r="S340">
            <v>0</v>
          </cell>
          <cell r="U340">
            <v>0</v>
          </cell>
          <cell r="V340">
            <v>0</v>
          </cell>
          <cell r="W340">
            <v>0</v>
          </cell>
          <cell r="Y340">
            <v>0</v>
          </cell>
          <cell r="AA340">
            <v>0</v>
          </cell>
          <cell r="AJ340">
            <v>885150.92999999982</v>
          </cell>
          <cell r="AN340">
            <v>784149.86708333343</v>
          </cell>
          <cell r="AR340">
            <v>320372.51041666663</v>
          </cell>
          <cell r="AV340">
            <v>51869.833749999998</v>
          </cell>
          <cell r="AZ340">
            <v>0</v>
          </cell>
        </row>
        <row r="341">
          <cell r="Q341">
            <v>24649.96</v>
          </cell>
          <cell r="S341">
            <v>16433.28</v>
          </cell>
          <cell r="U341">
            <v>8216.6</v>
          </cell>
          <cell r="V341">
            <v>4108.26</v>
          </cell>
          <cell r="W341">
            <v>0</v>
          </cell>
          <cell r="Y341">
            <v>46495</v>
          </cell>
          <cell r="AA341">
            <v>37196</v>
          </cell>
          <cell r="AJ341">
            <v>26458.847916666666</v>
          </cell>
          <cell r="AN341">
            <v>26536.891250000004</v>
          </cell>
          <cell r="AR341">
            <v>23317.353333333333</v>
          </cell>
          <cell r="AV341">
            <v>24760.473333333332</v>
          </cell>
          <cell r="AZ341">
            <v>25482.046666666665</v>
          </cell>
        </row>
        <row r="342">
          <cell r="Q342">
            <v>168662.03</v>
          </cell>
          <cell r="S342">
            <v>137996.21</v>
          </cell>
          <cell r="U342">
            <v>107330.39</v>
          </cell>
          <cell r="V342">
            <v>91997.48</v>
          </cell>
          <cell r="W342">
            <v>76664.570000000007</v>
          </cell>
          <cell r="Y342">
            <v>45998.75</v>
          </cell>
          <cell r="AA342">
            <v>15332.93</v>
          </cell>
          <cell r="AJ342">
            <v>84078.519166666665</v>
          </cell>
          <cell r="AN342">
            <v>84228.765833333324</v>
          </cell>
          <cell r="AR342">
            <v>84312.239166666681</v>
          </cell>
          <cell r="AV342">
            <v>82995.671250000014</v>
          </cell>
          <cell r="AZ342">
            <v>74255.181250000009</v>
          </cell>
        </row>
        <row r="343">
          <cell r="Q343">
            <v>11837.53</v>
          </cell>
          <cell r="S343">
            <v>9321.11</v>
          </cell>
          <cell r="U343">
            <v>5025.03</v>
          </cell>
          <cell r="V343">
            <v>5876.99</v>
          </cell>
          <cell r="W343">
            <v>45518.95</v>
          </cell>
          <cell r="Y343">
            <v>37762.370000000003</v>
          </cell>
          <cell r="AA343">
            <v>30005.79</v>
          </cell>
          <cell r="AJ343">
            <v>23143.764999999999</v>
          </cell>
          <cell r="AN343">
            <v>17076.016249999997</v>
          </cell>
          <cell r="AR343">
            <v>17966.72625</v>
          </cell>
          <cell r="AV343">
            <v>22658.287916666664</v>
          </cell>
          <cell r="AZ343">
            <v>25041.136666666669</v>
          </cell>
        </row>
        <row r="344">
          <cell r="Q344">
            <v>664311.64</v>
          </cell>
          <cell r="S344">
            <v>221437.18</v>
          </cell>
          <cell r="U344">
            <v>2932474.49</v>
          </cell>
          <cell r="V344">
            <v>2665885.9</v>
          </cell>
          <cell r="W344">
            <v>2399297.31</v>
          </cell>
          <cell r="Y344">
            <v>1866120.13</v>
          </cell>
          <cell r="AA344">
            <v>1332328.3500000001</v>
          </cell>
          <cell r="AJ344">
            <v>1164809.8774999997</v>
          </cell>
          <cell r="AN344">
            <v>1213060.5216666667</v>
          </cell>
          <cell r="AR344">
            <v>1374053.1912500001</v>
          </cell>
          <cell r="AV344">
            <v>1449197.9195833334</v>
          </cell>
          <cell r="AZ344">
            <v>1455234.9570833331</v>
          </cell>
        </row>
        <row r="345">
          <cell r="Q345">
            <v>16486.25</v>
          </cell>
          <cell r="S345">
            <v>13488.75</v>
          </cell>
          <cell r="U345">
            <v>10491.25</v>
          </cell>
          <cell r="V345">
            <v>8992.5</v>
          </cell>
          <cell r="W345">
            <v>7493.75</v>
          </cell>
          <cell r="Y345">
            <v>4496.25</v>
          </cell>
          <cell r="AA345">
            <v>1498.75</v>
          </cell>
          <cell r="AJ345">
            <v>8243.125</v>
          </cell>
          <cell r="AN345">
            <v>8243.125</v>
          </cell>
          <cell r="AR345">
            <v>8243.125</v>
          </cell>
          <cell r="AV345">
            <v>8166.736249999999</v>
          </cell>
          <cell r="AZ345">
            <v>7666.7395833333321</v>
          </cell>
        </row>
        <row r="346">
          <cell r="Q346">
            <v>0</v>
          </cell>
          <cell r="S346">
            <v>18333.330000000002</v>
          </cell>
          <cell r="U346">
            <v>36666.67</v>
          </cell>
          <cell r="V346">
            <v>18333.34</v>
          </cell>
          <cell r="W346">
            <v>55000</v>
          </cell>
          <cell r="Y346">
            <v>18333.330000000002</v>
          </cell>
          <cell r="AA346">
            <v>36666.67</v>
          </cell>
          <cell r="AJ346">
            <v>32083.33666666667</v>
          </cell>
          <cell r="AN346">
            <v>32083.334999999995</v>
          </cell>
          <cell r="AR346">
            <v>32083.333750000005</v>
          </cell>
          <cell r="AV346">
            <v>32083.333333333332</v>
          </cell>
          <cell r="AZ346">
            <v>32569.447083333333</v>
          </cell>
        </row>
        <row r="347">
          <cell r="Q347">
            <v>60697.5</v>
          </cell>
          <cell r="S347">
            <v>0</v>
          </cell>
          <cell r="U347">
            <v>303487.5</v>
          </cell>
          <cell r="V347">
            <v>273138.75</v>
          </cell>
          <cell r="W347">
            <v>242790</v>
          </cell>
          <cell r="Y347">
            <v>182092.5</v>
          </cell>
          <cell r="AA347">
            <v>121395</v>
          </cell>
          <cell r="AJ347">
            <v>166918.125</v>
          </cell>
          <cell r="AN347">
            <v>166918.125</v>
          </cell>
          <cell r="AR347">
            <v>166918.125</v>
          </cell>
          <cell r="AV347">
            <v>166918.125</v>
          </cell>
          <cell r="AZ347">
            <v>153429.79166666666</v>
          </cell>
        </row>
        <row r="348">
          <cell r="Q348">
            <v>0</v>
          </cell>
          <cell r="S348">
            <v>1052105.8999999999</v>
          </cell>
          <cell r="U348">
            <v>841684.72</v>
          </cell>
          <cell r="V348">
            <v>736474.13</v>
          </cell>
          <cell r="W348">
            <v>631263.54</v>
          </cell>
          <cell r="Y348">
            <v>420842.36</v>
          </cell>
          <cell r="AA348">
            <v>210421.18</v>
          </cell>
          <cell r="AJ348">
            <v>353278.14583333331</v>
          </cell>
          <cell r="AN348">
            <v>503640.31875000003</v>
          </cell>
          <cell r="AR348">
            <v>559903.76208333333</v>
          </cell>
          <cell r="AV348">
            <v>578658.245</v>
          </cell>
          <cell r="AZ348">
            <v>579989.18666666665</v>
          </cell>
        </row>
        <row r="349">
          <cell r="U349">
            <v>800354</v>
          </cell>
          <cell r="V349">
            <v>713359</v>
          </cell>
          <cell r="W349">
            <v>626364</v>
          </cell>
          <cell r="Y349">
            <v>452374</v>
          </cell>
          <cell r="AA349">
            <v>278384</v>
          </cell>
          <cell r="AJ349">
            <v>0</v>
          </cell>
          <cell r="AN349">
            <v>107293.83333333333</v>
          </cell>
          <cell r="AR349">
            <v>316081.83333333331</v>
          </cell>
          <cell r="AV349">
            <v>408876.5</v>
          </cell>
          <cell r="AZ349">
            <v>336061.43</v>
          </cell>
        </row>
        <row r="350">
          <cell r="Q350">
            <v>0</v>
          </cell>
          <cell r="S350">
            <v>0</v>
          </cell>
          <cell r="U350">
            <v>0</v>
          </cell>
          <cell r="V350">
            <v>0</v>
          </cell>
          <cell r="W350">
            <v>0</v>
          </cell>
          <cell r="Y350">
            <v>0</v>
          </cell>
          <cell r="AA350">
            <v>0</v>
          </cell>
          <cell r="AJ350">
            <v>0</v>
          </cell>
          <cell r="AN350">
            <v>0</v>
          </cell>
          <cell r="AR350">
            <v>0</v>
          </cell>
          <cell r="AV350">
            <v>0</v>
          </cell>
          <cell r="AZ350">
            <v>0</v>
          </cell>
        </row>
        <row r="351">
          <cell r="Q351">
            <v>6173.42</v>
          </cell>
          <cell r="S351">
            <v>5336.72</v>
          </cell>
          <cell r="U351">
            <v>4120.1000000000004</v>
          </cell>
          <cell r="V351">
            <v>4678.3900000000003</v>
          </cell>
          <cell r="W351">
            <v>8611.68</v>
          </cell>
          <cell r="Y351">
            <v>6790.18</v>
          </cell>
          <cell r="AA351">
            <v>6254.5</v>
          </cell>
          <cell r="AJ351">
            <v>5485.3458333333338</v>
          </cell>
          <cell r="AN351">
            <v>5521.9179166666663</v>
          </cell>
          <cell r="AR351">
            <v>6038.3</v>
          </cell>
          <cell r="AV351">
            <v>6152.8408333333327</v>
          </cell>
          <cell r="AZ351">
            <v>6288.1704166666668</v>
          </cell>
        </row>
        <row r="352">
          <cell r="Q352">
            <v>0</v>
          </cell>
          <cell r="S352">
            <v>0</v>
          </cell>
          <cell r="U352">
            <v>0</v>
          </cell>
          <cell r="V352">
            <v>0</v>
          </cell>
          <cell r="W352">
            <v>0</v>
          </cell>
          <cell r="Y352">
            <v>0</v>
          </cell>
          <cell r="AA352">
            <v>0</v>
          </cell>
          <cell r="AJ352">
            <v>0</v>
          </cell>
          <cell r="AN352">
            <v>0</v>
          </cell>
          <cell r="AR352">
            <v>0</v>
          </cell>
          <cell r="AV352">
            <v>0</v>
          </cell>
          <cell r="AZ352">
            <v>0</v>
          </cell>
        </row>
        <row r="353">
          <cell r="Q353">
            <v>0</v>
          </cell>
          <cell r="S353">
            <v>0</v>
          </cell>
          <cell r="U353">
            <v>0</v>
          </cell>
          <cell r="V353">
            <v>0</v>
          </cell>
          <cell r="W353">
            <v>0</v>
          </cell>
          <cell r="Y353">
            <v>0</v>
          </cell>
          <cell r="AA353">
            <v>0</v>
          </cell>
          <cell r="AJ353">
            <v>0</v>
          </cell>
          <cell r="AN353">
            <v>0</v>
          </cell>
          <cell r="AR353">
            <v>0</v>
          </cell>
          <cell r="AV353">
            <v>0</v>
          </cell>
          <cell r="AZ353">
            <v>0</v>
          </cell>
        </row>
        <row r="354">
          <cell r="Q354">
            <v>0</v>
          </cell>
          <cell r="S354">
            <v>1095353.95</v>
          </cell>
          <cell r="U354">
            <v>876283.17</v>
          </cell>
          <cell r="V354">
            <v>766747.78</v>
          </cell>
          <cell r="W354">
            <v>657212.39</v>
          </cell>
          <cell r="Y354">
            <v>438141.61</v>
          </cell>
          <cell r="AA354">
            <v>219070.83</v>
          </cell>
          <cell r="AJ354">
            <v>527771.81750000012</v>
          </cell>
          <cell r="AN354">
            <v>531726.55041666667</v>
          </cell>
          <cell r="AR354">
            <v>574873.40708333335</v>
          </cell>
          <cell r="AV354">
            <v>589255.6908333333</v>
          </cell>
          <cell r="AZ354">
            <v>603868.3158333333</v>
          </cell>
        </row>
        <row r="355">
          <cell r="Q355">
            <v>0</v>
          </cell>
          <cell r="S355">
            <v>0</v>
          </cell>
          <cell r="U355">
            <v>2604883.7799999998</v>
          </cell>
          <cell r="V355">
            <v>994833</v>
          </cell>
          <cell r="W355">
            <v>0</v>
          </cell>
          <cell r="Y355">
            <v>1175111.57</v>
          </cell>
          <cell r="AA355">
            <v>2993380.23</v>
          </cell>
          <cell r="AJ355">
            <v>1904481.4229166666</v>
          </cell>
          <cell r="AN355">
            <v>1845055.1866666665</v>
          </cell>
          <cell r="AR355">
            <v>1745510.4341666664</v>
          </cell>
          <cell r="AV355">
            <v>1708376.9341666668</v>
          </cell>
          <cell r="AZ355">
            <v>1823174.4654166668</v>
          </cell>
        </row>
        <row r="356">
          <cell r="Q356">
            <v>2118.65</v>
          </cell>
          <cell r="S356">
            <v>1513.31</v>
          </cell>
          <cell r="U356">
            <v>907.97</v>
          </cell>
          <cell r="V356">
            <v>605.29999999999995</v>
          </cell>
          <cell r="W356">
            <v>302.63</v>
          </cell>
          <cell r="Y356">
            <v>3329.29</v>
          </cell>
          <cell r="AA356">
            <v>2723.95</v>
          </cell>
          <cell r="AJ356">
            <v>1623.4895833333333</v>
          </cell>
          <cell r="AN356">
            <v>1657.0929166666665</v>
          </cell>
          <cell r="AR356">
            <v>1664.6433333333332</v>
          </cell>
          <cell r="AV356">
            <v>1664.63</v>
          </cell>
          <cell r="AZ356">
            <v>1664.6166666666668</v>
          </cell>
        </row>
        <row r="357">
          <cell r="Q357">
            <v>0</v>
          </cell>
          <cell r="S357">
            <v>0</v>
          </cell>
          <cell r="U357">
            <v>0</v>
          </cell>
          <cell r="V357">
            <v>0</v>
          </cell>
          <cell r="W357">
            <v>0</v>
          </cell>
          <cell r="Y357">
            <v>0</v>
          </cell>
          <cell r="AA357">
            <v>0</v>
          </cell>
          <cell r="AJ357">
            <v>951.0383333333333</v>
          </cell>
          <cell r="AN357">
            <v>0</v>
          </cell>
          <cell r="AR357">
            <v>0</v>
          </cell>
          <cell r="AV357">
            <v>964.02250000000004</v>
          </cell>
          <cell r="AZ357">
            <v>3856.09</v>
          </cell>
        </row>
        <row r="358">
          <cell r="Q358">
            <v>24200</v>
          </cell>
          <cell r="S358">
            <v>21175</v>
          </cell>
          <cell r="U358">
            <v>18150</v>
          </cell>
          <cell r="V358">
            <v>16637.5</v>
          </cell>
          <cell r="W358">
            <v>15125</v>
          </cell>
          <cell r="Y358">
            <v>12100</v>
          </cell>
          <cell r="AA358">
            <v>9075</v>
          </cell>
          <cell r="AJ358">
            <v>33275</v>
          </cell>
          <cell r="AN358">
            <v>27225</v>
          </cell>
          <cell r="AR358">
            <v>21175</v>
          </cell>
          <cell r="AV358">
            <v>15125</v>
          </cell>
          <cell r="AZ358">
            <v>9075</v>
          </cell>
        </row>
        <row r="359">
          <cell r="Q359">
            <v>0</v>
          </cell>
          <cell r="S359">
            <v>0</v>
          </cell>
          <cell r="U359">
            <v>0</v>
          </cell>
          <cell r="V359">
            <v>0</v>
          </cell>
          <cell r="W359">
            <v>0</v>
          </cell>
          <cell r="Y359">
            <v>0</v>
          </cell>
          <cell r="AA359">
            <v>0</v>
          </cell>
          <cell r="AJ359">
            <v>0</v>
          </cell>
          <cell r="AN359">
            <v>0</v>
          </cell>
          <cell r="AR359">
            <v>0</v>
          </cell>
          <cell r="AV359">
            <v>0</v>
          </cell>
          <cell r="AZ359">
            <v>0</v>
          </cell>
        </row>
        <row r="360">
          <cell r="Q360">
            <v>0</v>
          </cell>
          <cell r="S360">
            <v>0</v>
          </cell>
          <cell r="U360">
            <v>0</v>
          </cell>
          <cell r="V360">
            <v>0</v>
          </cell>
          <cell r="W360">
            <v>0</v>
          </cell>
          <cell r="Y360">
            <v>4430.55</v>
          </cell>
          <cell r="AA360">
            <v>0</v>
          </cell>
          <cell r="AJ360">
            <v>119679.40999999999</v>
          </cell>
          <cell r="AN360">
            <v>90215.075416666674</v>
          </cell>
          <cell r="AR360">
            <v>19678.86</v>
          </cell>
          <cell r="AV360">
            <v>981.48083333333341</v>
          </cell>
          <cell r="AZ360">
            <v>981.48083333333341</v>
          </cell>
        </row>
        <row r="361">
          <cell r="Q361">
            <v>434858.41</v>
          </cell>
          <cell r="S361">
            <v>289905.61</v>
          </cell>
          <cell r="U361">
            <v>144952.81</v>
          </cell>
          <cell r="V361">
            <v>72476.41</v>
          </cell>
          <cell r="W361">
            <v>0</v>
          </cell>
          <cell r="Y361">
            <v>728088.6</v>
          </cell>
          <cell r="AA361">
            <v>582470.88</v>
          </cell>
          <cell r="AJ361">
            <v>398520.46499999991</v>
          </cell>
          <cell r="AN361">
            <v>398609.125</v>
          </cell>
          <cell r="AR361">
            <v>399063.48791666661</v>
          </cell>
          <cell r="AV361">
            <v>399950.04458333337</v>
          </cell>
          <cell r="AZ361">
            <v>400393.32124999998</v>
          </cell>
        </row>
        <row r="362">
          <cell r="Q362">
            <v>0</v>
          </cell>
          <cell r="S362">
            <v>0</v>
          </cell>
          <cell r="U362">
            <v>0</v>
          </cell>
          <cell r="V362">
            <v>0</v>
          </cell>
          <cell r="W362">
            <v>0</v>
          </cell>
          <cell r="Y362">
            <v>0</v>
          </cell>
          <cell r="AA362">
            <v>0</v>
          </cell>
          <cell r="AJ362">
            <v>0</v>
          </cell>
          <cell r="AN362">
            <v>0</v>
          </cell>
          <cell r="AR362">
            <v>0</v>
          </cell>
          <cell r="AV362">
            <v>0</v>
          </cell>
          <cell r="AZ362">
            <v>0</v>
          </cell>
        </row>
        <row r="363">
          <cell r="Q363">
            <v>9635.49</v>
          </cell>
          <cell r="S363">
            <v>0</v>
          </cell>
          <cell r="U363">
            <v>-28906.58</v>
          </cell>
          <cell r="V363">
            <v>77084.210000000006</v>
          </cell>
          <cell r="W363">
            <v>67448.679999999993</v>
          </cell>
          <cell r="Y363">
            <v>48177.62</v>
          </cell>
          <cell r="AA363">
            <v>28906.560000000001</v>
          </cell>
          <cell r="AJ363">
            <v>52983.24458333334</v>
          </cell>
          <cell r="AN363">
            <v>31315.444583333334</v>
          </cell>
          <cell r="AR363">
            <v>26497.684583333335</v>
          </cell>
          <cell r="AV363">
            <v>26497.687916666666</v>
          </cell>
          <cell r="AZ363">
            <v>46185.955833333333</v>
          </cell>
        </row>
        <row r="364">
          <cell r="Q364">
            <v>63768.98</v>
          </cell>
          <cell r="S364">
            <v>54659.14</v>
          </cell>
          <cell r="U364">
            <v>45549.3</v>
          </cell>
          <cell r="V364">
            <v>40994.379999999997</v>
          </cell>
          <cell r="W364">
            <v>36439.46</v>
          </cell>
          <cell r="Y364">
            <v>27329.62</v>
          </cell>
          <cell r="AA364">
            <v>18219.78</v>
          </cell>
          <cell r="AJ364">
            <v>50483.759166666663</v>
          </cell>
          <cell r="AN364">
            <v>68703.472499999989</v>
          </cell>
          <cell r="AR364">
            <v>54659.139999999992</v>
          </cell>
          <cell r="AV364">
            <v>36439.46</v>
          </cell>
          <cell r="AZ364">
            <v>18978.912500000002</v>
          </cell>
        </row>
        <row r="365">
          <cell r="Q365">
            <v>9635.59</v>
          </cell>
          <cell r="S365">
            <v>0</v>
          </cell>
          <cell r="U365">
            <v>-28906.57</v>
          </cell>
          <cell r="V365">
            <v>77084.22</v>
          </cell>
          <cell r="W365">
            <v>67448.7</v>
          </cell>
          <cell r="Y365">
            <v>48177.66</v>
          </cell>
          <cell r="AA365">
            <v>28906.62</v>
          </cell>
          <cell r="AJ365">
            <v>52983.285833333335</v>
          </cell>
          <cell r="AN365">
            <v>31315.48916666667</v>
          </cell>
          <cell r="AR365">
            <v>26497.722916666666</v>
          </cell>
          <cell r="AV365">
            <v>26497.719583333335</v>
          </cell>
          <cell r="AZ365">
            <v>46185.986666666664</v>
          </cell>
        </row>
        <row r="366">
          <cell r="U366">
            <v>160070.85</v>
          </cell>
          <cell r="V366">
            <v>140061.99</v>
          </cell>
          <cell r="W366">
            <v>120053.13</v>
          </cell>
          <cell r="Y366">
            <v>80035.41</v>
          </cell>
          <cell r="AA366">
            <v>40017.69</v>
          </cell>
          <cell r="AJ366">
            <v>0</v>
          </cell>
          <cell r="AN366">
            <v>21676.26125</v>
          </cell>
          <cell r="AR366">
            <v>61693.971249999995</v>
          </cell>
          <cell r="AV366">
            <v>75033.202499999999</v>
          </cell>
          <cell r="AZ366">
            <v>119116.75166666666</v>
          </cell>
        </row>
        <row r="367">
          <cell r="Q367">
            <v>0</v>
          </cell>
          <cell r="S367">
            <v>0</v>
          </cell>
          <cell r="U367">
            <v>0</v>
          </cell>
          <cell r="V367">
            <v>0</v>
          </cell>
          <cell r="W367">
            <v>0</v>
          </cell>
          <cell r="Y367">
            <v>0</v>
          </cell>
          <cell r="AA367">
            <v>0</v>
          </cell>
          <cell r="AJ367">
            <v>0</v>
          </cell>
          <cell r="AN367">
            <v>0</v>
          </cell>
          <cell r="AR367">
            <v>0</v>
          </cell>
          <cell r="AV367">
            <v>0</v>
          </cell>
          <cell r="AZ367">
            <v>0</v>
          </cell>
        </row>
        <row r="368">
          <cell r="Q368">
            <v>0</v>
          </cell>
          <cell r="S368">
            <v>0</v>
          </cell>
          <cell r="U368">
            <v>0</v>
          </cell>
          <cell r="V368">
            <v>0</v>
          </cell>
          <cell r="W368">
            <v>0</v>
          </cell>
          <cell r="Y368">
            <v>0</v>
          </cell>
          <cell r="AA368">
            <v>0</v>
          </cell>
          <cell r="AJ368">
            <v>1608098.9270833333</v>
          </cell>
          <cell r="AN368">
            <v>994097.51041666663</v>
          </cell>
          <cell r="AR368">
            <v>438572.42708333331</v>
          </cell>
          <cell r="AV368">
            <v>0</v>
          </cell>
          <cell r="AZ368">
            <v>0</v>
          </cell>
        </row>
        <row r="369">
          <cell r="AV369">
            <v>0</v>
          </cell>
          <cell r="AZ369">
            <v>0</v>
          </cell>
        </row>
        <row r="370">
          <cell r="Q370">
            <v>0</v>
          </cell>
          <cell r="S370">
            <v>0</v>
          </cell>
          <cell r="U370">
            <v>0</v>
          </cell>
          <cell r="V370">
            <v>0</v>
          </cell>
          <cell r="W370">
            <v>0</v>
          </cell>
          <cell r="Y370">
            <v>0</v>
          </cell>
          <cell r="AA370">
            <v>0</v>
          </cell>
          <cell r="AJ370">
            <v>0</v>
          </cell>
          <cell r="AN370">
            <v>0</v>
          </cell>
          <cell r="AR370">
            <v>0</v>
          </cell>
          <cell r="AV370">
            <v>0</v>
          </cell>
          <cell r="AZ370">
            <v>0</v>
          </cell>
        </row>
        <row r="371">
          <cell r="Q371">
            <v>0</v>
          </cell>
          <cell r="S371">
            <v>0</v>
          </cell>
          <cell r="U371">
            <v>0</v>
          </cell>
          <cell r="V371">
            <v>0</v>
          </cell>
          <cell r="W371">
            <v>0</v>
          </cell>
          <cell r="Y371">
            <v>0</v>
          </cell>
          <cell r="AA371">
            <v>0</v>
          </cell>
          <cell r="AJ371">
            <v>0</v>
          </cell>
          <cell r="AN371">
            <v>0</v>
          </cell>
          <cell r="AR371">
            <v>0</v>
          </cell>
          <cell r="AV371">
            <v>0</v>
          </cell>
          <cell r="AZ371">
            <v>0</v>
          </cell>
        </row>
        <row r="372">
          <cell r="Q372">
            <v>116471.42</v>
          </cell>
          <cell r="S372">
            <v>915704.14</v>
          </cell>
          <cell r="U372">
            <v>-494530.81</v>
          </cell>
          <cell r="V372">
            <v>28577.25</v>
          </cell>
          <cell r="W372">
            <v>21960.18</v>
          </cell>
          <cell r="Y372">
            <v>256074.36</v>
          </cell>
          <cell r="AA372">
            <v>111408.01</v>
          </cell>
          <cell r="AJ372">
            <v>-57130.494583333326</v>
          </cell>
          <cell r="AN372">
            <v>3094.1874999999977</v>
          </cell>
          <cell r="AR372">
            <v>102326.71999999999</v>
          </cell>
          <cell r="AV372">
            <v>113282.93583333331</v>
          </cell>
          <cell r="AZ372">
            <v>69166.212916666671</v>
          </cell>
        </row>
        <row r="373">
          <cell r="Q373">
            <v>171460.75</v>
          </cell>
          <cell r="S373">
            <v>152363.79999999999</v>
          </cell>
          <cell r="U373">
            <v>122238.96</v>
          </cell>
          <cell r="V373">
            <v>105520.8</v>
          </cell>
          <cell r="W373">
            <v>90446.399999999994</v>
          </cell>
          <cell r="Y373">
            <v>60297.599999999999</v>
          </cell>
          <cell r="AA373">
            <v>30148.799999999999</v>
          </cell>
          <cell r="AJ373">
            <v>112656.42749999999</v>
          </cell>
          <cell r="AN373">
            <v>111529.27083333331</v>
          </cell>
          <cell r="AR373">
            <v>111263.02083333331</v>
          </cell>
          <cell r="AV373">
            <v>96934.584583333344</v>
          </cell>
          <cell r="AZ373">
            <v>97874.909999999989</v>
          </cell>
        </row>
        <row r="374">
          <cell r="Q374">
            <v>17049.98</v>
          </cell>
          <cell r="S374">
            <v>11366.64</v>
          </cell>
          <cell r="U374">
            <v>5683.3</v>
          </cell>
          <cell r="V374">
            <v>2841.63</v>
          </cell>
          <cell r="W374">
            <v>0</v>
          </cell>
          <cell r="Y374">
            <v>36695</v>
          </cell>
          <cell r="AA374">
            <v>29356</v>
          </cell>
          <cell r="AJ374">
            <v>20208.328333333331</v>
          </cell>
          <cell r="AN374">
            <v>18663.875</v>
          </cell>
          <cell r="AR374">
            <v>16732.926666666666</v>
          </cell>
          <cell r="AV374">
            <v>18940.486666666668</v>
          </cell>
          <cell r="AZ374">
            <v>18056.273333333334</v>
          </cell>
        </row>
        <row r="375">
          <cell r="Q375">
            <v>31881.65</v>
          </cell>
          <cell r="S375">
            <v>21254.43</v>
          </cell>
          <cell r="U375">
            <v>10627.21</v>
          </cell>
          <cell r="V375">
            <v>5313.6</v>
          </cell>
          <cell r="W375">
            <v>42387.83</v>
          </cell>
          <cell r="Y375">
            <v>0</v>
          </cell>
          <cell r="AA375">
            <v>0</v>
          </cell>
          <cell r="AJ375">
            <v>28867.612916666669</v>
          </cell>
          <cell r="AN375">
            <v>29185.149583333332</v>
          </cell>
          <cell r="AR375">
            <v>29153.057916666668</v>
          </cell>
          <cell r="AV375">
            <v>14983.434583333335</v>
          </cell>
          <cell r="AZ375">
            <v>9704.6354166666661</v>
          </cell>
        </row>
        <row r="376">
          <cell r="Q376">
            <v>29604.73</v>
          </cell>
          <cell r="S376">
            <v>19736.47</v>
          </cell>
          <cell r="U376">
            <v>9868.2099999999991</v>
          </cell>
          <cell r="V376">
            <v>4934.08</v>
          </cell>
          <cell r="W376">
            <v>0</v>
          </cell>
          <cell r="Y376">
            <v>52343.37</v>
          </cell>
          <cell r="AA376">
            <v>41874.69</v>
          </cell>
          <cell r="AJ376">
            <v>27118.649583333332</v>
          </cell>
          <cell r="AN376">
            <v>27100.817500000005</v>
          </cell>
          <cell r="AR376">
            <v>22303.614166666666</v>
          </cell>
          <cell r="AV376">
            <v>23104.180833333336</v>
          </cell>
          <cell r="AZ376">
            <v>23504.467500000002</v>
          </cell>
        </row>
        <row r="377">
          <cell r="Q377">
            <v>99854.720000000001</v>
          </cell>
          <cell r="S377">
            <v>81699.320000000007</v>
          </cell>
          <cell r="U377">
            <v>63543.92</v>
          </cell>
          <cell r="V377">
            <v>54466.22</v>
          </cell>
          <cell r="W377">
            <v>45388.52</v>
          </cell>
          <cell r="Y377">
            <v>27233.119999999999</v>
          </cell>
          <cell r="AA377">
            <v>9077.7199999999993</v>
          </cell>
          <cell r="AJ377">
            <v>48769.9375</v>
          </cell>
          <cell r="AN377">
            <v>49458.664166666676</v>
          </cell>
          <cell r="AR377">
            <v>49841.284166666672</v>
          </cell>
          <cell r="AV377">
            <v>50050.927083333336</v>
          </cell>
          <cell r="AZ377">
            <v>50859.670416666653</v>
          </cell>
        </row>
        <row r="378">
          <cell r="Q378">
            <v>188933.52</v>
          </cell>
          <cell r="S378">
            <v>195997.29</v>
          </cell>
          <cell r="U378">
            <v>195997.3</v>
          </cell>
          <cell r="V378">
            <v>195997.3</v>
          </cell>
          <cell r="W378">
            <v>240581.26</v>
          </cell>
          <cell r="Y378">
            <v>240581.26</v>
          </cell>
          <cell r="AA378">
            <v>309059.53999999998</v>
          </cell>
          <cell r="AJ378">
            <v>114088.72666666668</v>
          </cell>
          <cell r="AN378">
            <v>178538.18666666668</v>
          </cell>
          <cell r="AR378">
            <v>175957.76041666666</v>
          </cell>
          <cell r="AV378">
            <v>246167.37083333332</v>
          </cell>
          <cell r="AZ378">
            <v>313887.9208333334</v>
          </cell>
        </row>
        <row r="379">
          <cell r="Q379">
            <v>226710</v>
          </cell>
          <cell r="S379">
            <v>188925</v>
          </cell>
          <cell r="U379">
            <v>151140</v>
          </cell>
          <cell r="V379">
            <v>132247.5</v>
          </cell>
          <cell r="W379">
            <v>113355</v>
          </cell>
          <cell r="Y379">
            <v>75570</v>
          </cell>
          <cell r="AA379">
            <v>72700</v>
          </cell>
          <cell r="AJ379">
            <v>88704.75</v>
          </cell>
          <cell r="AN379">
            <v>107647.25</v>
          </cell>
          <cell r="AR379">
            <v>119012.75</v>
          </cell>
          <cell r="AV379">
            <v>120628.95833333333</v>
          </cell>
          <cell r="AZ379">
            <v>69817.333333333328</v>
          </cell>
        </row>
        <row r="380">
          <cell r="Q380">
            <v>796665.13</v>
          </cell>
          <cell r="S380">
            <v>830218.07</v>
          </cell>
          <cell r="U380">
            <v>830218.07</v>
          </cell>
          <cell r="V380">
            <v>830218.07</v>
          </cell>
          <cell r="W380">
            <v>1017161.26</v>
          </cell>
          <cell r="Y380">
            <v>1017161.26</v>
          </cell>
          <cell r="AA380">
            <v>303549.93</v>
          </cell>
          <cell r="AJ380">
            <v>174892.17708333334</v>
          </cell>
          <cell r="AN380">
            <v>447437.41625000001</v>
          </cell>
          <cell r="AR380">
            <v>745411.04625000001</v>
          </cell>
          <cell r="AV380">
            <v>750034.98375000001</v>
          </cell>
          <cell r="AZ380">
            <v>707667.84625000006</v>
          </cell>
        </row>
        <row r="381">
          <cell r="Q381">
            <v>0</v>
          </cell>
          <cell r="S381">
            <v>442534.2</v>
          </cell>
          <cell r="U381">
            <v>354027.36</v>
          </cell>
          <cell r="V381">
            <v>309773.94</v>
          </cell>
          <cell r="W381">
            <v>265520.52</v>
          </cell>
          <cell r="Y381">
            <v>177013.68</v>
          </cell>
          <cell r="AA381">
            <v>88506.84</v>
          </cell>
          <cell r="AJ381">
            <v>238236.1575</v>
          </cell>
          <cell r="AN381">
            <v>240893.12458333335</v>
          </cell>
          <cell r="AR381">
            <v>242768.63458333336</v>
          </cell>
          <cell r="AV381">
            <v>266941.22666666663</v>
          </cell>
          <cell r="AZ381">
            <v>298539.31</v>
          </cell>
        </row>
        <row r="382">
          <cell r="Q382">
            <v>0</v>
          </cell>
          <cell r="S382">
            <v>319515</v>
          </cell>
          <cell r="U382">
            <v>255612</v>
          </cell>
          <cell r="V382">
            <v>223660.5</v>
          </cell>
          <cell r="W382">
            <v>191709</v>
          </cell>
          <cell r="Y382">
            <v>127806</v>
          </cell>
          <cell r="AA382">
            <v>63903</v>
          </cell>
          <cell r="AJ382">
            <v>175506.71000000005</v>
          </cell>
          <cell r="AN382">
            <v>168565.00166666668</v>
          </cell>
          <cell r="AR382">
            <v>173867.48166666666</v>
          </cell>
          <cell r="AV382">
            <v>191778.91666666666</v>
          </cell>
          <cell r="AZ382">
            <v>214819.14333333334</v>
          </cell>
        </row>
        <row r="383">
          <cell r="S383">
            <v>6600000</v>
          </cell>
          <cell r="U383">
            <v>0</v>
          </cell>
          <cell r="V383">
            <v>0</v>
          </cell>
          <cell r="W383">
            <v>1750000</v>
          </cell>
          <cell r="Y383">
            <v>12250000</v>
          </cell>
          <cell r="AA383">
            <v>0</v>
          </cell>
          <cell r="AJ383">
            <v>0</v>
          </cell>
          <cell r="AN383">
            <v>1100000</v>
          </cell>
          <cell r="AR383">
            <v>1902083.3333333333</v>
          </cell>
          <cell r="AV383">
            <v>2412500</v>
          </cell>
          <cell r="AZ383">
            <v>1312500</v>
          </cell>
        </row>
        <row r="384">
          <cell r="Q384">
            <v>0</v>
          </cell>
          <cell r="S384">
            <v>26436.66</v>
          </cell>
          <cell r="U384">
            <v>13218.32</v>
          </cell>
          <cell r="V384">
            <v>6609.15</v>
          </cell>
          <cell r="W384">
            <v>0</v>
          </cell>
          <cell r="Y384">
            <v>26436.74</v>
          </cell>
          <cell r="AA384">
            <v>13218.36</v>
          </cell>
          <cell r="AJ384">
            <v>15594.591666666667</v>
          </cell>
          <cell r="AN384">
            <v>15996.864999999998</v>
          </cell>
          <cell r="AR384">
            <v>16275.371666666666</v>
          </cell>
          <cell r="AV384">
            <v>16522.933333333331</v>
          </cell>
          <cell r="AZ384">
            <v>16372.713333333335</v>
          </cell>
        </row>
        <row r="385">
          <cell r="Q385">
            <v>5545.8</v>
          </cell>
          <cell r="S385">
            <v>0</v>
          </cell>
          <cell r="U385">
            <v>30500</v>
          </cell>
          <cell r="V385">
            <v>27450</v>
          </cell>
          <cell r="W385">
            <v>24400</v>
          </cell>
          <cell r="Y385">
            <v>18300</v>
          </cell>
          <cell r="AA385">
            <v>12200</v>
          </cell>
          <cell r="AJ385">
            <v>12667.165000000001</v>
          </cell>
          <cell r="AN385">
            <v>15620.468333333332</v>
          </cell>
          <cell r="AR385">
            <v>16359.361666666666</v>
          </cell>
          <cell r="AV385">
            <v>16728.814999999999</v>
          </cell>
          <cell r="AZ385">
            <v>16856.333333333332</v>
          </cell>
        </row>
        <row r="386">
          <cell r="Q386">
            <v>0</v>
          </cell>
          <cell r="S386">
            <v>332832.09999999998</v>
          </cell>
          <cell r="U386">
            <v>283972.64</v>
          </cell>
          <cell r="V386">
            <v>248476.06</v>
          </cell>
          <cell r="W386">
            <v>212979.48</v>
          </cell>
          <cell r="Y386">
            <v>141986.32</v>
          </cell>
          <cell r="AA386">
            <v>70993.16</v>
          </cell>
          <cell r="AJ386">
            <v>148078.32916666669</v>
          </cell>
          <cell r="AN386">
            <v>150685.28041666668</v>
          </cell>
          <cell r="AR386">
            <v>157062.44375000001</v>
          </cell>
          <cell r="AV386">
            <v>159188.15583333332</v>
          </cell>
          <cell r="AZ386">
            <v>94657.546666666676</v>
          </cell>
        </row>
        <row r="387">
          <cell r="Q387">
            <v>0</v>
          </cell>
          <cell r="S387">
            <v>0</v>
          </cell>
          <cell r="U387">
            <v>0</v>
          </cell>
          <cell r="V387">
            <v>0</v>
          </cell>
          <cell r="W387">
            <v>0</v>
          </cell>
          <cell r="Y387">
            <v>0</v>
          </cell>
          <cell r="AA387">
            <v>0</v>
          </cell>
          <cell r="AJ387">
            <v>0</v>
          </cell>
          <cell r="AN387">
            <v>0</v>
          </cell>
          <cell r="AR387">
            <v>0</v>
          </cell>
          <cell r="AV387">
            <v>0</v>
          </cell>
          <cell r="AZ387">
            <v>0</v>
          </cell>
        </row>
        <row r="388">
          <cell r="S388">
            <v>221443.22</v>
          </cell>
          <cell r="U388">
            <v>208417.14</v>
          </cell>
          <cell r="V388">
            <v>201904.1</v>
          </cell>
          <cell r="W388">
            <v>195391.06</v>
          </cell>
          <cell r="Y388">
            <v>182364.98</v>
          </cell>
          <cell r="AA388">
            <v>169338.9</v>
          </cell>
          <cell r="AJ388">
            <v>0</v>
          </cell>
          <cell r="AN388">
            <v>64044.852500000001</v>
          </cell>
          <cell r="AR388">
            <v>129175.20583333333</v>
          </cell>
          <cell r="AV388">
            <v>185621.50583333333</v>
          </cell>
          <cell r="AZ388">
            <v>169338.9</v>
          </cell>
        </row>
        <row r="389">
          <cell r="Q389">
            <v>113293.62</v>
          </cell>
          <cell r="S389">
            <v>130582.71</v>
          </cell>
          <cell r="U389">
            <v>168832.31</v>
          </cell>
          <cell r="V389">
            <v>168848.53</v>
          </cell>
          <cell r="W389">
            <v>1313.82</v>
          </cell>
          <cell r="Y389">
            <v>30797.759999999998</v>
          </cell>
          <cell r="AA389">
            <v>108449.96</v>
          </cell>
          <cell r="AJ389">
            <v>23669.454999999998</v>
          </cell>
          <cell r="AN389">
            <v>70470.728750000009</v>
          </cell>
          <cell r="AR389">
            <v>93291.893333333355</v>
          </cell>
          <cell r="AV389">
            <v>104809.7375</v>
          </cell>
          <cell r="AZ389">
            <v>117630.96208333335</v>
          </cell>
        </row>
        <row r="390">
          <cell r="W390">
            <v>0</v>
          </cell>
          <cell r="Y390">
            <v>0</v>
          </cell>
          <cell r="AA390">
            <v>0</v>
          </cell>
          <cell r="AJ390">
            <v>0</v>
          </cell>
          <cell r="AN390">
            <v>0</v>
          </cell>
          <cell r="AR390">
            <v>0</v>
          </cell>
          <cell r="AV390">
            <v>0</v>
          </cell>
          <cell r="AZ390">
            <v>0</v>
          </cell>
        </row>
        <row r="391">
          <cell r="Q391">
            <v>245103.43</v>
          </cell>
          <cell r="S391">
            <v>282507.26</v>
          </cell>
          <cell r="U391">
            <v>365257.8</v>
          </cell>
          <cell r="V391">
            <v>365292.89</v>
          </cell>
          <cell r="W391">
            <v>2842.37</v>
          </cell>
          <cell r="Y391">
            <v>66628.95</v>
          </cell>
          <cell r="AA391">
            <v>234624.48</v>
          </cell>
          <cell r="AJ391">
            <v>51207.341249999998</v>
          </cell>
          <cell r="AN391">
            <v>152458.87583333332</v>
          </cell>
          <cell r="AR391">
            <v>201830.99125000005</v>
          </cell>
          <cell r="AV391">
            <v>226749.09791666674</v>
          </cell>
          <cell r="AZ391">
            <v>254486.98875000002</v>
          </cell>
        </row>
        <row r="392">
          <cell r="AR392">
            <v>0</v>
          </cell>
          <cell r="AV392">
            <v>11679.164583333333</v>
          </cell>
          <cell r="AZ392">
            <v>40096.54</v>
          </cell>
        </row>
        <row r="393">
          <cell r="Q393">
            <v>5342466.25</v>
          </cell>
          <cell r="S393">
            <v>5359256.57</v>
          </cell>
          <cell r="U393">
            <v>5396402.71</v>
          </cell>
          <cell r="V393">
            <v>5396418.46</v>
          </cell>
          <cell r="W393">
            <v>1275.92</v>
          </cell>
          <cell r="Y393">
            <v>29909.27</v>
          </cell>
          <cell r="AA393">
            <v>105321.29</v>
          </cell>
          <cell r="AJ393">
            <v>1549115.2529166667</v>
          </cell>
          <cell r="AN393">
            <v>3338713.3712499999</v>
          </cell>
          <cell r="AR393">
            <v>4014931.2979166671</v>
          </cell>
          <cell r="AV393">
            <v>2499988.226666667</v>
          </cell>
          <cell r="AZ393">
            <v>768292.56083333341</v>
          </cell>
        </row>
        <row r="394">
          <cell r="AV394">
            <v>0</v>
          </cell>
          <cell r="AZ394">
            <v>4976.7170833333339</v>
          </cell>
        </row>
        <row r="395">
          <cell r="Q395">
            <v>43022.06</v>
          </cell>
          <cell r="S395">
            <v>44788</v>
          </cell>
          <cell r="U395">
            <v>44788.01</v>
          </cell>
          <cell r="V395">
            <v>44788.01</v>
          </cell>
          <cell r="W395">
            <v>54656.99</v>
          </cell>
          <cell r="Y395">
            <v>54656.99</v>
          </cell>
          <cell r="AA395">
            <v>71776.56</v>
          </cell>
          <cell r="AJ395">
            <v>9252.3158333333322</v>
          </cell>
          <cell r="AN395">
            <v>23960.907916666667</v>
          </cell>
          <cell r="AR395">
            <v>40013.815833333334</v>
          </cell>
          <cell r="AV395">
            <v>56796.325833333336</v>
          </cell>
          <cell r="AZ395">
            <v>73963.29833333334</v>
          </cell>
        </row>
        <row r="396">
          <cell r="AV396">
            <v>0</v>
          </cell>
          <cell r="AZ396">
            <v>0</v>
          </cell>
        </row>
        <row r="397">
          <cell r="Q397">
            <v>40612.83</v>
          </cell>
          <cell r="S397">
            <v>44888.18</v>
          </cell>
          <cell r="U397">
            <v>0</v>
          </cell>
          <cell r="V397">
            <v>0</v>
          </cell>
          <cell r="W397">
            <v>0</v>
          </cell>
          <cell r="Y397">
            <v>0</v>
          </cell>
          <cell r="AA397">
            <v>29578.9</v>
          </cell>
          <cell r="AJ397">
            <v>1692.2012500000001</v>
          </cell>
          <cell r="AN397">
            <v>10865.765833333333</v>
          </cell>
          <cell r="AR397">
            <v>10865.765833333333</v>
          </cell>
          <cell r="AV397">
            <v>18458.881666666668</v>
          </cell>
          <cell r="AZ397">
            <v>24990.971250000002</v>
          </cell>
        </row>
        <row r="398">
          <cell r="Q398">
            <v>356732.58</v>
          </cell>
          <cell r="S398">
            <v>375845.91</v>
          </cell>
          <cell r="U398">
            <v>0</v>
          </cell>
          <cell r="V398">
            <v>0</v>
          </cell>
          <cell r="W398">
            <v>0</v>
          </cell>
          <cell r="Y398">
            <v>0</v>
          </cell>
          <cell r="AA398">
            <v>132595.10999999999</v>
          </cell>
          <cell r="AJ398">
            <v>14863.8575</v>
          </cell>
          <cell r="AN398">
            <v>92368.7</v>
          </cell>
          <cell r="AR398">
            <v>92368.7</v>
          </cell>
          <cell r="AV398">
            <v>119064.09749999999</v>
          </cell>
          <cell r="AZ398">
            <v>111602.43249999998</v>
          </cell>
        </row>
        <row r="399">
          <cell r="Q399">
            <v>0</v>
          </cell>
          <cell r="S399">
            <v>0</v>
          </cell>
          <cell r="U399">
            <v>0</v>
          </cell>
          <cell r="V399">
            <v>0</v>
          </cell>
          <cell r="W399">
            <v>0</v>
          </cell>
          <cell r="Y399">
            <v>0</v>
          </cell>
          <cell r="AA399">
            <v>0</v>
          </cell>
          <cell r="AJ399">
            <v>0</v>
          </cell>
          <cell r="AN399">
            <v>0</v>
          </cell>
          <cell r="AR399">
            <v>0</v>
          </cell>
          <cell r="AV399">
            <v>0</v>
          </cell>
          <cell r="AZ399">
            <v>0</v>
          </cell>
        </row>
        <row r="400">
          <cell r="Q400">
            <v>499584.48</v>
          </cell>
          <cell r="S400">
            <v>501344.92</v>
          </cell>
          <cell r="U400">
            <v>509285.32</v>
          </cell>
          <cell r="V400">
            <v>509285.32</v>
          </cell>
          <cell r="W400">
            <v>508576.64</v>
          </cell>
          <cell r="Y400">
            <v>508576.64</v>
          </cell>
          <cell r="AA400">
            <v>520816.19</v>
          </cell>
          <cell r="AJ400">
            <v>20816.02</v>
          </cell>
          <cell r="AN400">
            <v>188850.19166666665</v>
          </cell>
          <cell r="AR400">
            <v>358464.3233333333</v>
          </cell>
          <cell r="AV400">
            <v>510996.84875000006</v>
          </cell>
          <cell r="AZ400">
            <v>518883.57250000007</v>
          </cell>
        </row>
        <row r="401">
          <cell r="Q401">
            <v>426683.81</v>
          </cell>
          <cell r="S401">
            <v>450391.61</v>
          </cell>
          <cell r="U401">
            <v>572999.71</v>
          </cell>
          <cell r="V401">
            <v>572999.71</v>
          </cell>
          <cell r="W401">
            <v>610805.06999999995</v>
          </cell>
          <cell r="Y401">
            <v>610252.66</v>
          </cell>
          <cell r="AA401">
            <v>859822.73</v>
          </cell>
          <cell r="AJ401">
            <v>17778.492083333334</v>
          </cell>
          <cell r="AN401">
            <v>182247.21624999997</v>
          </cell>
          <cell r="AR401">
            <v>381054.185</v>
          </cell>
          <cell r="AV401">
            <v>648125.07208333339</v>
          </cell>
          <cell r="AZ401">
            <v>897279.97541666648</v>
          </cell>
        </row>
        <row r="402">
          <cell r="Q402">
            <v>511455.46</v>
          </cell>
          <cell r="S402">
            <v>504984.54</v>
          </cell>
          <cell r="U402">
            <v>642454.23</v>
          </cell>
          <cell r="V402">
            <v>642454.23</v>
          </cell>
          <cell r="W402">
            <v>642454.23</v>
          </cell>
          <cell r="Y402">
            <v>684222.69</v>
          </cell>
          <cell r="AA402">
            <v>964043.68</v>
          </cell>
          <cell r="AJ402">
            <v>21310.644166666669</v>
          </cell>
          <cell r="AN402">
            <v>207092.15708333332</v>
          </cell>
          <cell r="AR402">
            <v>422983.91958333325</v>
          </cell>
          <cell r="AV402">
            <v>721049.85624999984</v>
          </cell>
          <cell r="AZ402">
            <v>955499.45083333331</v>
          </cell>
        </row>
        <row r="403">
          <cell r="Q403">
            <v>426683.8</v>
          </cell>
          <cell r="S403">
            <v>0</v>
          </cell>
          <cell r="U403">
            <v>0</v>
          </cell>
          <cell r="V403">
            <v>0</v>
          </cell>
          <cell r="W403">
            <v>0</v>
          </cell>
          <cell r="Y403">
            <v>0</v>
          </cell>
          <cell r="AA403">
            <v>0</v>
          </cell>
          <cell r="AJ403">
            <v>17778.491666666665</v>
          </cell>
          <cell r="AN403">
            <v>35556.98333333333</v>
          </cell>
          <cell r="AR403">
            <v>35556.98333333333</v>
          </cell>
          <cell r="AV403">
            <v>17778.491666666665</v>
          </cell>
          <cell r="AZ403">
            <v>0</v>
          </cell>
        </row>
        <row r="404">
          <cell r="Q404">
            <v>0</v>
          </cell>
          <cell r="S404">
            <v>0</v>
          </cell>
          <cell r="U404">
            <v>0</v>
          </cell>
          <cell r="V404">
            <v>0</v>
          </cell>
          <cell r="W404">
            <v>0</v>
          </cell>
          <cell r="Y404">
            <v>0</v>
          </cell>
          <cell r="AA404">
            <v>0</v>
          </cell>
          <cell r="AJ404">
            <v>0</v>
          </cell>
          <cell r="AN404">
            <v>0</v>
          </cell>
          <cell r="AR404">
            <v>0</v>
          </cell>
          <cell r="AV404">
            <v>0</v>
          </cell>
          <cell r="AZ404">
            <v>0</v>
          </cell>
        </row>
        <row r="405">
          <cell r="Q405">
            <v>0</v>
          </cell>
          <cell r="S405">
            <v>0</v>
          </cell>
          <cell r="U405">
            <v>0</v>
          </cell>
          <cell r="V405">
            <v>0</v>
          </cell>
          <cell r="W405">
            <v>0</v>
          </cell>
          <cell r="Y405">
            <v>0</v>
          </cell>
          <cell r="AA405">
            <v>0</v>
          </cell>
          <cell r="AJ405">
            <v>0</v>
          </cell>
          <cell r="AN405">
            <v>0</v>
          </cell>
          <cell r="AR405">
            <v>0</v>
          </cell>
          <cell r="AV405">
            <v>0</v>
          </cell>
          <cell r="AZ405">
            <v>0</v>
          </cell>
        </row>
        <row r="406">
          <cell r="Q406">
            <v>0</v>
          </cell>
          <cell r="S406">
            <v>0</v>
          </cell>
          <cell r="U406">
            <v>0</v>
          </cell>
          <cell r="V406">
            <v>0</v>
          </cell>
          <cell r="W406">
            <v>0</v>
          </cell>
          <cell r="Y406">
            <v>0</v>
          </cell>
          <cell r="AA406">
            <v>0</v>
          </cell>
          <cell r="AJ406">
            <v>0</v>
          </cell>
          <cell r="AN406">
            <v>0</v>
          </cell>
          <cell r="AR406">
            <v>0</v>
          </cell>
          <cell r="AV406">
            <v>0</v>
          </cell>
          <cell r="AZ406">
            <v>0</v>
          </cell>
        </row>
        <row r="407">
          <cell r="Q407">
            <v>442116</v>
          </cell>
          <cell r="S407">
            <v>0</v>
          </cell>
          <cell r="U407">
            <v>0</v>
          </cell>
          <cell r="V407">
            <v>0</v>
          </cell>
          <cell r="W407">
            <v>0</v>
          </cell>
          <cell r="Y407">
            <v>0</v>
          </cell>
          <cell r="AA407">
            <v>0</v>
          </cell>
          <cell r="AJ407">
            <v>18421.5</v>
          </cell>
          <cell r="AN407">
            <v>36843</v>
          </cell>
          <cell r="AR407">
            <v>36843</v>
          </cell>
          <cell r="AV407">
            <v>18421.5</v>
          </cell>
          <cell r="AZ407">
            <v>0</v>
          </cell>
        </row>
        <row r="408">
          <cell r="Q408">
            <v>932549.76</v>
          </cell>
          <cell r="S408">
            <v>208089.45</v>
          </cell>
          <cell r="U408">
            <v>0</v>
          </cell>
          <cell r="V408">
            <v>0</v>
          </cell>
          <cell r="W408">
            <v>0</v>
          </cell>
          <cell r="Y408">
            <v>0</v>
          </cell>
          <cell r="AA408">
            <v>0</v>
          </cell>
          <cell r="AJ408">
            <v>38856.239999999998</v>
          </cell>
          <cell r="AN408">
            <v>112394.05499999999</v>
          </cell>
          <cell r="AR408">
            <v>112394.05499999999</v>
          </cell>
          <cell r="AV408">
            <v>73537.815000000002</v>
          </cell>
          <cell r="AZ408">
            <v>0</v>
          </cell>
        </row>
        <row r="409">
          <cell r="S409">
            <v>61279.44</v>
          </cell>
          <cell r="U409">
            <v>339331.63</v>
          </cell>
          <cell r="V409">
            <v>308483.3</v>
          </cell>
          <cell r="W409">
            <v>277634.96999999997</v>
          </cell>
          <cell r="Y409">
            <v>215938.31</v>
          </cell>
          <cell r="AA409">
            <v>154241.65</v>
          </cell>
          <cell r="AJ409">
            <v>0</v>
          </cell>
          <cell r="AN409">
            <v>29458.677083333332</v>
          </cell>
          <cell r="AR409">
            <v>122003.66708333335</v>
          </cell>
          <cell r="AV409">
            <v>173417.55041666669</v>
          </cell>
          <cell r="AZ409">
            <v>167330.26458333331</v>
          </cell>
        </row>
        <row r="410">
          <cell r="S410">
            <v>0</v>
          </cell>
          <cell r="U410">
            <v>0</v>
          </cell>
          <cell r="V410">
            <v>0</v>
          </cell>
          <cell r="W410">
            <v>0</v>
          </cell>
          <cell r="Y410">
            <v>0</v>
          </cell>
          <cell r="AA410">
            <v>0</v>
          </cell>
          <cell r="AJ410">
            <v>0</v>
          </cell>
          <cell r="AN410">
            <v>35031.666666666664</v>
          </cell>
          <cell r="AR410">
            <v>35031.666666666664</v>
          </cell>
          <cell r="AV410">
            <v>35031.666666666664</v>
          </cell>
          <cell r="AZ410">
            <v>0</v>
          </cell>
        </row>
        <row r="411">
          <cell r="U411">
            <v>0</v>
          </cell>
          <cell r="V411">
            <v>0</v>
          </cell>
          <cell r="W411">
            <v>0</v>
          </cell>
          <cell r="Y411">
            <v>0</v>
          </cell>
          <cell r="AA411">
            <v>0</v>
          </cell>
          <cell r="AJ411">
            <v>0</v>
          </cell>
          <cell r="AN411">
            <v>0</v>
          </cell>
          <cell r="AR411">
            <v>0</v>
          </cell>
          <cell r="AV411">
            <v>0</v>
          </cell>
          <cell r="AZ411">
            <v>0</v>
          </cell>
        </row>
        <row r="412">
          <cell r="U412">
            <v>62092.4</v>
          </cell>
          <cell r="V412">
            <v>62092.4</v>
          </cell>
          <cell r="W412">
            <v>60371.34</v>
          </cell>
          <cell r="Y412">
            <v>60371.34</v>
          </cell>
          <cell r="AA412">
            <v>60371.34</v>
          </cell>
          <cell r="AJ412">
            <v>0</v>
          </cell>
          <cell r="AN412">
            <v>7761.55</v>
          </cell>
          <cell r="AR412">
            <v>28100.462499999998</v>
          </cell>
          <cell r="AV412">
            <v>48224.242499999993</v>
          </cell>
          <cell r="AZ412">
            <v>60586.472499999982</v>
          </cell>
        </row>
        <row r="413">
          <cell r="U413">
            <v>453926.54</v>
          </cell>
          <cell r="V413">
            <v>453926.54</v>
          </cell>
          <cell r="W413">
            <v>446232.38</v>
          </cell>
          <cell r="Y413">
            <v>446232.38</v>
          </cell>
          <cell r="AA413">
            <v>446232.38</v>
          </cell>
          <cell r="AJ413">
            <v>0</v>
          </cell>
          <cell r="AN413">
            <v>56740.817499999997</v>
          </cell>
          <cell r="AR413">
            <v>206446.71416666664</v>
          </cell>
          <cell r="AV413">
            <v>355190.84083333332</v>
          </cell>
          <cell r="AZ413">
            <v>447194.14999999991</v>
          </cell>
        </row>
        <row r="414">
          <cell r="U414">
            <v>6600000</v>
          </cell>
          <cell r="V414">
            <v>6600000</v>
          </cell>
          <cell r="W414">
            <v>6600000</v>
          </cell>
          <cell r="Y414">
            <v>6600000</v>
          </cell>
          <cell r="AA414">
            <v>37700000</v>
          </cell>
          <cell r="AJ414">
            <v>0</v>
          </cell>
          <cell r="AN414">
            <v>275000</v>
          </cell>
          <cell r="AR414">
            <v>2475000</v>
          </cell>
          <cell r="AV414">
            <v>13766666.666666666</v>
          </cell>
          <cell r="AZ414">
            <v>26225000</v>
          </cell>
        </row>
        <row r="415">
          <cell r="Y415">
            <v>0</v>
          </cell>
          <cell r="AA415">
            <v>47432.38</v>
          </cell>
          <cell r="AR415">
            <v>0</v>
          </cell>
          <cell r="AV415">
            <v>14048.4125</v>
          </cell>
          <cell r="AZ415">
            <v>27485.8325</v>
          </cell>
        </row>
        <row r="416">
          <cell r="AV416">
            <v>0</v>
          </cell>
          <cell r="AZ416">
            <v>7812.5</v>
          </cell>
        </row>
        <row r="417">
          <cell r="AR417">
            <v>0</v>
          </cell>
          <cell r="AV417">
            <v>1723.5929166666667</v>
          </cell>
          <cell r="AZ417">
            <v>10341.557500000001</v>
          </cell>
        </row>
        <row r="418">
          <cell r="Q418">
            <v>5850</v>
          </cell>
          <cell r="S418">
            <v>-828140.4</v>
          </cell>
          <cell r="U418">
            <v>4675</v>
          </cell>
          <cell r="V418">
            <v>8314.0400000000009</v>
          </cell>
          <cell r="W418">
            <v>6442</v>
          </cell>
          <cell r="Y418">
            <v>2707.56</v>
          </cell>
          <cell r="AA418">
            <v>3766.01</v>
          </cell>
          <cell r="AJ418">
            <v>199627.72166666668</v>
          </cell>
          <cell r="AN418">
            <v>131541.36916666667</v>
          </cell>
          <cell r="AR418">
            <v>-63593.492499999993</v>
          </cell>
          <cell r="AV418">
            <v>-64617.43499999999</v>
          </cell>
          <cell r="AZ418">
            <v>4439.3658333333333</v>
          </cell>
        </row>
        <row r="419">
          <cell r="Q419">
            <v>730125.58</v>
          </cell>
          <cell r="S419">
            <v>1216875.96</v>
          </cell>
          <cell r="U419">
            <v>243375.18</v>
          </cell>
          <cell r="V419">
            <v>1216875.95</v>
          </cell>
          <cell r="W419">
            <v>730125.57</v>
          </cell>
          <cell r="Y419">
            <v>1216875.97</v>
          </cell>
          <cell r="AA419">
            <v>243375.19</v>
          </cell>
          <cell r="AJ419">
            <v>835646.06583333341</v>
          </cell>
          <cell r="AN419">
            <v>838832.09916666674</v>
          </cell>
          <cell r="AR419">
            <v>852936.44625000004</v>
          </cell>
          <cell r="AV419">
            <v>857272.3041666667</v>
          </cell>
          <cell r="AZ419">
            <v>858744.72375</v>
          </cell>
        </row>
        <row r="420">
          <cell r="Q420">
            <v>0</v>
          </cell>
          <cell r="S420">
            <v>0</v>
          </cell>
          <cell r="U420">
            <v>0</v>
          </cell>
          <cell r="V420">
            <v>0</v>
          </cell>
          <cell r="W420">
            <v>0</v>
          </cell>
          <cell r="Y420">
            <v>0</v>
          </cell>
          <cell r="AA420">
            <v>0</v>
          </cell>
          <cell r="AJ420">
            <v>1062.875</v>
          </cell>
          <cell r="AN420">
            <v>0</v>
          </cell>
          <cell r="AR420">
            <v>0</v>
          </cell>
          <cell r="AV420">
            <v>0</v>
          </cell>
          <cell r="AZ420">
            <v>0</v>
          </cell>
        </row>
        <row r="421">
          <cell r="S421">
            <v>0</v>
          </cell>
          <cell r="AV421">
            <v>0</v>
          </cell>
          <cell r="AZ421">
            <v>0</v>
          </cell>
        </row>
        <row r="422">
          <cell r="AV422">
            <v>0</v>
          </cell>
          <cell r="AZ422">
            <v>0</v>
          </cell>
        </row>
        <row r="423">
          <cell r="Q423">
            <v>5000000</v>
          </cell>
          <cell r="S423">
            <v>5000000</v>
          </cell>
          <cell r="U423">
            <v>5000000</v>
          </cell>
          <cell r="V423">
            <v>5000000</v>
          </cell>
          <cell r="W423">
            <v>5000000</v>
          </cell>
          <cell r="Y423">
            <v>5000000</v>
          </cell>
          <cell r="AA423">
            <v>5000000</v>
          </cell>
          <cell r="AJ423">
            <v>5000000</v>
          </cell>
          <cell r="AN423">
            <v>5000000</v>
          </cell>
          <cell r="AR423">
            <v>5000000</v>
          </cell>
          <cell r="AV423">
            <v>5000000</v>
          </cell>
          <cell r="AZ423">
            <v>5000000</v>
          </cell>
        </row>
        <row r="424">
          <cell r="Q424">
            <v>0</v>
          </cell>
          <cell r="S424">
            <v>0</v>
          </cell>
          <cell r="U424">
            <v>0</v>
          </cell>
          <cell r="V424">
            <v>0</v>
          </cell>
          <cell r="W424">
            <v>0</v>
          </cell>
          <cell r="Y424">
            <v>0</v>
          </cell>
          <cell r="AA424">
            <v>0</v>
          </cell>
          <cell r="AJ424">
            <v>0</v>
          </cell>
          <cell r="AN424">
            <v>0</v>
          </cell>
          <cell r="AR424">
            <v>0</v>
          </cell>
          <cell r="AV424">
            <v>0</v>
          </cell>
          <cell r="AZ424">
            <v>0</v>
          </cell>
        </row>
        <row r="425">
          <cell r="Q425">
            <v>0</v>
          </cell>
          <cell r="S425">
            <v>0</v>
          </cell>
          <cell r="U425">
            <v>0</v>
          </cell>
          <cell r="V425">
            <v>0</v>
          </cell>
          <cell r="W425">
            <v>0</v>
          </cell>
          <cell r="Y425">
            <v>0</v>
          </cell>
          <cell r="AA425">
            <v>0</v>
          </cell>
          <cell r="AJ425">
            <v>0</v>
          </cell>
          <cell r="AN425">
            <v>0</v>
          </cell>
          <cell r="AR425">
            <v>0</v>
          </cell>
          <cell r="AV425">
            <v>0</v>
          </cell>
          <cell r="AZ425">
            <v>0</v>
          </cell>
        </row>
        <row r="426">
          <cell r="Q426">
            <v>0</v>
          </cell>
          <cell r="S426">
            <v>0</v>
          </cell>
          <cell r="U426">
            <v>0</v>
          </cell>
          <cell r="V426">
            <v>0</v>
          </cell>
          <cell r="W426">
            <v>0</v>
          </cell>
          <cell r="Y426">
            <v>0</v>
          </cell>
          <cell r="AA426">
            <v>0</v>
          </cell>
          <cell r="AJ426">
            <v>0</v>
          </cell>
          <cell r="AN426">
            <v>0</v>
          </cell>
          <cell r="AR426">
            <v>0</v>
          </cell>
          <cell r="AV426">
            <v>0</v>
          </cell>
          <cell r="AZ426">
            <v>0</v>
          </cell>
        </row>
        <row r="427">
          <cell r="Q427">
            <v>100.76</v>
          </cell>
          <cell r="S427">
            <v>201.52</v>
          </cell>
          <cell r="U427">
            <v>302.27999999999997</v>
          </cell>
          <cell r="V427">
            <v>352.66</v>
          </cell>
          <cell r="W427">
            <v>403.04</v>
          </cell>
          <cell r="Y427">
            <v>503.8</v>
          </cell>
          <cell r="AA427">
            <v>0</v>
          </cell>
          <cell r="AJ427">
            <v>458.63666666666671</v>
          </cell>
          <cell r="AN427">
            <v>413.25</v>
          </cell>
          <cell r="AR427">
            <v>322.47666666666669</v>
          </cell>
          <cell r="AV427">
            <v>270.96166666666664</v>
          </cell>
          <cell r="AZ427">
            <v>221.93499999999997</v>
          </cell>
        </row>
        <row r="428">
          <cell r="Q428">
            <v>0</v>
          </cell>
          <cell r="S428">
            <v>0</v>
          </cell>
          <cell r="U428">
            <v>0</v>
          </cell>
          <cell r="V428">
            <v>0</v>
          </cell>
          <cell r="W428">
            <v>0</v>
          </cell>
          <cell r="Y428">
            <v>0</v>
          </cell>
          <cell r="AA428">
            <v>0</v>
          </cell>
          <cell r="AJ428">
            <v>0</v>
          </cell>
          <cell r="AN428">
            <v>0</v>
          </cell>
          <cell r="AR428">
            <v>0</v>
          </cell>
          <cell r="AV428">
            <v>0</v>
          </cell>
          <cell r="AZ428">
            <v>0</v>
          </cell>
        </row>
        <row r="429">
          <cell r="Q429">
            <v>132661445</v>
          </cell>
          <cell r="S429">
            <v>101646581</v>
          </cell>
          <cell r="U429">
            <v>81894878</v>
          </cell>
          <cell r="V429">
            <v>73801102</v>
          </cell>
          <cell r="W429">
            <v>68264911</v>
          </cell>
          <cell r="Y429">
            <v>78237663</v>
          </cell>
          <cell r="AA429">
            <v>95467499</v>
          </cell>
          <cell r="AJ429">
            <v>97081877.041666672</v>
          </cell>
          <cell r="AN429">
            <v>95528163.208333328</v>
          </cell>
          <cell r="AR429">
            <v>93345075</v>
          </cell>
          <cell r="AV429">
            <v>93084806.875</v>
          </cell>
          <cell r="AZ429">
            <v>92366100.041666672</v>
          </cell>
        </row>
        <row r="430">
          <cell r="Q430">
            <v>115220570.33</v>
          </cell>
          <cell r="S430">
            <v>75836841.5</v>
          </cell>
          <cell r="U430">
            <v>45281502.93</v>
          </cell>
          <cell r="V430">
            <v>26359909.510000002</v>
          </cell>
          <cell r="W430">
            <v>15056369.640000001</v>
          </cell>
          <cell r="Y430">
            <v>20421400.59</v>
          </cell>
          <cell r="AA430">
            <v>39897035.509999998</v>
          </cell>
          <cell r="AJ430">
            <v>53980857.262083344</v>
          </cell>
          <cell r="AN430">
            <v>55344473.532916658</v>
          </cell>
          <cell r="AR430">
            <v>53027721.373750001</v>
          </cell>
          <cell r="AV430">
            <v>48716687.593749993</v>
          </cell>
          <cell r="AZ430">
            <v>37003742.396250002</v>
          </cell>
        </row>
        <row r="431">
          <cell r="Q431">
            <v>766584.41</v>
          </cell>
          <cell r="S431">
            <v>787997.85</v>
          </cell>
          <cell r="U431">
            <v>831453.45</v>
          </cell>
          <cell r="V431">
            <v>723764.64</v>
          </cell>
          <cell r="W431">
            <v>762802</v>
          </cell>
          <cell r="Y431">
            <v>838740.78</v>
          </cell>
          <cell r="AA431">
            <v>893908.45</v>
          </cell>
          <cell r="AJ431">
            <v>614630.83791666653</v>
          </cell>
          <cell r="AN431">
            <v>677769.84500000009</v>
          </cell>
          <cell r="AR431">
            <v>771086.58166666655</v>
          </cell>
          <cell r="AV431">
            <v>805870.18958333333</v>
          </cell>
          <cell r="AZ431">
            <v>839264.91624999989</v>
          </cell>
        </row>
        <row r="432">
          <cell r="Q432">
            <v>-133428029.41</v>
          </cell>
          <cell r="S432">
            <v>0</v>
          </cell>
          <cell r="U432">
            <v>0</v>
          </cell>
          <cell r="V432">
            <v>0</v>
          </cell>
          <cell r="W432">
            <v>0</v>
          </cell>
          <cell r="Y432">
            <v>0</v>
          </cell>
          <cell r="AA432">
            <v>0</v>
          </cell>
          <cell r="AJ432">
            <v>-97696507.880416676</v>
          </cell>
          <cell r="AN432">
            <v>-75947528.892916664</v>
          </cell>
          <cell r="AR432">
            <v>-48575241.372499995</v>
          </cell>
          <cell r="AV432">
            <v>-15831249.435416667</v>
          </cell>
          <cell r="AZ432">
            <v>0</v>
          </cell>
        </row>
        <row r="433">
          <cell r="Q433">
            <v>-115220570.33</v>
          </cell>
          <cell r="S433">
            <v>0</v>
          </cell>
          <cell r="U433">
            <v>0</v>
          </cell>
          <cell r="V433">
            <v>0</v>
          </cell>
          <cell r="W433">
            <v>0</v>
          </cell>
          <cell r="Y433">
            <v>0</v>
          </cell>
          <cell r="AA433">
            <v>0</v>
          </cell>
          <cell r="AJ433">
            <v>-53980857.262916677</v>
          </cell>
          <cell r="AN433">
            <v>-41112917.934583329</v>
          </cell>
          <cell r="AR433">
            <v>-31678300.016666666</v>
          </cell>
          <cell r="AV433">
            <v>-13399256.140416667</v>
          </cell>
          <cell r="AZ433">
            <v>0</v>
          </cell>
        </row>
        <row r="434">
          <cell r="Q434">
            <v>0</v>
          </cell>
          <cell r="S434">
            <v>0</v>
          </cell>
          <cell r="U434">
            <v>0</v>
          </cell>
          <cell r="V434">
            <v>0</v>
          </cell>
          <cell r="W434">
            <v>0</v>
          </cell>
          <cell r="Y434">
            <v>12622431.779999999</v>
          </cell>
          <cell r="AA434">
            <v>19968796.039999999</v>
          </cell>
          <cell r="AJ434">
            <v>3747043.574583333</v>
          </cell>
          <cell r="AN434">
            <v>3746303.39</v>
          </cell>
          <cell r="AR434">
            <v>4301828.1062500002</v>
          </cell>
          <cell r="AV434">
            <v>5711016.2616666667</v>
          </cell>
          <cell r="AZ434">
            <v>5711016.2616666667</v>
          </cell>
        </row>
        <row r="435">
          <cell r="Q435">
            <v>362363</v>
          </cell>
          <cell r="S435">
            <v>525276.41</v>
          </cell>
          <cell r="U435">
            <v>1575412.62</v>
          </cell>
          <cell r="V435">
            <v>1414871.28</v>
          </cell>
          <cell r="W435">
            <v>1022570.04</v>
          </cell>
          <cell r="Y435">
            <v>1361970.13</v>
          </cell>
          <cell r="AA435">
            <v>2126896.8199999998</v>
          </cell>
          <cell r="AJ435">
            <v>1366701.1666666667</v>
          </cell>
          <cell r="AN435">
            <v>1485253.0225</v>
          </cell>
          <cell r="AR435">
            <v>1226780.6912500001</v>
          </cell>
          <cell r="AV435">
            <v>1575379.45</v>
          </cell>
          <cell r="AZ435">
            <v>2262848.1133333333</v>
          </cell>
        </row>
        <row r="436">
          <cell r="Q436">
            <v>15232210</v>
          </cell>
          <cell r="S436">
            <v>20066360.510000002</v>
          </cell>
          <cell r="U436">
            <v>15334724.880000001</v>
          </cell>
          <cell r="V436">
            <v>14228220.380000001</v>
          </cell>
          <cell r="W436">
            <v>12742443.26</v>
          </cell>
          <cell r="Y436">
            <v>11097815.6</v>
          </cell>
          <cell r="AA436">
            <v>10309995.810000001</v>
          </cell>
          <cell r="AJ436">
            <v>44283470.583333336</v>
          </cell>
          <cell r="AN436">
            <v>48694433.054166675</v>
          </cell>
          <cell r="AR436">
            <v>19985297.645</v>
          </cell>
          <cell r="AV436">
            <v>14303490.204583332</v>
          </cell>
          <cell r="AZ436">
            <v>11566074.338333333</v>
          </cell>
        </row>
        <row r="437">
          <cell r="Q437">
            <v>119425</v>
          </cell>
          <cell r="S437">
            <v>587779.69999999995</v>
          </cell>
          <cell r="U437">
            <v>1060891.1200000001</v>
          </cell>
          <cell r="V437">
            <v>3021956.98</v>
          </cell>
          <cell r="W437">
            <v>2726493.55</v>
          </cell>
          <cell r="Y437">
            <v>1582289.27</v>
          </cell>
          <cell r="AA437">
            <v>3760301.3</v>
          </cell>
          <cell r="AJ437">
            <v>4976.041666666667</v>
          </cell>
          <cell r="AN437">
            <v>198476.01333333334</v>
          </cell>
          <cell r="AR437">
            <v>1010488.5845833332</v>
          </cell>
          <cell r="AV437">
            <v>2139101.0833333335</v>
          </cell>
          <cell r="AZ437">
            <v>2125249.9099999997</v>
          </cell>
        </row>
        <row r="438">
          <cell r="Q438">
            <v>6188358</v>
          </cell>
          <cell r="S438">
            <v>8631900.4399999995</v>
          </cell>
          <cell r="U438">
            <v>8219332.4699999997</v>
          </cell>
          <cell r="V438">
            <v>8768871.0299999993</v>
          </cell>
          <cell r="W438">
            <v>7230120.8499999996</v>
          </cell>
          <cell r="Y438">
            <v>3689061.72</v>
          </cell>
          <cell r="AA438">
            <v>5250944.76</v>
          </cell>
          <cell r="AJ438">
            <v>17595008.166666668</v>
          </cell>
          <cell r="AN438">
            <v>19709997.197083335</v>
          </cell>
          <cell r="AR438">
            <v>8585359.2383333333</v>
          </cell>
          <cell r="AV438">
            <v>7010318.9354166659</v>
          </cell>
          <cell r="AZ438">
            <v>4751452.0374999996</v>
          </cell>
        </row>
        <row r="439">
          <cell r="Q439">
            <v>0</v>
          </cell>
          <cell r="S439">
            <v>0</v>
          </cell>
          <cell r="U439">
            <v>0</v>
          </cell>
          <cell r="V439">
            <v>0</v>
          </cell>
          <cell r="W439">
            <v>0</v>
          </cell>
          <cell r="Y439">
            <v>0</v>
          </cell>
          <cell r="AA439">
            <v>0</v>
          </cell>
          <cell r="AJ439">
            <v>0</v>
          </cell>
          <cell r="AN439">
            <v>0</v>
          </cell>
          <cell r="AR439">
            <v>0</v>
          </cell>
          <cell r="AV439">
            <v>0</v>
          </cell>
          <cell r="AZ439">
            <v>0</v>
          </cell>
        </row>
        <row r="440">
          <cell r="Q440">
            <v>-28332</v>
          </cell>
          <cell r="S440">
            <v>-28332</v>
          </cell>
          <cell r="U440">
            <v>0</v>
          </cell>
          <cell r="V440">
            <v>0</v>
          </cell>
          <cell r="W440">
            <v>0</v>
          </cell>
          <cell r="Y440">
            <v>0</v>
          </cell>
          <cell r="AA440">
            <v>0</v>
          </cell>
          <cell r="AJ440">
            <v>-39308.25</v>
          </cell>
          <cell r="AN440">
            <v>-37713.875</v>
          </cell>
          <cell r="AR440">
            <v>-8448.875</v>
          </cell>
          <cell r="AV440">
            <v>-5902.5</v>
          </cell>
          <cell r="AZ440">
            <v>0</v>
          </cell>
        </row>
        <row r="441">
          <cell r="Q441">
            <v>-12159</v>
          </cell>
          <cell r="S441">
            <v>-12159</v>
          </cell>
          <cell r="U441">
            <v>0</v>
          </cell>
          <cell r="V441">
            <v>0</v>
          </cell>
          <cell r="W441">
            <v>0</v>
          </cell>
          <cell r="Y441">
            <v>0</v>
          </cell>
          <cell r="AA441">
            <v>0</v>
          </cell>
          <cell r="AJ441">
            <v>-23697.291666666668</v>
          </cell>
          <cell r="AN441">
            <v>-23887.875</v>
          </cell>
          <cell r="AR441">
            <v>-5345.875</v>
          </cell>
          <cell r="AV441">
            <v>-2533.125</v>
          </cell>
          <cell r="AZ441">
            <v>0</v>
          </cell>
        </row>
        <row r="442">
          <cell r="Q442">
            <v>-721</v>
          </cell>
          <cell r="S442">
            <v>-721</v>
          </cell>
          <cell r="U442">
            <v>0</v>
          </cell>
          <cell r="V442">
            <v>0</v>
          </cell>
          <cell r="W442">
            <v>0</v>
          </cell>
          <cell r="Y442">
            <v>0</v>
          </cell>
          <cell r="AA442">
            <v>0</v>
          </cell>
          <cell r="AJ442">
            <v>-2390.2083333333335</v>
          </cell>
          <cell r="AN442">
            <v>-1788.25</v>
          </cell>
          <cell r="AR442">
            <v>-197.45833333333334</v>
          </cell>
          <cell r="AV442">
            <v>-150.20833333333334</v>
          </cell>
          <cell r="AZ442">
            <v>0</v>
          </cell>
        </row>
        <row r="443">
          <cell r="Q443">
            <v>-222</v>
          </cell>
          <cell r="S443">
            <v>-222</v>
          </cell>
          <cell r="U443">
            <v>0</v>
          </cell>
          <cell r="V443">
            <v>0</v>
          </cell>
          <cell r="W443">
            <v>0</v>
          </cell>
          <cell r="Y443">
            <v>0</v>
          </cell>
          <cell r="AA443">
            <v>0</v>
          </cell>
          <cell r="AJ443">
            <v>-9.25</v>
          </cell>
          <cell r="AN443">
            <v>-55.5</v>
          </cell>
          <cell r="AR443">
            <v>-55.5</v>
          </cell>
          <cell r="AV443">
            <v>-46.25</v>
          </cell>
          <cell r="AZ443">
            <v>0</v>
          </cell>
        </row>
        <row r="444">
          <cell r="Q444">
            <v>0</v>
          </cell>
          <cell r="S444">
            <v>0</v>
          </cell>
          <cell r="U444">
            <v>0</v>
          </cell>
          <cell r="V444">
            <v>0</v>
          </cell>
          <cell r="W444">
            <v>0</v>
          </cell>
          <cell r="Y444">
            <v>0</v>
          </cell>
          <cell r="AA444">
            <v>0</v>
          </cell>
          <cell r="AJ444">
            <v>195299.75</v>
          </cell>
          <cell r="AN444">
            <v>129955</v>
          </cell>
          <cell r="AR444">
            <v>0</v>
          </cell>
          <cell r="AV444">
            <v>0</v>
          </cell>
          <cell r="AZ444">
            <v>0</v>
          </cell>
        </row>
        <row r="445">
          <cell r="Q445">
            <v>53005</v>
          </cell>
          <cell r="S445">
            <v>0</v>
          </cell>
          <cell r="U445">
            <v>0</v>
          </cell>
          <cell r="V445">
            <v>0</v>
          </cell>
          <cell r="W445">
            <v>0</v>
          </cell>
          <cell r="Y445">
            <v>0</v>
          </cell>
          <cell r="AA445">
            <v>0</v>
          </cell>
          <cell r="AJ445">
            <v>42132404.125</v>
          </cell>
          <cell r="AN445">
            <v>34148959.458333336</v>
          </cell>
          <cell r="AR445">
            <v>4643191.458333333</v>
          </cell>
          <cell r="AV445">
            <v>2208.5416666666665</v>
          </cell>
          <cell r="AZ445">
            <v>0</v>
          </cell>
        </row>
        <row r="446">
          <cell r="Q446">
            <v>0</v>
          </cell>
          <cell r="S446">
            <v>0</v>
          </cell>
          <cell r="U446">
            <v>0</v>
          </cell>
          <cell r="V446">
            <v>0</v>
          </cell>
          <cell r="W446">
            <v>0</v>
          </cell>
          <cell r="Y446">
            <v>0</v>
          </cell>
          <cell r="AA446">
            <v>0</v>
          </cell>
          <cell r="AJ446">
            <v>4938007.583333333</v>
          </cell>
          <cell r="AN446">
            <v>0</v>
          </cell>
          <cell r="AR446">
            <v>0</v>
          </cell>
          <cell r="AV446">
            <v>0</v>
          </cell>
          <cell r="AZ446">
            <v>0</v>
          </cell>
        </row>
        <row r="447">
          <cell r="Q447">
            <v>416947</v>
          </cell>
          <cell r="S447">
            <v>278960.48</v>
          </cell>
          <cell r="U447">
            <v>131539.88</v>
          </cell>
          <cell r="V447">
            <v>668206.64</v>
          </cell>
          <cell r="W447">
            <v>522293.57</v>
          </cell>
          <cell r="Y447">
            <v>0</v>
          </cell>
          <cell r="AA447">
            <v>0</v>
          </cell>
          <cell r="AJ447">
            <v>44512665.333333336</v>
          </cell>
          <cell r="AN447">
            <v>39316806.369166665</v>
          </cell>
          <cell r="AR447">
            <v>6626763.9233333329</v>
          </cell>
          <cell r="AV447">
            <v>191560.38166666668</v>
          </cell>
          <cell r="AZ447">
            <v>104689.17916666665</v>
          </cell>
        </row>
        <row r="448">
          <cell r="Q448">
            <v>0</v>
          </cell>
          <cell r="S448">
            <v>0</v>
          </cell>
          <cell r="U448">
            <v>0</v>
          </cell>
          <cell r="V448">
            <v>0</v>
          </cell>
          <cell r="W448">
            <v>0</v>
          </cell>
          <cell r="Y448">
            <v>0</v>
          </cell>
          <cell r="AA448">
            <v>0</v>
          </cell>
          <cell r="AJ448">
            <v>2249357.375</v>
          </cell>
          <cell r="AN448">
            <v>0</v>
          </cell>
          <cell r="AR448">
            <v>0</v>
          </cell>
          <cell r="AV448">
            <v>0</v>
          </cell>
          <cell r="AZ448">
            <v>0</v>
          </cell>
        </row>
        <row r="449">
          <cell r="Q449">
            <v>0</v>
          </cell>
          <cell r="S449">
            <v>0</v>
          </cell>
          <cell r="U449">
            <v>0</v>
          </cell>
          <cell r="V449">
            <v>0</v>
          </cell>
          <cell r="W449">
            <v>0</v>
          </cell>
          <cell r="Y449">
            <v>0</v>
          </cell>
          <cell r="AA449">
            <v>0</v>
          </cell>
          <cell r="AJ449">
            <v>393.5</v>
          </cell>
          <cell r="AN449">
            <v>196.75</v>
          </cell>
          <cell r="AR449">
            <v>0</v>
          </cell>
          <cell r="AV449">
            <v>0</v>
          </cell>
          <cell r="AZ449">
            <v>0</v>
          </cell>
        </row>
        <row r="450">
          <cell r="Q450">
            <v>0</v>
          </cell>
          <cell r="S450">
            <v>0</v>
          </cell>
          <cell r="U450">
            <v>0</v>
          </cell>
          <cell r="V450">
            <v>0</v>
          </cell>
          <cell r="W450">
            <v>0</v>
          </cell>
          <cell r="Y450">
            <v>0</v>
          </cell>
          <cell r="AA450">
            <v>0</v>
          </cell>
          <cell r="AJ450">
            <v>0</v>
          </cell>
          <cell r="AN450">
            <v>0</v>
          </cell>
          <cell r="AR450">
            <v>0</v>
          </cell>
          <cell r="AV450">
            <v>0</v>
          </cell>
          <cell r="AZ450">
            <v>0</v>
          </cell>
        </row>
        <row r="451">
          <cell r="Q451">
            <v>0</v>
          </cell>
          <cell r="S451">
            <v>0</v>
          </cell>
          <cell r="U451">
            <v>0</v>
          </cell>
          <cell r="V451">
            <v>0</v>
          </cell>
          <cell r="W451">
            <v>0</v>
          </cell>
          <cell r="Y451">
            <v>0</v>
          </cell>
          <cell r="AA451">
            <v>0</v>
          </cell>
          <cell r="AJ451">
            <v>1330780.25</v>
          </cell>
          <cell r="AN451">
            <v>1307022</v>
          </cell>
          <cell r="AR451">
            <v>213877.29166666666</v>
          </cell>
          <cell r="AV451">
            <v>0</v>
          </cell>
          <cell r="AZ451">
            <v>0</v>
          </cell>
        </row>
        <row r="452">
          <cell r="Q452">
            <v>0</v>
          </cell>
          <cell r="S452">
            <v>0</v>
          </cell>
          <cell r="U452">
            <v>0</v>
          </cell>
          <cell r="V452">
            <v>0</v>
          </cell>
          <cell r="W452">
            <v>0</v>
          </cell>
          <cell r="Y452">
            <v>0</v>
          </cell>
          <cell r="AA452">
            <v>0</v>
          </cell>
          <cell r="AJ452">
            <v>-14993.75</v>
          </cell>
          <cell r="AN452">
            <v>0</v>
          </cell>
          <cell r="AR452">
            <v>0</v>
          </cell>
          <cell r="AV452">
            <v>0</v>
          </cell>
          <cell r="AZ452">
            <v>0</v>
          </cell>
        </row>
        <row r="453">
          <cell r="Q453">
            <v>0</v>
          </cell>
          <cell r="S453">
            <v>0</v>
          </cell>
          <cell r="U453">
            <v>0</v>
          </cell>
          <cell r="V453">
            <v>0</v>
          </cell>
          <cell r="W453">
            <v>0</v>
          </cell>
          <cell r="Y453">
            <v>0</v>
          </cell>
          <cell r="AA453">
            <v>0</v>
          </cell>
          <cell r="AJ453">
            <v>0</v>
          </cell>
          <cell r="AN453">
            <v>0</v>
          </cell>
          <cell r="AR453">
            <v>0</v>
          </cell>
          <cell r="AV453">
            <v>0</v>
          </cell>
          <cell r="AZ453">
            <v>0</v>
          </cell>
        </row>
        <row r="454">
          <cell r="Q454">
            <v>0</v>
          </cell>
          <cell r="S454">
            <v>0</v>
          </cell>
          <cell r="U454">
            <v>0</v>
          </cell>
          <cell r="V454">
            <v>0</v>
          </cell>
          <cell r="W454">
            <v>0</v>
          </cell>
          <cell r="Y454">
            <v>0</v>
          </cell>
          <cell r="AA454">
            <v>0</v>
          </cell>
          <cell r="AJ454">
            <v>-4685.083333333333</v>
          </cell>
          <cell r="AN454">
            <v>0</v>
          </cell>
          <cell r="AR454">
            <v>0</v>
          </cell>
          <cell r="AV454">
            <v>0</v>
          </cell>
          <cell r="AZ454">
            <v>0</v>
          </cell>
        </row>
        <row r="455">
          <cell r="Q455">
            <v>0</v>
          </cell>
          <cell r="S455">
            <v>0</v>
          </cell>
          <cell r="U455">
            <v>0</v>
          </cell>
          <cell r="V455">
            <v>0</v>
          </cell>
          <cell r="W455">
            <v>0</v>
          </cell>
          <cell r="Y455">
            <v>0</v>
          </cell>
          <cell r="AA455">
            <v>0</v>
          </cell>
          <cell r="AJ455">
            <v>626364.625</v>
          </cell>
          <cell r="AN455">
            <v>0</v>
          </cell>
          <cell r="AR455">
            <v>0</v>
          </cell>
          <cell r="AV455">
            <v>0</v>
          </cell>
          <cell r="AZ455">
            <v>0</v>
          </cell>
        </row>
        <row r="456">
          <cell r="Q456">
            <v>0</v>
          </cell>
          <cell r="S456">
            <v>0</v>
          </cell>
          <cell r="U456">
            <v>0</v>
          </cell>
          <cell r="V456">
            <v>0</v>
          </cell>
          <cell r="W456">
            <v>0</v>
          </cell>
          <cell r="Y456">
            <v>0</v>
          </cell>
          <cell r="AA456">
            <v>0</v>
          </cell>
          <cell r="AJ456">
            <v>0</v>
          </cell>
          <cell r="AN456">
            <v>0</v>
          </cell>
          <cell r="AR456">
            <v>0</v>
          </cell>
          <cell r="AV456">
            <v>0</v>
          </cell>
          <cell r="AZ456">
            <v>0</v>
          </cell>
        </row>
        <row r="457">
          <cell r="Q457">
            <v>0</v>
          </cell>
          <cell r="S457">
            <v>0</v>
          </cell>
          <cell r="U457">
            <v>0</v>
          </cell>
          <cell r="V457">
            <v>0</v>
          </cell>
          <cell r="W457">
            <v>0</v>
          </cell>
          <cell r="Y457">
            <v>0</v>
          </cell>
          <cell r="AA457">
            <v>0</v>
          </cell>
          <cell r="AJ457">
            <v>0</v>
          </cell>
          <cell r="AN457">
            <v>0</v>
          </cell>
          <cell r="AR457">
            <v>0</v>
          </cell>
          <cell r="AV457">
            <v>0</v>
          </cell>
          <cell r="AZ457">
            <v>0</v>
          </cell>
        </row>
        <row r="458">
          <cell r="Q458">
            <v>-122</v>
          </cell>
          <cell r="S458">
            <v>-122</v>
          </cell>
          <cell r="U458">
            <v>0</v>
          </cell>
          <cell r="V458">
            <v>0</v>
          </cell>
          <cell r="W458">
            <v>0</v>
          </cell>
          <cell r="Y458">
            <v>0</v>
          </cell>
          <cell r="AA458">
            <v>0</v>
          </cell>
          <cell r="AJ458">
            <v>-60152.166666666664</v>
          </cell>
          <cell r="AN458">
            <v>-33702.125</v>
          </cell>
          <cell r="AR458">
            <v>-1357.375</v>
          </cell>
          <cell r="AV458">
            <v>-25.416666666666668</v>
          </cell>
          <cell r="AZ458">
            <v>0</v>
          </cell>
        </row>
        <row r="459">
          <cell r="Q459">
            <v>-776</v>
          </cell>
          <cell r="S459">
            <v>-776</v>
          </cell>
          <cell r="U459">
            <v>0</v>
          </cell>
          <cell r="V459">
            <v>0</v>
          </cell>
          <cell r="W459">
            <v>0</v>
          </cell>
          <cell r="Y459">
            <v>0</v>
          </cell>
          <cell r="AA459">
            <v>0</v>
          </cell>
          <cell r="AJ459">
            <v>-196655.33333333334</v>
          </cell>
          <cell r="AN459">
            <v>-180777</v>
          </cell>
          <cell r="AR459">
            <v>-27619.708333333332</v>
          </cell>
          <cell r="AV459">
            <v>-161.66666666666666</v>
          </cell>
          <cell r="AZ459">
            <v>0</v>
          </cell>
        </row>
        <row r="460">
          <cell r="Q460">
            <v>954620.76</v>
          </cell>
          <cell r="S460">
            <v>937799.24</v>
          </cell>
          <cell r="U460">
            <v>920977.72</v>
          </cell>
          <cell r="V460">
            <v>912566.96</v>
          </cell>
          <cell r="W460">
            <v>904156.2</v>
          </cell>
          <cell r="Y460">
            <v>887334.68</v>
          </cell>
          <cell r="AA460">
            <v>870513.16</v>
          </cell>
          <cell r="AJ460">
            <v>1005085.32</v>
          </cell>
          <cell r="AN460">
            <v>971442.27999999991</v>
          </cell>
          <cell r="AR460">
            <v>937799.23999999987</v>
          </cell>
          <cell r="AV460">
            <v>904156.19999999984</v>
          </cell>
          <cell r="AZ460">
            <v>870513.16124999989</v>
          </cell>
        </row>
        <row r="461">
          <cell r="Q461">
            <v>58520</v>
          </cell>
          <cell r="S461">
            <v>57684</v>
          </cell>
          <cell r="U461">
            <v>56848</v>
          </cell>
          <cell r="V461">
            <v>56430</v>
          </cell>
          <cell r="W461">
            <v>56012</v>
          </cell>
          <cell r="Y461">
            <v>55176</v>
          </cell>
          <cell r="AA461">
            <v>54340</v>
          </cell>
          <cell r="AJ461">
            <v>61028</v>
          </cell>
          <cell r="AN461">
            <v>59356</v>
          </cell>
          <cell r="AR461">
            <v>57684</v>
          </cell>
          <cell r="AV461">
            <v>56012</v>
          </cell>
          <cell r="AZ461">
            <v>54340</v>
          </cell>
        </row>
        <row r="462">
          <cell r="Q462">
            <v>36102.379999999997</v>
          </cell>
          <cell r="S462">
            <v>34822.019999999997</v>
          </cell>
          <cell r="U462">
            <v>33541.660000000003</v>
          </cell>
          <cell r="V462">
            <v>32901.480000000003</v>
          </cell>
          <cell r="W462">
            <v>32261.3</v>
          </cell>
          <cell r="Y462">
            <v>30980.94</v>
          </cell>
          <cell r="AA462">
            <v>29700.58</v>
          </cell>
          <cell r="AJ462">
            <v>40532.498333333329</v>
          </cell>
          <cell r="AN462">
            <v>37501.478333333333</v>
          </cell>
          <cell r="AR462">
            <v>34822.488749999997</v>
          </cell>
          <cell r="AV462">
            <v>32261.300000000003</v>
          </cell>
          <cell r="AZ462">
            <v>29700.579999999998</v>
          </cell>
        </row>
        <row r="463">
          <cell r="Q463">
            <v>133715.78</v>
          </cell>
          <cell r="S463">
            <v>130336.54</v>
          </cell>
          <cell r="U463">
            <v>126957.3</v>
          </cell>
          <cell r="V463">
            <v>125267.68</v>
          </cell>
          <cell r="W463">
            <v>123578.06</v>
          </cell>
          <cell r="Y463">
            <v>120198.82</v>
          </cell>
          <cell r="AA463">
            <v>116819.58</v>
          </cell>
          <cell r="AJ463">
            <v>143853.63458333333</v>
          </cell>
          <cell r="AN463">
            <v>137095.09791666665</v>
          </cell>
          <cell r="AR463">
            <v>130336.56125000001</v>
          </cell>
          <cell r="AV463">
            <v>123591.33749999998</v>
          </cell>
          <cell r="AZ463">
            <v>117151.5175</v>
          </cell>
        </row>
        <row r="464">
          <cell r="Q464">
            <v>0</v>
          </cell>
          <cell r="S464">
            <v>0</v>
          </cell>
          <cell r="U464">
            <v>0</v>
          </cell>
          <cell r="V464">
            <v>0</v>
          </cell>
          <cell r="W464">
            <v>0</v>
          </cell>
          <cell r="Y464">
            <v>0</v>
          </cell>
          <cell r="AA464">
            <v>0</v>
          </cell>
          <cell r="AJ464">
            <v>0</v>
          </cell>
          <cell r="AN464">
            <v>0</v>
          </cell>
          <cell r="AR464">
            <v>0</v>
          </cell>
          <cell r="AV464">
            <v>0</v>
          </cell>
          <cell r="AZ464">
            <v>0</v>
          </cell>
        </row>
        <row r="465">
          <cell r="Q465">
            <v>0</v>
          </cell>
          <cell r="S465">
            <v>0</v>
          </cell>
          <cell r="U465">
            <v>0</v>
          </cell>
          <cell r="V465">
            <v>0</v>
          </cell>
          <cell r="W465">
            <v>0</v>
          </cell>
          <cell r="Y465">
            <v>0</v>
          </cell>
          <cell r="AA465">
            <v>0</v>
          </cell>
          <cell r="AJ465">
            <v>0</v>
          </cell>
          <cell r="AN465">
            <v>0</v>
          </cell>
          <cell r="AR465">
            <v>0</v>
          </cell>
          <cell r="AV465">
            <v>0</v>
          </cell>
          <cell r="AZ465">
            <v>0</v>
          </cell>
        </row>
        <row r="466">
          <cell r="Q466">
            <v>0</v>
          </cell>
          <cell r="S466">
            <v>0</v>
          </cell>
          <cell r="U466">
            <v>0</v>
          </cell>
          <cell r="V466">
            <v>0</v>
          </cell>
          <cell r="W466">
            <v>0</v>
          </cell>
          <cell r="Y466">
            <v>0</v>
          </cell>
          <cell r="AA466">
            <v>0</v>
          </cell>
          <cell r="AJ466">
            <v>0</v>
          </cell>
          <cell r="AN466">
            <v>0</v>
          </cell>
          <cell r="AR466">
            <v>0</v>
          </cell>
          <cell r="AV466">
            <v>0</v>
          </cell>
          <cell r="AZ466">
            <v>0</v>
          </cell>
        </row>
        <row r="467">
          <cell r="Q467">
            <v>2166614.2999999998</v>
          </cell>
          <cell r="S467">
            <v>2152944.7999999998</v>
          </cell>
          <cell r="U467">
            <v>2139275.2999999998</v>
          </cell>
          <cell r="V467">
            <v>2132440.5499999998</v>
          </cell>
          <cell r="W467">
            <v>2125605.7999999998</v>
          </cell>
          <cell r="Y467">
            <v>2111936.2999999998</v>
          </cell>
          <cell r="AA467">
            <v>2098266.7999999998</v>
          </cell>
          <cell r="AJ467">
            <v>2207622.8000000003</v>
          </cell>
          <cell r="AN467">
            <v>2180283.8000000003</v>
          </cell>
          <cell r="AR467">
            <v>2152944.8000000003</v>
          </cell>
          <cell r="AV467">
            <v>2125605.8000000003</v>
          </cell>
          <cell r="AZ467">
            <v>2098266.8000000003</v>
          </cell>
        </row>
        <row r="468">
          <cell r="Q468">
            <v>0</v>
          </cell>
          <cell r="S468">
            <v>0</v>
          </cell>
          <cell r="U468">
            <v>0</v>
          </cell>
          <cell r="V468">
            <v>0</v>
          </cell>
          <cell r="W468">
            <v>0</v>
          </cell>
          <cell r="Y468">
            <v>0</v>
          </cell>
          <cell r="AA468">
            <v>0</v>
          </cell>
          <cell r="AJ468">
            <v>0</v>
          </cell>
          <cell r="AN468">
            <v>0</v>
          </cell>
          <cell r="AR468">
            <v>0</v>
          </cell>
          <cell r="AV468">
            <v>0</v>
          </cell>
          <cell r="AZ468">
            <v>0</v>
          </cell>
        </row>
        <row r="469">
          <cell r="Q469">
            <v>0</v>
          </cell>
          <cell r="S469">
            <v>0</v>
          </cell>
          <cell r="U469">
            <v>0</v>
          </cell>
          <cell r="V469">
            <v>0</v>
          </cell>
          <cell r="W469">
            <v>0</v>
          </cell>
          <cell r="Y469">
            <v>0</v>
          </cell>
          <cell r="AA469">
            <v>0</v>
          </cell>
          <cell r="AJ469">
            <v>0</v>
          </cell>
          <cell r="AN469">
            <v>0</v>
          </cell>
          <cell r="AR469">
            <v>0</v>
          </cell>
          <cell r="AV469">
            <v>0</v>
          </cell>
          <cell r="AZ469">
            <v>0</v>
          </cell>
        </row>
        <row r="470">
          <cell r="Q470">
            <v>0</v>
          </cell>
          <cell r="S470">
            <v>0</v>
          </cell>
          <cell r="U470">
            <v>0</v>
          </cell>
          <cell r="V470">
            <v>0</v>
          </cell>
          <cell r="W470">
            <v>0</v>
          </cell>
          <cell r="Y470">
            <v>0</v>
          </cell>
          <cell r="AA470">
            <v>0</v>
          </cell>
          <cell r="AJ470">
            <v>0</v>
          </cell>
          <cell r="AN470">
            <v>0</v>
          </cell>
          <cell r="AR470">
            <v>0</v>
          </cell>
          <cell r="AV470">
            <v>0</v>
          </cell>
          <cell r="AZ470">
            <v>0</v>
          </cell>
        </row>
        <row r="471">
          <cell r="Q471">
            <v>138086.82999999999</v>
          </cell>
          <cell r="S471">
            <v>0</v>
          </cell>
          <cell r="U471">
            <v>0</v>
          </cell>
          <cell r="V471">
            <v>0</v>
          </cell>
          <cell r="W471">
            <v>0</v>
          </cell>
          <cell r="Y471">
            <v>0</v>
          </cell>
          <cell r="AA471">
            <v>0</v>
          </cell>
          <cell r="AJ471">
            <v>171852.97</v>
          </cell>
          <cell r="AN471">
            <v>123856.93958333334</v>
          </cell>
          <cell r="AR471">
            <v>66572.616250000006</v>
          </cell>
          <cell r="AV471">
            <v>16791.879583333332</v>
          </cell>
          <cell r="AZ471">
            <v>0</v>
          </cell>
        </row>
        <row r="472">
          <cell r="Q472">
            <v>0</v>
          </cell>
          <cell r="S472">
            <v>0</v>
          </cell>
          <cell r="U472">
            <v>0</v>
          </cell>
          <cell r="V472">
            <v>0</v>
          </cell>
          <cell r="W472">
            <v>0</v>
          </cell>
          <cell r="Y472">
            <v>0</v>
          </cell>
          <cell r="AA472">
            <v>0</v>
          </cell>
          <cell r="AJ472">
            <v>0</v>
          </cell>
          <cell r="AN472">
            <v>0</v>
          </cell>
          <cell r="AR472">
            <v>0</v>
          </cell>
          <cell r="AV472">
            <v>0</v>
          </cell>
          <cell r="AZ472">
            <v>0</v>
          </cell>
        </row>
        <row r="473">
          <cell r="Q473">
            <v>0</v>
          </cell>
          <cell r="S473">
            <v>0</v>
          </cell>
          <cell r="U473">
            <v>0</v>
          </cell>
          <cell r="V473">
            <v>0</v>
          </cell>
          <cell r="W473">
            <v>0</v>
          </cell>
          <cell r="Y473">
            <v>0</v>
          </cell>
          <cell r="AA473">
            <v>0</v>
          </cell>
          <cell r="AJ473">
            <v>0</v>
          </cell>
          <cell r="AN473">
            <v>0</v>
          </cell>
          <cell r="AR473">
            <v>0</v>
          </cell>
          <cell r="AV473">
            <v>0</v>
          </cell>
          <cell r="AZ473">
            <v>0</v>
          </cell>
        </row>
        <row r="474">
          <cell r="Q474">
            <v>0</v>
          </cell>
          <cell r="S474">
            <v>0</v>
          </cell>
          <cell r="U474">
            <v>0</v>
          </cell>
          <cell r="V474">
            <v>0</v>
          </cell>
          <cell r="W474">
            <v>0</v>
          </cell>
          <cell r="Y474">
            <v>0</v>
          </cell>
          <cell r="AA474">
            <v>0</v>
          </cell>
          <cell r="AJ474">
            <v>0</v>
          </cell>
          <cell r="AN474">
            <v>0</v>
          </cell>
          <cell r="AR474">
            <v>0</v>
          </cell>
          <cell r="AV474">
            <v>0</v>
          </cell>
          <cell r="AZ474">
            <v>0</v>
          </cell>
        </row>
        <row r="475">
          <cell r="Q475">
            <v>1913908.68</v>
          </cell>
          <cell r="S475">
            <v>1897046.04</v>
          </cell>
          <cell r="U475">
            <v>1880183.4</v>
          </cell>
          <cell r="V475">
            <v>1871752.08</v>
          </cell>
          <cell r="W475">
            <v>1863320.76</v>
          </cell>
          <cell r="Y475">
            <v>1846458.12</v>
          </cell>
          <cell r="AA475">
            <v>1829595.48</v>
          </cell>
          <cell r="AJ475">
            <v>1964496.6000000003</v>
          </cell>
          <cell r="AN475">
            <v>1930771.32</v>
          </cell>
          <cell r="AR475">
            <v>1897046.0400000003</v>
          </cell>
          <cell r="AV475">
            <v>1863320.76</v>
          </cell>
          <cell r="AZ475">
            <v>1829595.4799999997</v>
          </cell>
        </row>
        <row r="476">
          <cell r="Q476">
            <v>21017</v>
          </cell>
          <cell r="S476">
            <v>2741.35</v>
          </cell>
          <cell r="U476">
            <v>0</v>
          </cell>
          <cell r="V476">
            <v>0</v>
          </cell>
          <cell r="W476">
            <v>0</v>
          </cell>
          <cell r="Y476">
            <v>0</v>
          </cell>
          <cell r="AA476">
            <v>0</v>
          </cell>
          <cell r="AJ476">
            <v>75843.947499999995</v>
          </cell>
          <cell r="AN476">
            <v>40472.949999999997</v>
          </cell>
          <cell r="AR476">
            <v>15191.634166666669</v>
          </cell>
          <cell r="AV476">
            <v>2094.085</v>
          </cell>
          <cell r="AZ476">
            <v>0</v>
          </cell>
        </row>
        <row r="477">
          <cell r="Q477">
            <v>642790.85</v>
          </cell>
          <cell r="S477">
            <v>637485.11</v>
          </cell>
          <cell r="U477">
            <v>632179.37</v>
          </cell>
          <cell r="V477">
            <v>629526.5</v>
          </cell>
          <cell r="W477">
            <v>626873.63</v>
          </cell>
          <cell r="Y477">
            <v>621567.89</v>
          </cell>
          <cell r="AA477">
            <v>616262.15</v>
          </cell>
          <cell r="AJ477">
            <v>658708.06999999995</v>
          </cell>
          <cell r="AN477">
            <v>648096.59</v>
          </cell>
          <cell r="AR477">
            <v>637485.11</v>
          </cell>
          <cell r="AV477">
            <v>626873.63</v>
          </cell>
          <cell r="AZ477">
            <v>616262.15</v>
          </cell>
        </row>
        <row r="478">
          <cell r="Q478">
            <v>196027.36</v>
          </cell>
          <cell r="S478">
            <v>167514.29</v>
          </cell>
          <cell r="U478">
            <v>139001.22</v>
          </cell>
          <cell r="V478">
            <v>124744.68</v>
          </cell>
          <cell r="W478">
            <v>110488.15</v>
          </cell>
          <cell r="Y478">
            <v>81975.08</v>
          </cell>
          <cell r="AA478">
            <v>53462.01</v>
          </cell>
          <cell r="AJ478">
            <v>281566.59041666676</v>
          </cell>
          <cell r="AN478">
            <v>224540.43624999994</v>
          </cell>
          <cell r="AR478">
            <v>167514.28874999998</v>
          </cell>
          <cell r="AV478">
            <v>110488.14750000001</v>
          </cell>
          <cell r="AZ478">
            <v>56580.624166666654</v>
          </cell>
        </row>
        <row r="479">
          <cell r="Q479">
            <v>0</v>
          </cell>
          <cell r="S479">
            <v>0</v>
          </cell>
          <cell r="U479">
            <v>0</v>
          </cell>
          <cell r="V479">
            <v>0</v>
          </cell>
          <cell r="W479">
            <v>0</v>
          </cell>
          <cell r="Y479">
            <v>0</v>
          </cell>
          <cell r="AA479">
            <v>0</v>
          </cell>
          <cell r="AJ479">
            <v>5842.037916666668</v>
          </cell>
          <cell r="AN479">
            <v>1580.9837500000001</v>
          </cell>
          <cell r="AR479">
            <v>25.362916666666667</v>
          </cell>
          <cell r="AV479">
            <v>0</v>
          </cell>
          <cell r="AZ479">
            <v>0</v>
          </cell>
        </row>
        <row r="480">
          <cell r="Q480">
            <v>380774.87</v>
          </cell>
          <cell r="S480">
            <v>350312.88</v>
          </cell>
          <cell r="U480">
            <v>319850.89</v>
          </cell>
          <cell r="V480">
            <v>304619.90000000002</v>
          </cell>
          <cell r="W480">
            <v>289388.90000000002</v>
          </cell>
          <cell r="Y480">
            <v>258926.91</v>
          </cell>
          <cell r="AA480">
            <v>228464.92</v>
          </cell>
          <cell r="AJ480">
            <v>472160.84125000006</v>
          </cell>
          <cell r="AN480">
            <v>411236.86249999999</v>
          </cell>
          <cell r="AR480">
            <v>350312.88250000001</v>
          </cell>
          <cell r="AV480">
            <v>289388.90250000003</v>
          </cell>
          <cell r="AZ480">
            <v>228464.92249999999</v>
          </cell>
        </row>
        <row r="481">
          <cell r="Q481">
            <v>0</v>
          </cell>
          <cell r="S481">
            <v>0</v>
          </cell>
          <cell r="U481">
            <v>0</v>
          </cell>
          <cell r="V481">
            <v>0</v>
          </cell>
          <cell r="W481">
            <v>0</v>
          </cell>
          <cell r="Y481">
            <v>0</v>
          </cell>
          <cell r="AA481">
            <v>0</v>
          </cell>
          <cell r="AJ481">
            <v>0</v>
          </cell>
          <cell r="AN481">
            <v>0</v>
          </cell>
          <cell r="AR481">
            <v>0</v>
          </cell>
          <cell r="AV481">
            <v>0</v>
          </cell>
          <cell r="AZ481">
            <v>0</v>
          </cell>
        </row>
        <row r="482">
          <cell r="Q482">
            <v>4895324.22</v>
          </cell>
          <cell r="S482">
            <v>4858517.28</v>
          </cell>
          <cell r="U482">
            <v>4821710.34</v>
          </cell>
          <cell r="V482">
            <v>4803306.87</v>
          </cell>
          <cell r="W482">
            <v>4784903.4000000004</v>
          </cell>
          <cell r="Y482">
            <v>4748096.46</v>
          </cell>
          <cell r="AA482">
            <v>4711289.5199999996</v>
          </cell>
          <cell r="AJ482">
            <v>5005745.0762500009</v>
          </cell>
          <cell r="AN482">
            <v>4932131.1729166675</v>
          </cell>
          <cell r="AR482">
            <v>4858517.282916666</v>
          </cell>
          <cell r="AV482">
            <v>4784903.4000000004</v>
          </cell>
          <cell r="AZ482">
            <v>4711289.5199999996</v>
          </cell>
        </row>
        <row r="483">
          <cell r="Q483">
            <v>827318.91</v>
          </cell>
          <cell r="S483">
            <v>821098.47</v>
          </cell>
          <cell r="U483">
            <v>814878.03</v>
          </cell>
          <cell r="V483">
            <v>811767.81</v>
          </cell>
          <cell r="W483">
            <v>808657.59</v>
          </cell>
          <cell r="Y483">
            <v>802437.15</v>
          </cell>
          <cell r="AA483">
            <v>796216.71</v>
          </cell>
          <cell r="AJ483">
            <v>845980.23958333337</v>
          </cell>
          <cell r="AN483">
            <v>833539.35624999984</v>
          </cell>
          <cell r="AR483">
            <v>821098.47291666653</v>
          </cell>
          <cell r="AV483">
            <v>808657.59</v>
          </cell>
          <cell r="AZ483">
            <v>796216.71</v>
          </cell>
        </row>
        <row r="484">
          <cell r="Q484">
            <v>815866.29</v>
          </cell>
          <cell r="S484">
            <v>0</v>
          </cell>
          <cell r="U484">
            <v>0</v>
          </cell>
          <cell r="V484">
            <v>0</v>
          </cell>
          <cell r="W484">
            <v>0</v>
          </cell>
          <cell r="Y484">
            <v>0</v>
          </cell>
          <cell r="AA484">
            <v>0</v>
          </cell>
          <cell r="AJ484">
            <v>929801.72166666656</v>
          </cell>
          <cell r="AN484">
            <v>694574.22125000006</v>
          </cell>
          <cell r="AR484">
            <v>384930.99125000002</v>
          </cell>
          <cell r="AV484">
            <v>100412.96125000001</v>
          </cell>
          <cell r="AZ484">
            <v>0</v>
          </cell>
        </row>
        <row r="485">
          <cell r="Q485">
            <v>0</v>
          </cell>
          <cell r="S485">
            <v>0</v>
          </cell>
          <cell r="U485">
            <v>0</v>
          </cell>
          <cell r="V485">
            <v>0</v>
          </cell>
          <cell r="W485">
            <v>0</v>
          </cell>
          <cell r="Y485">
            <v>0</v>
          </cell>
          <cell r="AA485">
            <v>0</v>
          </cell>
          <cell r="AJ485">
            <v>0</v>
          </cell>
          <cell r="AN485">
            <v>0</v>
          </cell>
          <cell r="AR485">
            <v>0</v>
          </cell>
          <cell r="AV485">
            <v>0</v>
          </cell>
          <cell r="AZ485">
            <v>0</v>
          </cell>
        </row>
        <row r="486">
          <cell r="Q486">
            <v>0</v>
          </cell>
          <cell r="S486">
            <v>0</v>
          </cell>
          <cell r="U486">
            <v>0</v>
          </cell>
          <cell r="V486">
            <v>0</v>
          </cell>
          <cell r="W486">
            <v>0</v>
          </cell>
          <cell r="Y486">
            <v>0</v>
          </cell>
          <cell r="AA486">
            <v>0</v>
          </cell>
          <cell r="AJ486">
            <v>0</v>
          </cell>
          <cell r="AN486">
            <v>0</v>
          </cell>
          <cell r="AR486">
            <v>0</v>
          </cell>
          <cell r="AV486">
            <v>0</v>
          </cell>
          <cell r="AZ486">
            <v>0</v>
          </cell>
        </row>
        <row r="487">
          <cell r="Q487">
            <v>0</v>
          </cell>
          <cell r="S487">
            <v>0</v>
          </cell>
          <cell r="U487">
            <v>0</v>
          </cell>
          <cell r="V487">
            <v>0</v>
          </cell>
          <cell r="W487">
            <v>0</v>
          </cell>
          <cell r="Y487">
            <v>0</v>
          </cell>
          <cell r="AA487">
            <v>0</v>
          </cell>
          <cell r="AJ487">
            <v>0</v>
          </cell>
          <cell r="AN487">
            <v>0</v>
          </cell>
          <cell r="AR487">
            <v>0</v>
          </cell>
          <cell r="AV487">
            <v>0</v>
          </cell>
          <cell r="AZ487">
            <v>0</v>
          </cell>
        </row>
        <row r="488">
          <cell r="Q488">
            <v>0</v>
          </cell>
          <cell r="S488">
            <v>0</v>
          </cell>
          <cell r="U488">
            <v>0</v>
          </cell>
          <cell r="V488">
            <v>0</v>
          </cell>
          <cell r="W488">
            <v>0</v>
          </cell>
          <cell r="Y488">
            <v>0</v>
          </cell>
          <cell r="AA488">
            <v>0</v>
          </cell>
          <cell r="AJ488">
            <v>0</v>
          </cell>
          <cell r="AN488">
            <v>0</v>
          </cell>
          <cell r="AR488">
            <v>0</v>
          </cell>
          <cell r="AV488">
            <v>0</v>
          </cell>
          <cell r="AZ488">
            <v>0</v>
          </cell>
        </row>
        <row r="489">
          <cell r="Q489">
            <v>0</v>
          </cell>
          <cell r="S489">
            <v>0</v>
          </cell>
          <cell r="U489">
            <v>0</v>
          </cell>
          <cell r="V489">
            <v>0</v>
          </cell>
          <cell r="W489">
            <v>0</v>
          </cell>
          <cell r="Y489">
            <v>0</v>
          </cell>
          <cell r="AA489">
            <v>0</v>
          </cell>
          <cell r="AJ489">
            <v>0</v>
          </cell>
          <cell r="AN489">
            <v>0</v>
          </cell>
          <cell r="AR489">
            <v>0</v>
          </cell>
          <cell r="AV489">
            <v>0</v>
          </cell>
          <cell r="AZ489">
            <v>0</v>
          </cell>
        </row>
        <row r="490">
          <cell r="Q490">
            <v>0</v>
          </cell>
          <cell r="S490">
            <v>0</v>
          </cell>
          <cell r="U490">
            <v>0</v>
          </cell>
          <cell r="V490">
            <v>0</v>
          </cell>
          <cell r="W490">
            <v>0</v>
          </cell>
          <cell r="Y490">
            <v>0</v>
          </cell>
          <cell r="AA490">
            <v>0</v>
          </cell>
          <cell r="AJ490">
            <v>0</v>
          </cell>
          <cell r="AN490">
            <v>0</v>
          </cell>
          <cell r="AR490">
            <v>0</v>
          </cell>
          <cell r="AV490">
            <v>0</v>
          </cell>
          <cell r="AZ490">
            <v>0</v>
          </cell>
        </row>
        <row r="491">
          <cell r="Q491">
            <v>0</v>
          </cell>
          <cell r="S491">
            <v>0</v>
          </cell>
          <cell r="U491">
            <v>0</v>
          </cell>
          <cell r="V491">
            <v>0</v>
          </cell>
          <cell r="W491">
            <v>0</v>
          </cell>
          <cell r="Y491">
            <v>0</v>
          </cell>
          <cell r="AA491">
            <v>0</v>
          </cell>
          <cell r="AJ491">
            <v>20425.910416666666</v>
          </cell>
          <cell r="AN491">
            <v>817.04041666666672</v>
          </cell>
          <cell r="AR491">
            <v>0</v>
          </cell>
          <cell r="AV491">
            <v>0</v>
          </cell>
          <cell r="AZ491">
            <v>0</v>
          </cell>
        </row>
        <row r="492">
          <cell r="Q492">
            <v>0</v>
          </cell>
          <cell r="S492">
            <v>0</v>
          </cell>
          <cell r="U492">
            <v>0</v>
          </cell>
          <cell r="V492">
            <v>0</v>
          </cell>
          <cell r="W492">
            <v>0</v>
          </cell>
          <cell r="Y492">
            <v>0</v>
          </cell>
          <cell r="AA492">
            <v>0</v>
          </cell>
          <cell r="AJ492">
            <v>0</v>
          </cell>
          <cell r="AN492">
            <v>0</v>
          </cell>
          <cell r="AR492">
            <v>0</v>
          </cell>
          <cell r="AV492">
            <v>0</v>
          </cell>
          <cell r="AZ492">
            <v>0</v>
          </cell>
        </row>
        <row r="493">
          <cell r="Q493">
            <v>0</v>
          </cell>
          <cell r="S493">
            <v>1702292.08</v>
          </cell>
          <cell r="U493">
            <v>1827178.37</v>
          </cell>
          <cell r="V493">
            <v>1804978.34</v>
          </cell>
          <cell r="W493">
            <v>1782120.24</v>
          </cell>
          <cell r="Y493">
            <v>1736563.16</v>
          </cell>
          <cell r="AA493">
            <v>1690681.07</v>
          </cell>
          <cell r="AJ493">
            <v>0</v>
          </cell>
          <cell r="AN493">
            <v>505690.91791666672</v>
          </cell>
          <cell r="AR493">
            <v>1099711.075</v>
          </cell>
          <cell r="AV493">
            <v>1663279.7004166667</v>
          </cell>
          <cell r="AZ493">
            <v>1690689.9924999999</v>
          </cell>
        </row>
        <row r="494">
          <cell r="Q494">
            <v>817114.51</v>
          </cell>
          <cell r="S494">
            <v>796938.85</v>
          </cell>
          <cell r="U494">
            <v>776763.19</v>
          </cell>
          <cell r="V494">
            <v>766675.36</v>
          </cell>
          <cell r="W494">
            <v>756587.53</v>
          </cell>
          <cell r="Y494">
            <v>736411.87</v>
          </cell>
          <cell r="AA494">
            <v>716236.21</v>
          </cell>
          <cell r="AJ494">
            <v>877641.49000000011</v>
          </cell>
          <cell r="AN494">
            <v>837290.16999999993</v>
          </cell>
          <cell r="AR494">
            <v>796938.85</v>
          </cell>
          <cell r="AV494">
            <v>756587.52999999991</v>
          </cell>
          <cell r="AZ494">
            <v>716236.21</v>
          </cell>
        </row>
        <row r="495">
          <cell r="Q495">
            <v>2324574.52</v>
          </cell>
          <cell r="S495">
            <v>2310472.7599999998</v>
          </cell>
          <cell r="U495">
            <v>2296371</v>
          </cell>
          <cell r="V495">
            <v>2289320.12</v>
          </cell>
          <cell r="W495">
            <v>2282269.2400000002</v>
          </cell>
          <cell r="Y495">
            <v>2268167.48</v>
          </cell>
          <cell r="AA495">
            <v>2254065.7200000002</v>
          </cell>
          <cell r="AJ495">
            <v>2366702.8733333335</v>
          </cell>
          <cell r="AN495">
            <v>2338580.2733333334</v>
          </cell>
          <cell r="AR495">
            <v>2310461.86</v>
          </cell>
          <cell r="AV495">
            <v>2282269.2400000002</v>
          </cell>
          <cell r="AZ495">
            <v>2254065.7199999997</v>
          </cell>
        </row>
        <row r="496">
          <cell r="Q496">
            <v>2702337.43</v>
          </cell>
          <cell r="S496">
            <v>2686347.27</v>
          </cell>
          <cell r="U496">
            <v>2670357.11</v>
          </cell>
          <cell r="V496">
            <v>2662362.0299999998</v>
          </cell>
          <cell r="W496">
            <v>2654366.9500000002</v>
          </cell>
          <cell r="Y496">
            <v>2638376.79</v>
          </cell>
          <cell r="AA496">
            <v>2622386.63</v>
          </cell>
          <cell r="AJ496">
            <v>2750089.4808333335</v>
          </cell>
          <cell r="AN496">
            <v>2718201.8608333333</v>
          </cell>
          <cell r="AR496">
            <v>2686313.1741666668</v>
          </cell>
          <cell r="AV496">
            <v>2654366.9499999997</v>
          </cell>
          <cell r="AZ496">
            <v>2622386.63</v>
          </cell>
        </row>
        <row r="497">
          <cell r="Q497">
            <v>150692.75</v>
          </cell>
          <cell r="S497">
            <v>0</v>
          </cell>
          <cell r="U497">
            <v>0</v>
          </cell>
          <cell r="V497">
            <v>0</v>
          </cell>
          <cell r="W497">
            <v>0</v>
          </cell>
          <cell r="Y497">
            <v>0</v>
          </cell>
          <cell r="AA497">
            <v>0</v>
          </cell>
          <cell r="AJ497">
            <v>173865.46958333332</v>
          </cell>
          <cell r="AN497">
            <v>129275.57041666664</v>
          </cell>
          <cell r="AR497">
            <v>71320.413749999992</v>
          </cell>
          <cell r="AV497">
            <v>18514.750416666666</v>
          </cell>
          <cell r="AZ497">
            <v>0</v>
          </cell>
        </row>
        <row r="498">
          <cell r="Q498">
            <v>3737732.75</v>
          </cell>
          <cell r="S498">
            <v>3663718.24</v>
          </cell>
          <cell r="U498">
            <v>3589703.73</v>
          </cell>
          <cell r="V498">
            <v>3552696.48</v>
          </cell>
          <cell r="W498">
            <v>3515689.22</v>
          </cell>
          <cell r="Y498">
            <v>3441674.71</v>
          </cell>
          <cell r="AA498">
            <v>3367660.2</v>
          </cell>
          <cell r="AJ498">
            <v>3959622.1333333328</v>
          </cell>
          <cell r="AN498">
            <v>3811747.2741666674</v>
          </cell>
          <cell r="AR498">
            <v>3663718.2449999996</v>
          </cell>
          <cell r="AV498">
            <v>3515689.2225000001</v>
          </cell>
          <cell r="AZ498">
            <v>3367660.2025000006</v>
          </cell>
        </row>
        <row r="499">
          <cell r="S499">
            <v>9676184.8499999996</v>
          </cell>
          <cell r="U499">
            <v>7639311.9900000002</v>
          </cell>
          <cell r="V499">
            <v>206828.62</v>
          </cell>
          <cell r="W499">
            <v>7575862.1600000001</v>
          </cell>
          <cell r="Y499">
            <v>7300376.2599999998</v>
          </cell>
          <cell r="AA499">
            <v>7024890.3600000003</v>
          </cell>
          <cell r="AJ499">
            <v>0</v>
          </cell>
          <cell r="AN499">
            <v>1776584.0912500003</v>
          </cell>
          <cell r="AR499">
            <v>3667471.9341666675</v>
          </cell>
          <cell r="AV499">
            <v>6009477.614583333</v>
          </cell>
          <cell r="AZ499">
            <v>6394012.6420833329</v>
          </cell>
        </row>
        <row r="500">
          <cell r="S500">
            <v>9429188.75</v>
          </cell>
          <cell r="U500">
            <v>7639311.9900000002</v>
          </cell>
          <cell r="V500">
            <v>206828.63</v>
          </cell>
          <cell r="W500">
            <v>7575862.1699999999</v>
          </cell>
          <cell r="Y500">
            <v>7300376.2699999996</v>
          </cell>
          <cell r="AA500">
            <v>7024890.3700000001</v>
          </cell>
          <cell r="AJ500">
            <v>0</v>
          </cell>
          <cell r="AN500">
            <v>1756001.0845833335</v>
          </cell>
          <cell r="AR500">
            <v>3646888.930416666</v>
          </cell>
          <cell r="AV500">
            <v>5988894.6133333333</v>
          </cell>
          <cell r="AZ500">
            <v>6394012.6408333331</v>
          </cell>
        </row>
        <row r="501">
          <cell r="S501">
            <v>8188487.4199999999</v>
          </cell>
          <cell r="U501">
            <v>6684660.3099999996</v>
          </cell>
          <cell r="V501">
            <v>177234.84</v>
          </cell>
          <cell r="W501">
            <v>6623307.2400000002</v>
          </cell>
          <cell r="Y501">
            <v>6382459.7000000002</v>
          </cell>
          <cell r="AA501">
            <v>6141612.1600000001</v>
          </cell>
          <cell r="AJ501">
            <v>0</v>
          </cell>
          <cell r="AN501">
            <v>1519775.3854166667</v>
          </cell>
          <cell r="AR501">
            <v>3172857.5150000001</v>
          </cell>
          <cell r="AV501">
            <v>5220383.4766666675</v>
          </cell>
          <cell r="AZ501">
            <v>5589842.9308333332</v>
          </cell>
        </row>
        <row r="502">
          <cell r="Q502">
            <v>536016.68000000005</v>
          </cell>
          <cell r="S502">
            <v>0</v>
          </cell>
          <cell r="U502">
            <v>0</v>
          </cell>
          <cell r="V502">
            <v>0</v>
          </cell>
          <cell r="W502">
            <v>0</v>
          </cell>
          <cell r="Y502">
            <v>0</v>
          </cell>
          <cell r="AA502">
            <v>0</v>
          </cell>
          <cell r="AJ502">
            <v>289600.26166666666</v>
          </cell>
          <cell r="AN502">
            <v>347668.73500000004</v>
          </cell>
          <cell r="AR502">
            <v>307824.44458333333</v>
          </cell>
          <cell r="AV502">
            <v>58068.473333333335</v>
          </cell>
          <cell r="AZ502">
            <v>0</v>
          </cell>
        </row>
        <row r="503">
          <cell r="Y503">
            <v>0</v>
          </cell>
          <cell r="AA503">
            <v>3506488.37</v>
          </cell>
          <cell r="AR503">
            <v>0</v>
          </cell>
          <cell r="AV503">
            <v>989753.05666666664</v>
          </cell>
          <cell r="AZ503">
            <v>2157093.27</v>
          </cell>
        </row>
        <row r="504">
          <cell r="AV504">
            <v>0</v>
          </cell>
          <cell r="AZ504">
            <v>399995.0091666666</v>
          </cell>
        </row>
        <row r="505">
          <cell r="AV505">
            <v>0</v>
          </cell>
          <cell r="AZ505">
            <v>0</v>
          </cell>
        </row>
        <row r="506">
          <cell r="Q506">
            <v>0</v>
          </cell>
          <cell r="S506">
            <v>0</v>
          </cell>
          <cell r="U506">
            <v>0</v>
          </cell>
          <cell r="V506">
            <v>0</v>
          </cell>
          <cell r="W506">
            <v>0</v>
          </cell>
          <cell r="Y506">
            <v>0</v>
          </cell>
          <cell r="AA506">
            <v>0</v>
          </cell>
          <cell r="AJ506">
            <v>0</v>
          </cell>
          <cell r="AN506">
            <v>0</v>
          </cell>
          <cell r="AR506">
            <v>0</v>
          </cell>
          <cell r="AV506">
            <v>0</v>
          </cell>
          <cell r="AZ506">
            <v>0</v>
          </cell>
        </row>
        <row r="507">
          <cell r="Q507">
            <v>0</v>
          </cell>
          <cell r="S507">
            <v>0</v>
          </cell>
          <cell r="U507">
            <v>0</v>
          </cell>
          <cell r="V507">
            <v>0</v>
          </cell>
          <cell r="W507">
            <v>0</v>
          </cell>
          <cell r="Y507">
            <v>0</v>
          </cell>
          <cell r="AA507">
            <v>0</v>
          </cell>
          <cell r="AJ507">
            <v>0</v>
          </cell>
          <cell r="AN507">
            <v>0</v>
          </cell>
          <cell r="AR507">
            <v>0</v>
          </cell>
          <cell r="AV507">
            <v>0</v>
          </cell>
          <cell r="AZ507">
            <v>0</v>
          </cell>
        </row>
        <row r="508">
          <cell r="Q508">
            <v>0</v>
          </cell>
          <cell r="S508">
            <v>0</v>
          </cell>
          <cell r="U508">
            <v>0</v>
          </cell>
          <cell r="V508">
            <v>0</v>
          </cell>
          <cell r="W508">
            <v>0</v>
          </cell>
          <cell r="Y508">
            <v>0</v>
          </cell>
          <cell r="AA508">
            <v>0</v>
          </cell>
          <cell r="AJ508">
            <v>0</v>
          </cell>
          <cell r="AN508">
            <v>0</v>
          </cell>
          <cell r="AR508">
            <v>0</v>
          </cell>
          <cell r="AV508">
            <v>0</v>
          </cell>
          <cell r="AZ508">
            <v>0</v>
          </cell>
        </row>
        <row r="509">
          <cell r="Q509">
            <v>2125913.37</v>
          </cell>
          <cell r="S509">
            <v>937910.71</v>
          </cell>
          <cell r="U509">
            <v>0</v>
          </cell>
          <cell r="V509">
            <v>0</v>
          </cell>
          <cell r="W509">
            <v>0</v>
          </cell>
          <cell r="Y509">
            <v>0</v>
          </cell>
          <cell r="AA509">
            <v>0</v>
          </cell>
          <cell r="AJ509">
            <v>4232258.2279166682</v>
          </cell>
          <cell r="AN509">
            <v>2799577.7291666665</v>
          </cell>
          <cell r="AR509">
            <v>1369389.4958333336</v>
          </cell>
          <cell r="AV509">
            <v>323057.40125</v>
          </cell>
          <cell r="AZ509">
            <v>0</v>
          </cell>
        </row>
        <row r="510">
          <cell r="Q510">
            <v>74068.94</v>
          </cell>
          <cell r="S510">
            <v>74068.94</v>
          </cell>
          <cell r="U510">
            <v>74068.94</v>
          </cell>
          <cell r="V510">
            <v>74068.94</v>
          </cell>
          <cell r="W510">
            <v>74068.94</v>
          </cell>
          <cell r="Y510">
            <v>74068.94</v>
          </cell>
          <cell r="AA510">
            <v>74068.94</v>
          </cell>
          <cell r="AJ510">
            <v>91843964.097916678</v>
          </cell>
          <cell r="AN510">
            <v>56385451.270416684</v>
          </cell>
          <cell r="AR510">
            <v>21739831.768749997</v>
          </cell>
          <cell r="AV510">
            <v>74068.939999999988</v>
          </cell>
          <cell r="AZ510">
            <v>70982.734166666647</v>
          </cell>
        </row>
        <row r="511">
          <cell r="Q511">
            <v>13013034.1</v>
          </cell>
          <cell r="S511">
            <v>13013034.1</v>
          </cell>
          <cell r="U511">
            <v>13013034.1</v>
          </cell>
          <cell r="V511">
            <v>13013034.1</v>
          </cell>
          <cell r="W511">
            <v>13013034.1</v>
          </cell>
          <cell r="Y511">
            <v>13013034.1</v>
          </cell>
          <cell r="AA511">
            <v>13013034.1</v>
          </cell>
          <cell r="AJ511">
            <v>13697414.455</v>
          </cell>
          <cell r="AN511">
            <v>13444452.344999997</v>
          </cell>
          <cell r="AR511">
            <v>13180437.598333331</v>
          </cell>
          <cell r="AV511">
            <v>13013034.099999996</v>
          </cell>
          <cell r="AZ511">
            <v>12470824.345833331</v>
          </cell>
        </row>
        <row r="512">
          <cell r="Q512">
            <v>1426221.06</v>
          </cell>
          <cell r="S512">
            <v>1998778.99</v>
          </cell>
          <cell r="U512">
            <v>2073656.75</v>
          </cell>
          <cell r="V512">
            <v>2073230.86</v>
          </cell>
          <cell r="W512">
            <v>2072992.11</v>
          </cell>
          <cell r="Y512">
            <v>2068082.64</v>
          </cell>
          <cell r="AA512">
            <v>2084963.67</v>
          </cell>
          <cell r="AJ512">
            <v>59425.877500000002</v>
          </cell>
          <cell r="AN512">
            <v>689209.41041666665</v>
          </cell>
          <cell r="AR512">
            <v>1379640.6858333333</v>
          </cell>
          <cell r="AV512">
            <v>2013092.5695833331</v>
          </cell>
          <cell r="AZ512">
            <v>1995014.4687500002</v>
          </cell>
        </row>
        <row r="513">
          <cell r="Q513">
            <v>78266845</v>
          </cell>
          <cell r="S513">
            <v>76940289</v>
          </cell>
          <cell r="U513">
            <v>75613733</v>
          </cell>
          <cell r="V513">
            <v>74950455</v>
          </cell>
          <cell r="W513">
            <v>74287177</v>
          </cell>
          <cell r="Y513">
            <v>72960621</v>
          </cell>
          <cell r="AA513">
            <v>71634065</v>
          </cell>
          <cell r="AJ513">
            <v>9838628.791666666</v>
          </cell>
          <cell r="AN513">
            <v>35485391.791666664</v>
          </cell>
          <cell r="AR513">
            <v>60247784.125</v>
          </cell>
          <cell r="AV513">
            <v>74287177</v>
          </cell>
          <cell r="AZ513">
            <v>71634065</v>
          </cell>
        </row>
        <row r="514">
          <cell r="Q514">
            <v>24416828</v>
          </cell>
          <cell r="S514">
            <v>24416828</v>
          </cell>
          <cell r="U514">
            <v>24166736.050000001</v>
          </cell>
          <cell r="V514">
            <v>23572734.719999999</v>
          </cell>
          <cell r="W514">
            <v>22978733.390000001</v>
          </cell>
          <cell r="Y514">
            <v>21790730.73</v>
          </cell>
          <cell r="AA514">
            <v>20602728.07</v>
          </cell>
          <cell r="AJ514">
            <v>3052103.5</v>
          </cell>
          <cell r="AN514">
            <v>11180625.668750001</v>
          </cell>
          <cell r="AR514">
            <v>18840203.46541667</v>
          </cell>
          <cell r="AV514">
            <v>22655675.98875</v>
          </cell>
          <cell r="AZ514">
            <v>20602494.789583337</v>
          </cell>
        </row>
        <row r="515">
          <cell r="Q515">
            <v>781320</v>
          </cell>
          <cell r="S515">
            <v>781320</v>
          </cell>
          <cell r="U515">
            <v>781320</v>
          </cell>
          <cell r="V515">
            <v>781320</v>
          </cell>
          <cell r="W515">
            <v>781320</v>
          </cell>
          <cell r="Y515">
            <v>781320</v>
          </cell>
          <cell r="AA515">
            <v>781320</v>
          </cell>
          <cell r="AJ515">
            <v>97665</v>
          </cell>
          <cell r="AN515">
            <v>358105</v>
          </cell>
          <cell r="AR515">
            <v>618545</v>
          </cell>
          <cell r="AV515">
            <v>781320</v>
          </cell>
          <cell r="AZ515">
            <v>1323529.7541666667</v>
          </cell>
        </row>
        <row r="516">
          <cell r="AV516">
            <v>0</v>
          </cell>
          <cell r="AZ516">
            <v>83282.457916666666</v>
          </cell>
        </row>
        <row r="517">
          <cell r="Q517">
            <v>0</v>
          </cell>
          <cell r="S517">
            <v>0</v>
          </cell>
          <cell r="U517">
            <v>0</v>
          </cell>
          <cell r="V517">
            <v>0</v>
          </cell>
          <cell r="W517">
            <v>0</v>
          </cell>
          <cell r="Y517">
            <v>0</v>
          </cell>
          <cell r="AA517">
            <v>0</v>
          </cell>
          <cell r="AJ517">
            <v>21263.028750000001</v>
          </cell>
          <cell r="AN517">
            <v>9450.1454166666663</v>
          </cell>
          <cell r="AR517">
            <v>2362.4754166666667</v>
          </cell>
          <cell r="AV517">
            <v>0</v>
          </cell>
          <cell r="AZ517">
            <v>0</v>
          </cell>
        </row>
        <row r="518">
          <cell r="Q518">
            <v>65824332.039999999</v>
          </cell>
          <cell r="S518">
            <v>65824332.039999999</v>
          </cell>
          <cell r="U518">
            <v>65824332.039999999</v>
          </cell>
          <cell r="V518">
            <v>65824332.039999999</v>
          </cell>
          <cell r="W518">
            <v>65824332.039999999</v>
          </cell>
          <cell r="Y518">
            <v>65824332.039999999</v>
          </cell>
          <cell r="AA518">
            <v>65824332.039999999</v>
          </cell>
          <cell r="AJ518">
            <v>65824332.039999992</v>
          </cell>
          <cell r="AN518">
            <v>65824332.039999992</v>
          </cell>
          <cell r="AR518">
            <v>65824332.039999992</v>
          </cell>
          <cell r="AV518">
            <v>65658522.97208333</v>
          </cell>
          <cell r="AZ518">
            <v>65121585.846666671</v>
          </cell>
        </row>
        <row r="519">
          <cell r="Q519">
            <v>744794.53</v>
          </cell>
          <cell r="S519">
            <v>744794.53</v>
          </cell>
          <cell r="U519">
            <v>744794.53</v>
          </cell>
          <cell r="V519">
            <v>744794.53</v>
          </cell>
          <cell r="W519">
            <v>744794.53</v>
          </cell>
          <cell r="Y519">
            <v>744794.53</v>
          </cell>
          <cell r="AA519">
            <v>744794.53</v>
          </cell>
          <cell r="AJ519">
            <v>744794.53000000014</v>
          </cell>
          <cell r="AN519">
            <v>744794.53000000014</v>
          </cell>
          <cell r="AR519">
            <v>744794.53000000014</v>
          </cell>
          <cell r="AV519">
            <v>744794.53000000014</v>
          </cell>
          <cell r="AZ519">
            <v>744794.53000000014</v>
          </cell>
        </row>
        <row r="520">
          <cell r="Q520">
            <v>-18840989.280000001</v>
          </cell>
          <cell r="S520">
            <v>-18840989.280000001</v>
          </cell>
          <cell r="U520">
            <v>-18840989.280000001</v>
          </cell>
          <cell r="V520">
            <v>-18840989.280000001</v>
          </cell>
          <cell r="W520">
            <v>-18840989.280000001</v>
          </cell>
          <cell r="Y520">
            <v>-18840989.280000001</v>
          </cell>
          <cell r="AA520">
            <v>-18840989.280000001</v>
          </cell>
          <cell r="AJ520">
            <v>-18840989.280000001</v>
          </cell>
          <cell r="AN520">
            <v>-18840989.280000001</v>
          </cell>
          <cell r="AR520">
            <v>-18840989.280000001</v>
          </cell>
          <cell r="AV520">
            <v>-18828002.696666669</v>
          </cell>
          <cell r="AZ520">
            <v>-18784324.891666666</v>
          </cell>
        </row>
        <row r="521">
          <cell r="Q521">
            <v>-7411230.7400000002</v>
          </cell>
          <cell r="S521">
            <v>-7660347.7400000002</v>
          </cell>
          <cell r="U521">
            <v>-7909464.7400000002</v>
          </cell>
          <cell r="V521">
            <v>-8034023.2400000002</v>
          </cell>
          <cell r="W521">
            <v>-8158581.7400000002</v>
          </cell>
          <cell r="Y521">
            <v>-8407698.7400000002</v>
          </cell>
          <cell r="AA521">
            <v>-8656815.7400000002</v>
          </cell>
          <cell r="AJ521">
            <v>-6663879.7400000012</v>
          </cell>
          <cell r="AN521">
            <v>-7162113.7399999993</v>
          </cell>
          <cell r="AR521">
            <v>-7660347.7399999993</v>
          </cell>
          <cell r="AV521">
            <v>-8158581.7399999993</v>
          </cell>
          <cell r="AZ521">
            <v>-8656815.7399999984</v>
          </cell>
        </row>
        <row r="522">
          <cell r="AR522">
            <v>0</v>
          </cell>
          <cell r="AV522">
            <v>-1036312.2666666666</v>
          </cell>
          <cell r="AZ522">
            <v>-9338545.8591666669</v>
          </cell>
        </row>
        <row r="523">
          <cell r="Q523">
            <v>110837754</v>
          </cell>
          <cell r="S523">
            <v>105391754</v>
          </cell>
          <cell r="U523">
            <v>99945754</v>
          </cell>
          <cell r="V523">
            <v>97222754</v>
          </cell>
          <cell r="W523">
            <v>94499754</v>
          </cell>
          <cell r="Y523">
            <v>89053754</v>
          </cell>
          <cell r="AA523">
            <v>83607754</v>
          </cell>
          <cell r="AJ523">
            <v>124973754</v>
          </cell>
          <cell r="AN523">
            <v>115305087.33333333</v>
          </cell>
          <cell r="AR523">
            <v>105147087.33333333</v>
          </cell>
          <cell r="AV523">
            <v>94499754</v>
          </cell>
          <cell r="AZ523">
            <v>83337920.666666672</v>
          </cell>
        </row>
        <row r="524">
          <cell r="Q524">
            <v>6363954</v>
          </cell>
          <cell r="S524">
            <v>6363954</v>
          </cell>
          <cell r="U524">
            <v>6123954</v>
          </cell>
          <cell r="V524">
            <v>6123954</v>
          </cell>
          <cell r="W524">
            <v>5883954</v>
          </cell>
          <cell r="Y524">
            <v>5883954</v>
          </cell>
          <cell r="AA524">
            <v>5643954</v>
          </cell>
          <cell r="AJ524">
            <v>7009378.583333333</v>
          </cell>
          <cell r="AN524">
            <v>6716785.25</v>
          </cell>
          <cell r="AR524">
            <v>6391691.916666667</v>
          </cell>
          <cell r="AV524">
            <v>5952579</v>
          </cell>
          <cell r="AZ524">
            <v>5550329</v>
          </cell>
        </row>
        <row r="525">
          <cell r="Q525">
            <v>0</v>
          </cell>
          <cell r="S525">
            <v>0</v>
          </cell>
          <cell r="U525">
            <v>0</v>
          </cell>
          <cell r="V525">
            <v>0</v>
          </cell>
          <cell r="W525">
            <v>0</v>
          </cell>
          <cell r="Y525">
            <v>0</v>
          </cell>
          <cell r="AA525">
            <v>0</v>
          </cell>
          <cell r="AJ525">
            <v>0</v>
          </cell>
          <cell r="AN525">
            <v>0</v>
          </cell>
          <cell r="AR525">
            <v>0</v>
          </cell>
          <cell r="AV525">
            <v>0</v>
          </cell>
          <cell r="AZ525">
            <v>0</v>
          </cell>
        </row>
        <row r="526">
          <cell r="Q526">
            <v>53170870.630000003</v>
          </cell>
          <cell r="S526">
            <v>61621677.539999999</v>
          </cell>
          <cell r="U526">
            <v>19049796.07</v>
          </cell>
          <cell r="V526">
            <v>23334576.969999999</v>
          </cell>
          <cell r="W526">
            <v>29719799.27</v>
          </cell>
          <cell r="Y526">
            <v>40609191.560000002</v>
          </cell>
          <cell r="AA526">
            <v>53254998.079999998</v>
          </cell>
          <cell r="AJ526">
            <v>32586896.236666668</v>
          </cell>
          <cell r="AN526">
            <v>38604587.902499996</v>
          </cell>
          <cell r="AR526">
            <v>41291676.090416662</v>
          </cell>
          <cell r="AV526">
            <v>46201182.589999996</v>
          </cell>
          <cell r="AZ526">
            <v>52146157.479166664</v>
          </cell>
        </row>
        <row r="527">
          <cell r="Q527">
            <v>42822914.490000002</v>
          </cell>
          <cell r="S527">
            <v>42526054.950000003</v>
          </cell>
          <cell r="U527">
            <v>42229195.409999996</v>
          </cell>
          <cell r="V527">
            <v>42080765.640000001</v>
          </cell>
          <cell r="W527">
            <v>41932335.869999997</v>
          </cell>
          <cell r="Y527">
            <v>41635476.329999998</v>
          </cell>
          <cell r="AA527">
            <v>41338616.789999999</v>
          </cell>
          <cell r="AJ527">
            <v>35758860.752916671</v>
          </cell>
          <cell r="AN527">
            <v>38020041.821666665</v>
          </cell>
          <cell r="AR527">
            <v>40156854.681666672</v>
          </cell>
          <cell r="AV527">
            <v>42377840.062083334</v>
          </cell>
          <cell r="AZ527">
            <v>45332074.272083335</v>
          </cell>
        </row>
        <row r="528">
          <cell r="Q528">
            <v>12951784.65</v>
          </cell>
          <cell r="S528">
            <v>15032585.83</v>
          </cell>
          <cell r="U528">
            <v>4580761.8499999996</v>
          </cell>
          <cell r="V528">
            <v>6001105.3799999999</v>
          </cell>
          <cell r="W528">
            <v>7826290.0300000003</v>
          </cell>
          <cell r="Y528">
            <v>10008219.49</v>
          </cell>
          <cell r="AA528">
            <v>13686403.060000001</v>
          </cell>
          <cell r="AJ528">
            <v>8870286.4641666654</v>
          </cell>
          <cell r="AN528">
            <v>10142032.934166668</v>
          </cell>
          <cell r="AR528">
            <v>10507698.114583334</v>
          </cell>
          <cell r="AV528">
            <v>11627039.317083335</v>
          </cell>
          <cell r="AZ528">
            <v>13545029.5725</v>
          </cell>
        </row>
        <row r="529">
          <cell r="Q529">
            <v>21589277</v>
          </cell>
          <cell r="S529">
            <v>21589277</v>
          </cell>
          <cell r="U529">
            <v>21589277</v>
          </cell>
          <cell r="V529">
            <v>21589277</v>
          </cell>
          <cell r="W529">
            <v>21589277</v>
          </cell>
          <cell r="Y529">
            <v>21589277</v>
          </cell>
          <cell r="AA529">
            <v>21589277</v>
          </cell>
          <cell r="AJ529">
            <v>21589277</v>
          </cell>
          <cell r="AN529">
            <v>21589277</v>
          </cell>
          <cell r="AR529">
            <v>21589277</v>
          </cell>
          <cell r="AV529">
            <v>21589277</v>
          </cell>
          <cell r="AZ529">
            <v>21589277</v>
          </cell>
        </row>
        <row r="530">
          <cell r="Q530">
            <v>3390437.78</v>
          </cell>
          <cell r="S530">
            <v>1238928.94</v>
          </cell>
          <cell r="U530">
            <v>12443702.68</v>
          </cell>
          <cell r="V530">
            <v>11772586.57</v>
          </cell>
          <cell r="W530">
            <v>11385464.85</v>
          </cell>
          <cell r="Y530">
            <v>10614439.1</v>
          </cell>
          <cell r="AA530">
            <v>9305047.4800000004</v>
          </cell>
          <cell r="AJ530">
            <v>4574459.9504166665</v>
          </cell>
          <cell r="AN530">
            <v>4943516.0395833328</v>
          </cell>
          <cell r="AR530">
            <v>6498143.6433333335</v>
          </cell>
          <cell r="AV530">
            <v>7758742.7058333345</v>
          </cell>
          <cell r="AZ530">
            <v>8615898.1174999997</v>
          </cell>
        </row>
        <row r="531">
          <cell r="Q531">
            <v>-12682680.27</v>
          </cell>
          <cell r="S531">
            <v>-12778760.050000001</v>
          </cell>
          <cell r="U531">
            <v>-12874839.83</v>
          </cell>
          <cell r="V531">
            <v>-12922879.720000001</v>
          </cell>
          <cell r="W531">
            <v>-12970919.609999999</v>
          </cell>
          <cell r="Y531">
            <v>-13066999.390000001</v>
          </cell>
          <cell r="AA531">
            <v>-13163079.17</v>
          </cell>
          <cell r="AJ531">
            <v>-12394440.93</v>
          </cell>
          <cell r="AN531">
            <v>-12586600.49</v>
          </cell>
          <cell r="AR531">
            <v>-12778760.049999999</v>
          </cell>
          <cell r="AV531">
            <v>-12970919.609999999</v>
          </cell>
          <cell r="AZ531">
            <v>-13163079.17</v>
          </cell>
        </row>
        <row r="532">
          <cell r="Q532">
            <v>2149273</v>
          </cell>
          <cell r="S532">
            <v>2126139</v>
          </cell>
          <cell r="U532">
            <v>2103005</v>
          </cell>
          <cell r="V532">
            <v>2091438</v>
          </cell>
          <cell r="W532">
            <v>2079871</v>
          </cell>
          <cell r="Y532">
            <v>2056737</v>
          </cell>
          <cell r="AA532">
            <v>2033603</v>
          </cell>
          <cell r="AJ532">
            <v>2218675</v>
          </cell>
          <cell r="AN532">
            <v>2172407</v>
          </cell>
          <cell r="AR532">
            <v>2126139</v>
          </cell>
          <cell r="AV532">
            <v>2079871</v>
          </cell>
          <cell r="AZ532">
            <v>2033603</v>
          </cell>
        </row>
        <row r="533">
          <cell r="Q533">
            <v>113632921</v>
          </cell>
          <cell r="S533">
            <v>113632921</v>
          </cell>
          <cell r="U533">
            <v>113632921</v>
          </cell>
          <cell r="V533">
            <v>113632921</v>
          </cell>
          <cell r="W533">
            <v>113632921</v>
          </cell>
          <cell r="Y533">
            <v>113632921</v>
          </cell>
          <cell r="AA533">
            <v>113632921</v>
          </cell>
          <cell r="AJ533">
            <v>113632921</v>
          </cell>
          <cell r="AN533">
            <v>113632921</v>
          </cell>
          <cell r="AR533">
            <v>113632921</v>
          </cell>
          <cell r="AV533">
            <v>113632921</v>
          </cell>
          <cell r="AZ533">
            <v>113632921</v>
          </cell>
        </row>
        <row r="534">
          <cell r="Q534">
            <v>-83656742.989999995</v>
          </cell>
          <cell r="S534">
            <v>-84244512.989999995</v>
          </cell>
          <cell r="U534">
            <v>-84832282.989999995</v>
          </cell>
          <cell r="V534">
            <v>-85126167.989999995</v>
          </cell>
          <cell r="W534">
            <v>-85420052.989999995</v>
          </cell>
          <cell r="Y534">
            <v>-86007822.989999995</v>
          </cell>
          <cell r="AA534">
            <v>-86595592.989999995</v>
          </cell>
          <cell r="AJ534">
            <v>-81893432.989999995</v>
          </cell>
          <cell r="AN534">
            <v>-83068972.989999995</v>
          </cell>
          <cell r="AR534">
            <v>-84244512.989999995</v>
          </cell>
          <cell r="AV534">
            <v>-85420052.989999995</v>
          </cell>
          <cell r="AZ534">
            <v>-86595592.989999995</v>
          </cell>
        </row>
        <row r="535">
          <cell r="Q535">
            <v>888056</v>
          </cell>
          <cell r="S535">
            <v>851056</v>
          </cell>
          <cell r="U535">
            <v>814056</v>
          </cell>
          <cell r="V535">
            <v>795556</v>
          </cell>
          <cell r="W535">
            <v>777056</v>
          </cell>
          <cell r="Y535">
            <v>740056</v>
          </cell>
          <cell r="AA535">
            <v>703056</v>
          </cell>
          <cell r="AJ535">
            <v>999056</v>
          </cell>
          <cell r="AN535">
            <v>925056</v>
          </cell>
          <cell r="AR535">
            <v>851056</v>
          </cell>
          <cell r="AV535">
            <v>777056</v>
          </cell>
          <cell r="AZ535">
            <v>703056</v>
          </cell>
        </row>
        <row r="536">
          <cell r="Q536">
            <v>0</v>
          </cell>
          <cell r="S536">
            <v>0</v>
          </cell>
          <cell r="U536">
            <v>0</v>
          </cell>
          <cell r="V536">
            <v>0</v>
          </cell>
          <cell r="W536">
            <v>0</v>
          </cell>
          <cell r="Y536">
            <v>0</v>
          </cell>
          <cell r="AA536">
            <v>0</v>
          </cell>
          <cell r="AJ536">
            <v>352508.24083333329</v>
          </cell>
          <cell r="AN536">
            <v>39167.580833333333</v>
          </cell>
          <cell r="AR536">
            <v>0</v>
          </cell>
          <cell r="AV536">
            <v>0</v>
          </cell>
          <cell r="AZ536">
            <v>0</v>
          </cell>
        </row>
        <row r="537">
          <cell r="Q537">
            <v>0</v>
          </cell>
          <cell r="S537">
            <v>0</v>
          </cell>
          <cell r="U537">
            <v>0</v>
          </cell>
          <cell r="V537">
            <v>0</v>
          </cell>
          <cell r="W537">
            <v>0</v>
          </cell>
          <cell r="Y537">
            <v>0</v>
          </cell>
          <cell r="AA537">
            <v>0</v>
          </cell>
          <cell r="AJ537">
            <v>0</v>
          </cell>
          <cell r="AN537">
            <v>0</v>
          </cell>
          <cell r="AR537">
            <v>0</v>
          </cell>
          <cell r="AV537">
            <v>0</v>
          </cell>
          <cell r="AZ537">
            <v>0</v>
          </cell>
        </row>
        <row r="538">
          <cell r="Q538">
            <v>65629.84</v>
          </cell>
          <cell r="S538">
            <v>0</v>
          </cell>
          <cell r="U538">
            <v>0</v>
          </cell>
          <cell r="V538">
            <v>0</v>
          </cell>
          <cell r="W538">
            <v>0</v>
          </cell>
          <cell r="Y538">
            <v>0</v>
          </cell>
          <cell r="AA538">
            <v>0</v>
          </cell>
          <cell r="AJ538">
            <v>1049289.5483333333</v>
          </cell>
          <cell r="AN538">
            <v>488571.84499999997</v>
          </cell>
          <cell r="AR538">
            <v>136347.19</v>
          </cell>
          <cell r="AV538">
            <v>2734.5766666666664</v>
          </cell>
          <cell r="AZ538">
            <v>0</v>
          </cell>
        </row>
        <row r="539">
          <cell r="Q539">
            <v>45123.16</v>
          </cell>
          <cell r="S539">
            <v>0</v>
          </cell>
          <cell r="U539">
            <v>0</v>
          </cell>
          <cell r="V539">
            <v>0</v>
          </cell>
          <cell r="W539">
            <v>0</v>
          </cell>
          <cell r="Y539">
            <v>0</v>
          </cell>
          <cell r="AA539">
            <v>0</v>
          </cell>
          <cell r="AJ539">
            <v>724511.23916666675</v>
          </cell>
          <cell r="AN539">
            <v>337298.30916666676</v>
          </cell>
          <cell r="AR539">
            <v>94094.289166666669</v>
          </cell>
          <cell r="AV539">
            <v>1880.1316666666669</v>
          </cell>
          <cell r="AZ539">
            <v>0</v>
          </cell>
        </row>
        <row r="540">
          <cell r="Q540">
            <v>0</v>
          </cell>
          <cell r="S540">
            <v>0</v>
          </cell>
          <cell r="U540">
            <v>0</v>
          </cell>
          <cell r="V540">
            <v>0</v>
          </cell>
          <cell r="W540">
            <v>0</v>
          </cell>
          <cell r="Y540">
            <v>0</v>
          </cell>
          <cell r="AA540">
            <v>0</v>
          </cell>
          <cell r="AJ540">
            <v>0</v>
          </cell>
          <cell r="AN540">
            <v>0</v>
          </cell>
          <cell r="AR540">
            <v>0</v>
          </cell>
          <cell r="AV540">
            <v>0</v>
          </cell>
          <cell r="AZ540">
            <v>0</v>
          </cell>
        </row>
        <row r="541">
          <cell r="Q541">
            <v>1997765.92</v>
          </cell>
          <cell r="S541">
            <v>1831088.45</v>
          </cell>
          <cell r="U541">
            <v>1654454.61</v>
          </cell>
          <cell r="V541">
            <v>1565807.26</v>
          </cell>
          <cell r="W541">
            <v>1444706.66</v>
          </cell>
          <cell r="Y541">
            <v>1265666.83</v>
          </cell>
          <cell r="AA541">
            <v>1085287.4099999999</v>
          </cell>
          <cell r="AJ541">
            <v>2755597.3983333334</v>
          </cell>
          <cell r="AN541">
            <v>2263988.665833333</v>
          </cell>
          <cell r="AR541">
            <v>1816107.1429166666</v>
          </cell>
          <cell r="AV541">
            <v>1456710.3608333331</v>
          </cell>
          <cell r="AZ541">
            <v>1101405.2858333334</v>
          </cell>
        </row>
        <row r="542">
          <cell r="Q542">
            <v>0</v>
          </cell>
          <cell r="S542">
            <v>0</v>
          </cell>
          <cell r="U542">
            <v>0</v>
          </cell>
          <cell r="V542">
            <v>0</v>
          </cell>
          <cell r="W542">
            <v>0</v>
          </cell>
          <cell r="Y542">
            <v>0</v>
          </cell>
          <cell r="AA542">
            <v>0</v>
          </cell>
          <cell r="AJ542">
            <v>0</v>
          </cell>
          <cell r="AN542">
            <v>0</v>
          </cell>
          <cell r="AR542">
            <v>0</v>
          </cell>
          <cell r="AV542">
            <v>0</v>
          </cell>
          <cell r="AZ542">
            <v>0</v>
          </cell>
        </row>
        <row r="543">
          <cell r="Q543">
            <v>2269066</v>
          </cell>
          <cell r="S543">
            <v>2269066</v>
          </cell>
          <cell r="U543">
            <v>2269066</v>
          </cell>
          <cell r="V543">
            <v>2269066</v>
          </cell>
          <cell r="W543">
            <v>2269066</v>
          </cell>
          <cell r="Y543">
            <v>2269066</v>
          </cell>
          <cell r="AA543">
            <v>2269066</v>
          </cell>
          <cell r="AJ543">
            <v>2269066</v>
          </cell>
          <cell r="AN543">
            <v>2269066</v>
          </cell>
          <cell r="AR543">
            <v>2269066</v>
          </cell>
          <cell r="AV543">
            <v>2269066</v>
          </cell>
          <cell r="AZ543">
            <v>2269066</v>
          </cell>
        </row>
        <row r="544">
          <cell r="Q544">
            <v>-2269066</v>
          </cell>
          <cell r="S544">
            <v>-2269066</v>
          </cell>
          <cell r="U544">
            <v>-2269066</v>
          </cell>
          <cell r="V544">
            <v>-2269066</v>
          </cell>
          <cell r="W544">
            <v>-2269066</v>
          </cell>
          <cell r="Y544">
            <v>-2269066</v>
          </cell>
          <cell r="AA544">
            <v>-2269066</v>
          </cell>
          <cell r="AJ544">
            <v>-2269066</v>
          </cell>
          <cell r="AN544">
            <v>-2269066</v>
          </cell>
          <cell r="AR544">
            <v>-2269066</v>
          </cell>
          <cell r="AV544">
            <v>-2269066</v>
          </cell>
          <cell r="AZ544">
            <v>-2269066</v>
          </cell>
        </row>
        <row r="545">
          <cell r="Q545">
            <v>1459972.92</v>
          </cell>
          <cell r="S545">
            <v>880564.57</v>
          </cell>
          <cell r="U545">
            <v>766385.85</v>
          </cell>
          <cell r="V545">
            <v>803523.29</v>
          </cell>
          <cell r="W545">
            <v>873358.39</v>
          </cell>
          <cell r="Y545">
            <v>985715.65</v>
          </cell>
          <cell r="AA545">
            <v>1037481.05</v>
          </cell>
          <cell r="AJ545">
            <v>552111.45125000004</v>
          </cell>
          <cell r="AN545">
            <v>857409.06041666644</v>
          </cell>
          <cell r="AR545">
            <v>980039.1445833334</v>
          </cell>
          <cell r="AV545">
            <v>937583.50708333321</v>
          </cell>
          <cell r="AZ545">
            <v>929204.2666666666</v>
          </cell>
        </row>
        <row r="546">
          <cell r="Q546">
            <v>15000</v>
          </cell>
          <cell r="S546">
            <v>15000</v>
          </cell>
          <cell r="U546">
            <v>15000</v>
          </cell>
          <cell r="V546">
            <v>15000</v>
          </cell>
          <cell r="W546">
            <v>15000</v>
          </cell>
          <cell r="Y546">
            <v>15000</v>
          </cell>
          <cell r="AA546">
            <v>15000</v>
          </cell>
          <cell r="AJ546">
            <v>15000</v>
          </cell>
          <cell r="AN546">
            <v>15000</v>
          </cell>
          <cell r="AR546">
            <v>15000</v>
          </cell>
          <cell r="AV546">
            <v>15000</v>
          </cell>
          <cell r="AZ546">
            <v>15000</v>
          </cell>
        </row>
        <row r="547">
          <cell r="Q547">
            <v>52471.63</v>
          </cell>
          <cell r="S547">
            <v>52471.63</v>
          </cell>
          <cell r="U547">
            <v>52471.63</v>
          </cell>
          <cell r="V547">
            <v>52471.63</v>
          </cell>
          <cell r="W547">
            <v>46622.18</v>
          </cell>
          <cell r="Y547">
            <v>46622.18</v>
          </cell>
          <cell r="AA547">
            <v>52454.07</v>
          </cell>
          <cell r="AJ547">
            <v>52471.63</v>
          </cell>
          <cell r="AN547">
            <v>52471.63</v>
          </cell>
          <cell r="AR547">
            <v>51252.99458333334</v>
          </cell>
          <cell r="AV547">
            <v>52745.91166666666</v>
          </cell>
          <cell r="AZ547">
            <v>65823.184999999998</v>
          </cell>
        </row>
        <row r="548">
          <cell r="Q548">
            <v>0</v>
          </cell>
          <cell r="S548">
            <v>0</v>
          </cell>
          <cell r="U548">
            <v>0</v>
          </cell>
          <cell r="V548">
            <v>0</v>
          </cell>
          <cell r="W548">
            <v>0</v>
          </cell>
          <cell r="Y548">
            <v>0</v>
          </cell>
          <cell r="AA548">
            <v>0</v>
          </cell>
          <cell r="AJ548">
            <v>0</v>
          </cell>
          <cell r="AN548">
            <v>0</v>
          </cell>
          <cell r="AR548">
            <v>0</v>
          </cell>
          <cell r="AV548">
            <v>0</v>
          </cell>
          <cell r="AZ548">
            <v>0</v>
          </cell>
        </row>
        <row r="549">
          <cell r="Q549">
            <v>114821696.98999999</v>
          </cell>
          <cell r="S549">
            <v>116419132.89</v>
          </cell>
          <cell r="U549">
            <v>118016568.79000001</v>
          </cell>
          <cell r="V549">
            <v>118815286.73999999</v>
          </cell>
          <cell r="W549">
            <v>119614004.69</v>
          </cell>
          <cell r="Y549">
            <v>121211440.59</v>
          </cell>
          <cell r="AA549">
            <v>122808876.48999999</v>
          </cell>
          <cell r="AJ549">
            <v>110001433.78375</v>
          </cell>
          <cell r="AN549">
            <v>113214562.19375001</v>
          </cell>
          <cell r="AR549">
            <v>116418562.37750001</v>
          </cell>
          <cell r="AV549">
            <v>119614004.69</v>
          </cell>
          <cell r="AZ549">
            <v>122808401.0625</v>
          </cell>
        </row>
        <row r="550">
          <cell r="Q550">
            <v>-1459972.92</v>
          </cell>
          <cell r="S550">
            <v>-880564.57</v>
          </cell>
          <cell r="U550">
            <v>-766385.85</v>
          </cell>
          <cell r="V550">
            <v>-803523.29</v>
          </cell>
          <cell r="W550">
            <v>-873358.39</v>
          </cell>
          <cell r="Y550">
            <v>-985715.65</v>
          </cell>
          <cell r="AA550">
            <v>-1037481.05</v>
          </cell>
          <cell r="AJ550">
            <v>-552111.45125000004</v>
          </cell>
          <cell r="AN550">
            <v>-857409.06041666644</v>
          </cell>
          <cell r="AR550">
            <v>-980039.1445833334</v>
          </cell>
          <cell r="AV550">
            <v>-937583.50708333321</v>
          </cell>
          <cell r="AZ550">
            <v>-929204.2666666666</v>
          </cell>
        </row>
        <row r="551">
          <cell r="Q551">
            <v>2729408.07</v>
          </cell>
          <cell r="S551">
            <v>2543073.8199999998</v>
          </cell>
          <cell r="U551">
            <v>2344067.56</v>
          </cell>
          <cell r="V551">
            <v>2242012.2799999998</v>
          </cell>
          <cell r="W551">
            <v>2102916.4500000002</v>
          </cell>
          <cell r="Y551">
            <v>1897131.03</v>
          </cell>
          <cell r="AA551">
            <v>1690019.3</v>
          </cell>
          <cell r="AJ551">
            <v>3261947.5229166667</v>
          </cell>
          <cell r="AN551">
            <v>2907537.9708333332</v>
          </cell>
          <cell r="AR551">
            <v>2523118.9099999997</v>
          </cell>
          <cell r="AV551">
            <v>2115430.1662500002</v>
          </cell>
          <cell r="AZ551">
            <v>1710160.6533333336</v>
          </cell>
        </row>
        <row r="552">
          <cell r="Q552">
            <v>10241081</v>
          </cell>
          <cell r="S552">
            <v>9638665</v>
          </cell>
          <cell r="U552">
            <v>9036249</v>
          </cell>
          <cell r="V552">
            <v>8735041</v>
          </cell>
          <cell r="W552">
            <v>8433833</v>
          </cell>
          <cell r="Y552">
            <v>7831417</v>
          </cell>
          <cell r="AA552">
            <v>7229001</v>
          </cell>
          <cell r="AJ552">
            <v>10793295.666666666</v>
          </cell>
          <cell r="AN552">
            <v>10391685</v>
          </cell>
          <cell r="AR552">
            <v>9588463.666666666</v>
          </cell>
          <cell r="AV552">
            <v>8433833</v>
          </cell>
          <cell r="AZ552">
            <v>7229001</v>
          </cell>
        </row>
        <row r="553">
          <cell r="Q553">
            <v>1551688.1</v>
          </cell>
          <cell r="S553">
            <v>1460412.1</v>
          </cell>
          <cell r="U553">
            <v>1369136.1</v>
          </cell>
          <cell r="V553">
            <v>1323498.1000000001</v>
          </cell>
          <cell r="W553">
            <v>1277860.1000000001</v>
          </cell>
          <cell r="Y553">
            <v>1186584.1000000001</v>
          </cell>
          <cell r="AA553">
            <v>1095308.1000000001</v>
          </cell>
          <cell r="AJ553">
            <v>1226467.5583333333</v>
          </cell>
          <cell r="AN553">
            <v>1427306.6249999998</v>
          </cell>
          <cell r="AR553">
            <v>1436450.1583333332</v>
          </cell>
          <cell r="AV553">
            <v>1277860.0999999999</v>
          </cell>
          <cell r="AZ553">
            <v>1095308.0999999999</v>
          </cell>
        </row>
        <row r="554">
          <cell r="Q554">
            <v>2318.31</v>
          </cell>
          <cell r="S554">
            <v>3097.58</v>
          </cell>
          <cell r="U554">
            <v>1277.08</v>
          </cell>
          <cell r="V554">
            <v>1379.8</v>
          </cell>
          <cell r="W554">
            <v>1501.03</v>
          </cell>
          <cell r="Y554">
            <v>1875.84</v>
          </cell>
          <cell r="AA554">
            <v>2342.1799999999998</v>
          </cell>
          <cell r="AJ554">
            <v>1546.7995833333332</v>
          </cell>
          <cell r="AN554">
            <v>1836.3570833333335</v>
          </cell>
          <cell r="AR554">
            <v>2013.1291666666664</v>
          </cell>
          <cell r="AV554">
            <v>2223.1708333333331</v>
          </cell>
          <cell r="AZ554">
            <v>2362.8733333333334</v>
          </cell>
        </row>
        <row r="555">
          <cell r="Q555">
            <v>0</v>
          </cell>
          <cell r="S555">
            <v>0</v>
          </cell>
          <cell r="U555">
            <v>0</v>
          </cell>
          <cell r="V555">
            <v>0</v>
          </cell>
          <cell r="W555">
            <v>0</v>
          </cell>
          <cell r="Y555">
            <v>0</v>
          </cell>
          <cell r="AA555">
            <v>0</v>
          </cell>
          <cell r="AJ555">
            <v>0</v>
          </cell>
          <cell r="AN555">
            <v>0</v>
          </cell>
          <cell r="AR555">
            <v>0</v>
          </cell>
          <cell r="AV555">
            <v>0</v>
          </cell>
          <cell r="AZ555">
            <v>0</v>
          </cell>
        </row>
        <row r="556">
          <cell r="Q556">
            <v>1518794.88</v>
          </cell>
          <cell r="S556">
            <v>1518794.88</v>
          </cell>
          <cell r="U556">
            <v>1518794.88</v>
          </cell>
          <cell r="V556">
            <v>1518794.88</v>
          </cell>
          <cell r="W556">
            <v>1518794.88</v>
          </cell>
          <cell r="Y556">
            <v>1518794.88</v>
          </cell>
          <cell r="AA556">
            <v>1518794.88</v>
          </cell>
          <cell r="AJ556">
            <v>1518794.8799999997</v>
          </cell>
          <cell r="AN556">
            <v>1518794.8799999997</v>
          </cell>
          <cell r="AR556">
            <v>1518794.8799999997</v>
          </cell>
          <cell r="AV556">
            <v>1518794.8799999997</v>
          </cell>
          <cell r="AZ556">
            <v>1518794.8799999997</v>
          </cell>
        </row>
        <row r="557">
          <cell r="Q557">
            <v>-1318122.6299999999</v>
          </cell>
          <cell r="S557">
            <v>-1323462.49</v>
          </cell>
          <cell r="U557">
            <v>-1328802.3500000001</v>
          </cell>
          <cell r="V557">
            <v>-1331472.28</v>
          </cell>
          <cell r="W557">
            <v>-1334142.21</v>
          </cell>
          <cell r="Y557">
            <v>-1339482.07</v>
          </cell>
          <cell r="AA557">
            <v>-1344821.93</v>
          </cell>
          <cell r="AJ557">
            <v>-1302103.0499999998</v>
          </cell>
          <cell r="AN557">
            <v>-1312782.77</v>
          </cell>
          <cell r="AR557">
            <v>-1323462.49</v>
          </cell>
          <cell r="AV557">
            <v>-1334142.20875</v>
          </cell>
          <cell r="AZ557">
            <v>-1344821.91875</v>
          </cell>
        </row>
        <row r="558">
          <cell r="Q558">
            <v>0</v>
          </cell>
          <cell r="S558">
            <v>0</v>
          </cell>
          <cell r="U558">
            <v>0</v>
          </cell>
          <cell r="V558">
            <v>0</v>
          </cell>
          <cell r="W558">
            <v>0</v>
          </cell>
          <cell r="Y558">
            <v>0</v>
          </cell>
          <cell r="AA558">
            <v>0</v>
          </cell>
          <cell r="AJ558">
            <v>9817551.265416665</v>
          </cell>
          <cell r="AN558">
            <v>0</v>
          </cell>
          <cell r="AR558">
            <v>0</v>
          </cell>
          <cell r="AV558">
            <v>0</v>
          </cell>
          <cell r="AZ558">
            <v>0</v>
          </cell>
        </row>
        <row r="559">
          <cell r="Q559">
            <v>2829103.93</v>
          </cell>
          <cell r="S559">
            <v>2581200.11</v>
          </cell>
          <cell r="U559">
            <v>2333296.29</v>
          </cell>
          <cell r="V559">
            <v>2209344.38</v>
          </cell>
          <cell r="W559">
            <v>2085392.47</v>
          </cell>
          <cell r="Y559">
            <v>1837488.65</v>
          </cell>
          <cell r="AA559">
            <v>1589584.83</v>
          </cell>
          <cell r="AJ559">
            <v>2912493.5500000003</v>
          </cell>
          <cell r="AN559">
            <v>2891079.8849999998</v>
          </cell>
          <cell r="AR559">
            <v>2560541.4583333326</v>
          </cell>
          <cell r="AV559">
            <v>2085392.47</v>
          </cell>
          <cell r="AZ559">
            <v>1592253.5495833333</v>
          </cell>
        </row>
        <row r="560">
          <cell r="Q560">
            <v>-56384924.780000001</v>
          </cell>
          <cell r="S560">
            <v>-68291161.040000007</v>
          </cell>
          <cell r="U560">
            <v>-21666791.739999998</v>
          </cell>
          <cell r="V560">
            <v>-25463589.739999998</v>
          </cell>
          <cell r="W560">
            <v>-29143295.739999998</v>
          </cell>
          <cell r="Y560">
            <v>-37024745.600000001</v>
          </cell>
          <cell r="AA560">
            <v>-45044773.229999997</v>
          </cell>
          <cell r="AJ560">
            <v>-38086464.823750004</v>
          </cell>
          <cell r="AN560">
            <v>-44370864.777500004</v>
          </cell>
          <cell r="AR560">
            <v>-45163006.34958335</v>
          </cell>
          <cell r="AV560">
            <v>-45260199.434583344</v>
          </cell>
          <cell r="AZ560">
            <v>-43635014.942083329</v>
          </cell>
        </row>
        <row r="561">
          <cell r="Q561">
            <v>89053132</v>
          </cell>
          <cell r="S561">
            <v>89053132</v>
          </cell>
          <cell r="U561">
            <v>86078132</v>
          </cell>
          <cell r="V561">
            <v>86078132</v>
          </cell>
          <cell r="W561">
            <v>84678132</v>
          </cell>
          <cell r="Y561">
            <v>84678132</v>
          </cell>
          <cell r="AA561">
            <v>81655132</v>
          </cell>
          <cell r="AJ561">
            <v>91816619.625</v>
          </cell>
          <cell r="AN561">
            <v>89090732.625</v>
          </cell>
          <cell r="AR561">
            <v>87096720.625</v>
          </cell>
          <cell r="AV561">
            <v>85162757</v>
          </cell>
          <cell r="AZ561">
            <v>83419257</v>
          </cell>
        </row>
        <row r="562">
          <cell r="Q562">
            <v>0</v>
          </cell>
          <cell r="S562">
            <v>0</v>
          </cell>
          <cell r="U562">
            <v>0</v>
          </cell>
          <cell r="V562">
            <v>0</v>
          </cell>
          <cell r="W562">
            <v>0</v>
          </cell>
          <cell r="Y562">
            <v>0</v>
          </cell>
          <cell r="AA562">
            <v>0</v>
          </cell>
          <cell r="AJ562">
            <v>0</v>
          </cell>
          <cell r="AN562">
            <v>0</v>
          </cell>
          <cell r="AR562">
            <v>0</v>
          </cell>
          <cell r="AV562">
            <v>0</v>
          </cell>
          <cell r="AZ562">
            <v>0</v>
          </cell>
        </row>
        <row r="563">
          <cell r="Q563">
            <v>-474402.14</v>
          </cell>
          <cell r="S563">
            <v>-474402.14</v>
          </cell>
          <cell r="U563">
            <v>-474402.14</v>
          </cell>
          <cell r="V563">
            <v>-474402.14</v>
          </cell>
          <cell r="W563">
            <v>-474402.14</v>
          </cell>
          <cell r="Y563">
            <v>-474402.14</v>
          </cell>
          <cell r="AA563">
            <v>-474402.14</v>
          </cell>
          <cell r="AJ563">
            <v>-474496.75708333327</v>
          </cell>
          <cell r="AN563">
            <v>-474606.80041666672</v>
          </cell>
          <cell r="AR563">
            <v>-474402.13999999996</v>
          </cell>
          <cell r="AV563">
            <v>-474402.13999999996</v>
          </cell>
          <cell r="AZ563">
            <v>-474402.13999999996</v>
          </cell>
        </row>
        <row r="564">
          <cell r="Q564">
            <v>30203454</v>
          </cell>
          <cell r="S564">
            <v>30203454</v>
          </cell>
          <cell r="U564">
            <v>30203454</v>
          </cell>
          <cell r="V564">
            <v>30203454</v>
          </cell>
          <cell r="W564">
            <v>30203454</v>
          </cell>
          <cell r="Y564">
            <v>30203454</v>
          </cell>
          <cell r="AA564">
            <v>30203454</v>
          </cell>
          <cell r="AJ564">
            <v>30203454</v>
          </cell>
          <cell r="AN564">
            <v>30203454</v>
          </cell>
          <cell r="AR564">
            <v>30203454</v>
          </cell>
          <cell r="AV564">
            <v>30203454</v>
          </cell>
          <cell r="AZ564">
            <v>30203454</v>
          </cell>
        </row>
        <row r="565">
          <cell r="Q565">
            <v>-30203454</v>
          </cell>
          <cell r="S565">
            <v>-30203454</v>
          </cell>
          <cell r="U565">
            <v>-30203454</v>
          </cell>
          <cell r="V565">
            <v>-30203454</v>
          </cell>
          <cell r="W565">
            <v>-30203454</v>
          </cell>
          <cell r="Y565">
            <v>-30203454</v>
          </cell>
          <cell r="AA565">
            <v>-30203454</v>
          </cell>
          <cell r="AJ565">
            <v>-30203454</v>
          </cell>
          <cell r="AN565">
            <v>-30203454</v>
          </cell>
          <cell r="AR565">
            <v>-30203454</v>
          </cell>
          <cell r="AV565">
            <v>-30203454</v>
          </cell>
          <cell r="AZ565">
            <v>-30203454</v>
          </cell>
        </row>
        <row r="566">
          <cell r="Q566">
            <v>10302187</v>
          </cell>
          <cell r="S566">
            <v>10302187</v>
          </cell>
          <cell r="U566">
            <v>10302187</v>
          </cell>
          <cell r="V566">
            <v>10302187</v>
          </cell>
          <cell r="W566">
            <v>10302187</v>
          </cell>
          <cell r="Y566">
            <v>10302187</v>
          </cell>
          <cell r="AA566">
            <v>10302187</v>
          </cell>
          <cell r="AJ566">
            <v>10302187</v>
          </cell>
          <cell r="AN566">
            <v>10302187</v>
          </cell>
          <cell r="AR566">
            <v>10302187</v>
          </cell>
          <cell r="AV566">
            <v>10302187</v>
          </cell>
          <cell r="AZ566">
            <v>10302187</v>
          </cell>
        </row>
        <row r="567">
          <cell r="Q567">
            <v>-10302187</v>
          </cell>
          <cell r="S567">
            <v>-10302187</v>
          </cell>
          <cell r="U567">
            <v>-10302187</v>
          </cell>
          <cell r="V567">
            <v>-10302187</v>
          </cell>
          <cell r="W567">
            <v>-10302187</v>
          </cell>
          <cell r="Y567">
            <v>-10302187</v>
          </cell>
          <cell r="AA567">
            <v>-10302187</v>
          </cell>
          <cell r="AJ567">
            <v>-10302187</v>
          </cell>
          <cell r="AN567">
            <v>-10302187</v>
          </cell>
          <cell r="AR567">
            <v>-10302187</v>
          </cell>
          <cell r="AV567">
            <v>-10302187</v>
          </cell>
          <cell r="AZ567">
            <v>-10302187</v>
          </cell>
        </row>
        <row r="568">
          <cell r="Q568">
            <v>-10522768</v>
          </cell>
          <cell r="S568">
            <v>-10522768</v>
          </cell>
          <cell r="U568">
            <v>-10522768</v>
          </cell>
          <cell r="V568">
            <v>-10522768</v>
          </cell>
          <cell r="W568">
            <v>-10522768</v>
          </cell>
          <cell r="Y568">
            <v>-10522768</v>
          </cell>
          <cell r="AA568">
            <v>-11444089</v>
          </cell>
          <cell r="AJ568">
            <v>-10522768</v>
          </cell>
          <cell r="AN568">
            <v>-10522768</v>
          </cell>
          <cell r="AR568">
            <v>-10522768</v>
          </cell>
          <cell r="AV568">
            <v>-10714709.875</v>
          </cell>
          <cell r="AZ568">
            <v>-11021816.875</v>
          </cell>
        </row>
        <row r="569">
          <cell r="Q569">
            <v>10522768</v>
          </cell>
          <cell r="S569">
            <v>10522768</v>
          </cell>
          <cell r="U569">
            <v>10522768</v>
          </cell>
          <cell r="V569">
            <v>10522768</v>
          </cell>
          <cell r="W569">
            <v>10522768</v>
          </cell>
          <cell r="Y569">
            <v>10522768</v>
          </cell>
          <cell r="AA569">
            <v>11444089</v>
          </cell>
          <cell r="AJ569">
            <v>10522768</v>
          </cell>
          <cell r="AN569">
            <v>10522768</v>
          </cell>
          <cell r="AR569">
            <v>10522768</v>
          </cell>
          <cell r="AV569">
            <v>10714709.875</v>
          </cell>
          <cell r="AZ569">
            <v>11021816.875</v>
          </cell>
        </row>
        <row r="570">
          <cell r="Q570">
            <v>4990118</v>
          </cell>
          <cell r="S570">
            <v>422232</v>
          </cell>
          <cell r="U570">
            <v>-2532530</v>
          </cell>
          <cell r="V570">
            <v>-15076583</v>
          </cell>
          <cell r="W570">
            <v>-15438160</v>
          </cell>
          <cell r="Y570">
            <v>-15980689</v>
          </cell>
          <cell r="AA570">
            <v>10059429</v>
          </cell>
          <cell r="AJ570">
            <v>-8435371.541666666</v>
          </cell>
          <cell r="AN570">
            <v>-10011865.916666666</v>
          </cell>
          <cell r="AR570">
            <v>-8690350.208333334</v>
          </cell>
          <cell r="AV570">
            <v>-2443948.2083333335</v>
          </cell>
          <cell r="AZ570">
            <v>12848156.041666666</v>
          </cell>
        </row>
        <row r="571">
          <cell r="Q571">
            <v>-4990118</v>
          </cell>
          <cell r="S571">
            <v>-422232</v>
          </cell>
          <cell r="U571">
            <v>2532530</v>
          </cell>
          <cell r="V571">
            <v>15076583</v>
          </cell>
          <cell r="W571">
            <v>15438160</v>
          </cell>
          <cell r="Y571">
            <v>15980689</v>
          </cell>
          <cell r="AA571">
            <v>-10059429</v>
          </cell>
          <cell r="AJ571">
            <v>8435371.541666666</v>
          </cell>
          <cell r="AN571">
            <v>10011865.916666666</v>
          </cell>
          <cell r="AR571">
            <v>8690350.208333334</v>
          </cell>
          <cell r="AV571">
            <v>2443948.2083333335</v>
          </cell>
          <cell r="AZ571">
            <v>-12848156.041666666</v>
          </cell>
        </row>
        <row r="572">
          <cell r="Q572">
            <v>1804703</v>
          </cell>
          <cell r="S572">
            <v>1804703</v>
          </cell>
          <cell r="U572">
            <v>1804703</v>
          </cell>
          <cell r="V572">
            <v>1738002</v>
          </cell>
          <cell r="W572">
            <v>1376425</v>
          </cell>
          <cell r="Y572">
            <v>833896</v>
          </cell>
          <cell r="AA572">
            <v>1170089</v>
          </cell>
          <cell r="AJ572">
            <v>-59420.333333333336</v>
          </cell>
          <cell r="AN572">
            <v>-59420.333333333336</v>
          </cell>
          <cell r="AR572">
            <v>1178337.375</v>
          </cell>
          <cell r="AV572">
            <v>1662797.1666666667</v>
          </cell>
          <cell r="AZ572">
            <v>4502210.625</v>
          </cell>
        </row>
        <row r="573">
          <cell r="Q573">
            <v>0</v>
          </cell>
          <cell r="S573">
            <v>0</v>
          </cell>
          <cell r="U573">
            <v>0</v>
          </cell>
          <cell r="V573">
            <v>0</v>
          </cell>
          <cell r="W573">
            <v>0</v>
          </cell>
          <cell r="Y573">
            <v>0</v>
          </cell>
          <cell r="AA573">
            <v>0</v>
          </cell>
          <cell r="AJ573">
            <v>0</v>
          </cell>
          <cell r="AN573">
            <v>0</v>
          </cell>
          <cell r="AR573">
            <v>0</v>
          </cell>
          <cell r="AV573">
            <v>0</v>
          </cell>
          <cell r="AZ573">
            <v>0</v>
          </cell>
        </row>
        <row r="574">
          <cell r="Q574">
            <v>-57848</v>
          </cell>
          <cell r="S574">
            <v>-57848</v>
          </cell>
          <cell r="U574">
            <v>-57848</v>
          </cell>
          <cell r="V574">
            <v>-57848</v>
          </cell>
          <cell r="W574">
            <v>-57848</v>
          </cell>
          <cell r="Y574">
            <v>-57848</v>
          </cell>
          <cell r="AA574">
            <v>-419133</v>
          </cell>
          <cell r="AJ574">
            <v>-57848</v>
          </cell>
          <cell r="AN574">
            <v>-57848</v>
          </cell>
          <cell r="AR574">
            <v>-57848</v>
          </cell>
          <cell r="AV574">
            <v>-133115.70833333334</v>
          </cell>
          <cell r="AZ574">
            <v>-253544.04166666666</v>
          </cell>
        </row>
        <row r="575">
          <cell r="Q575">
            <v>57848</v>
          </cell>
          <cell r="S575">
            <v>57848</v>
          </cell>
          <cell r="U575">
            <v>57848</v>
          </cell>
          <cell r="V575">
            <v>57848</v>
          </cell>
          <cell r="W575">
            <v>57848</v>
          </cell>
          <cell r="Y575">
            <v>57848</v>
          </cell>
          <cell r="AA575">
            <v>419133</v>
          </cell>
          <cell r="AJ575">
            <v>57848</v>
          </cell>
          <cell r="AN575">
            <v>57848</v>
          </cell>
          <cell r="AR575">
            <v>57848</v>
          </cell>
          <cell r="AV575">
            <v>133115.70833333334</v>
          </cell>
          <cell r="AZ575">
            <v>253544.04166666666</v>
          </cell>
        </row>
        <row r="576">
          <cell r="Q576">
            <v>-26594047</v>
          </cell>
          <cell r="S576">
            <v>-26594047</v>
          </cell>
          <cell r="U576">
            <v>-26594047</v>
          </cell>
          <cell r="V576">
            <v>-26594047</v>
          </cell>
          <cell r="W576">
            <v>-26594047</v>
          </cell>
          <cell r="Y576">
            <v>-26594047</v>
          </cell>
          <cell r="AA576">
            <v>-27863275</v>
          </cell>
          <cell r="AJ576">
            <v>-26594047</v>
          </cell>
          <cell r="AN576">
            <v>-26594047</v>
          </cell>
          <cell r="AR576">
            <v>-26594047</v>
          </cell>
          <cell r="AV576">
            <v>-26858469.5</v>
          </cell>
          <cell r="AZ576">
            <v>-27484596.625</v>
          </cell>
        </row>
        <row r="577">
          <cell r="Q577">
            <v>26594047</v>
          </cell>
          <cell r="S577">
            <v>26594047</v>
          </cell>
          <cell r="U577">
            <v>26594047</v>
          </cell>
          <cell r="V577">
            <v>26594047</v>
          </cell>
          <cell r="W577">
            <v>26594047</v>
          </cell>
          <cell r="Y577">
            <v>26594047</v>
          </cell>
          <cell r="AA577">
            <v>27863275</v>
          </cell>
          <cell r="AJ577">
            <v>26594047</v>
          </cell>
          <cell r="AN577">
            <v>26594047</v>
          </cell>
          <cell r="AR577">
            <v>26594047</v>
          </cell>
          <cell r="AV577">
            <v>26858469.5</v>
          </cell>
          <cell r="AZ577">
            <v>27484596.625</v>
          </cell>
        </row>
        <row r="578">
          <cell r="Q578">
            <v>1194774</v>
          </cell>
          <cell r="S578">
            <v>1194774</v>
          </cell>
          <cell r="U578">
            <v>1194774</v>
          </cell>
          <cell r="V578">
            <v>1194774</v>
          </cell>
          <cell r="W578">
            <v>1194774</v>
          </cell>
          <cell r="Y578">
            <v>1194774</v>
          </cell>
          <cell r="AA578">
            <v>-502152</v>
          </cell>
          <cell r="AJ578">
            <v>-14094838</v>
          </cell>
          <cell r="AN578">
            <v>-13791872.375</v>
          </cell>
          <cell r="AR578">
            <v>-4639070.083333333</v>
          </cell>
          <cell r="AV578">
            <v>841247.75</v>
          </cell>
          <cell r="AZ578">
            <v>275605.75</v>
          </cell>
        </row>
        <row r="579">
          <cell r="Q579">
            <v>-1194774</v>
          </cell>
          <cell r="S579">
            <v>-1194774</v>
          </cell>
          <cell r="U579">
            <v>-1194774</v>
          </cell>
          <cell r="V579">
            <v>-1194774</v>
          </cell>
          <cell r="W579">
            <v>-1194774</v>
          </cell>
          <cell r="Y579">
            <v>-1194774</v>
          </cell>
          <cell r="AA579">
            <v>502152</v>
          </cell>
          <cell r="AJ579">
            <v>14094838</v>
          </cell>
          <cell r="AN579">
            <v>13791872.375</v>
          </cell>
          <cell r="AR579">
            <v>4639070.083333333</v>
          </cell>
          <cell r="AV579">
            <v>-841247.75</v>
          </cell>
          <cell r="AZ579">
            <v>-275605.75</v>
          </cell>
        </row>
        <row r="580">
          <cell r="Q580">
            <v>0</v>
          </cell>
          <cell r="S580">
            <v>-4567886</v>
          </cell>
          <cell r="U580">
            <v>-7522648</v>
          </cell>
          <cell r="V580">
            <v>-20133402</v>
          </cell>
          <cell r="W580">
            <v>-20856556</v>
          </cell>
          <cell r="Y580">
            <v>-21941616</v>
          </cell>
          <cell r="AA580">
            <v>8683457</v>
          </cell>
          <cell r="AJ580">
            <v>0</v>
          </cell>
          <cell r="AN580">
            <v>-1879460.3333333333</v>
          </cell>
          <cell r="AR580">
            <v>-8472989.75</v>
          </cell>
          <cell r="AV580">
            <v>-6690814.041666667</v>
          </cell>
          <cell r="AZ580">
            <v>5921421.958333333</v>
          </cell>
        </row>
        <row r="581">
          <cell r="Q581">
            <v>0</v>
          </cell>
          <cell r="S581">
            <v>4567886</v>
          </cell>
          <cell r="U581">
            <v>7522648</v>
          </cell>
          <cell r="V581">
            <v>20133402</v>
          </cell>
          <cell r="W581">
            <v>20856556</v>
          </cell>
          <cell r="Y581">
            <v>21941616</v>
          </cell>
          <cell r="AA581">
            <v>-8683457</v>
          </cell>
          <cell r="AJ581">
            <v>0</v>
          </cell>
          <cell r="AN581">
            <v>1879460.3333333333</v>
          </cell>
          <cell r="AR581">
            <v>8472989.75</v>
          </cell>
          <cell r="AV581">
            <v>6690814.041666667</v>
          </cell>
          <cell r="AZ581">
            <v>-5921421.958333333</v>
          </cell>
        </row>
        <row r="582">
          <cell r="AV582">
            <v>0</v>
          </cell>
          <cell r="AZ582">
            <v>7138586.416666667</v>
          </cell>
        </row>
        <row r="583">
          <cell r="Q583">
            <v>2792486.79</v>
          </cell>
          <cell r="S583">
            <v>3009106.83</v>
          </cell>
          <cell r="U583">
            <v>805.99</v>
          </cell>
          <cell r="V583">
            <v>805.99</v>
          </cell>
          <cell r="W583">
            <v>2796.99</v>
          </cell>
          <cell r="Y583">
            <v>0</v>
          </cell>
          <cell r="AA583">
            <v>0</v>
          </cell>
          <cell r="AJ583">
            <v>2310914.8858333332</v>
          </cell>
          <cell r="AN583">
            <v>2194450.7449999996</v>
          </cell>
          <cell r="AR583">
            <v>1452460.1116666666</v>
          </cell>
          <cell r="AV583">
            <v>603239.88291666668</v>
          </cell>
          <cell r="AZ583">
            <v>440.48624999999993</v>
          </cell>
        </row>
        <row r="584">
          <cell r="Q584">
            <v>10984724.220000001</v>
          </cell>
          <cell r="S584">
            <v>10322819.220000001</v>
          </cell>
          <cell r="U584">
            <v>9688027.2200000007</v>
          </cell>
          <cell r="V584">
            <v>9378372.2200000007</v>
          </cell>
          <cell r="W584">
            <v>9076605.2200000007</v>
          </cell>
          <cell r="Y584">
            <v>8497870.2200000007</v>
          </cell>
          <cell r="AA584">
            <v>7942956.2199999997</v>
          </cell>
          <cell r="AJ584">
            <v>13125241.636666669</v>
          </cell>
          <cell r="AN584">
            <v>11704998.928333335</v>
          </cell>
          <cell r="AR584">
            <v>10361692.345000001</v>
          </cell>
          <cell r="AV584">
            <v>9118740.0950000007</v>
          </cell>
          <cell r="AZ584">
            <v>7969242.5116666667</v>
          </cell>
        </row>
        <row r="585">
          <cell r="Q585">
            <v>0</v>
          </cell>
          <cell r="S585">
            <v>0</v>
          </cell>
          <cell r="U585">
            <v>0</v>
          </cell>
          <cell r="V585">
            <v>0</v>
          </cell>
          <cell r="W585">
            <v>0</v>
          </cell>
          <cell r="Y585">
            <v>0</v>
          </cell>
          <cell r="AA585">
            <v>0</v>
          </cell>
          <cell r="AJ585">
            <v>69588.037916666668</v>
          </cell>
          <cell r="AN585">
            <v>29843.587916666671</v>
          </cell>
          <cell r="AR585">
            <v>6447.9112500000001</v>
          </cell>
          <cell r="AV585">
            <v>0</v>
          </cell>
          <cell r="AZ585">
            <v>0</v>
          </cell>
        </row>
        <row r="586">
          <cell r="Q586">
            <v>0</v>
          </cell>
          <cell r="S586">
            <v>0</v>
          </cell>
          <cell r="U586">
            <v>0</v>
          </cell>
          <cell r="V586">
            <v>0</v>
          </cell>
          <cell r="W586">
            <v>0</v>
          </cell>
          <cell r="Y586">
            <v>0</v>
          </cell>
          <cell r="AA586">
            <v>0</v>
          </cell>
          <cell r="AJ586">
            <v>95186.637916666674</v>
          </cell>
          <cell r="AN586">
            <v>40820.147916666661</v>
          </cell>
          <cell r="AR586">
            <v>8818.5512499999986</v>
          </cell>
          <cell r="AV586">
            <v>0</v>
          </cell>
          <cell r="AZ586">
            <v>0</v>
          </cell>
        </row>
        <row r="587">
          <cell r="Q587">
            <v>361671.57</v>
          </cell>
          <cell r="S587">
            <v>444394.07</v>
          </cell>
          <cell r="U587">
            <v>0</v>
          </cell>
          <cell r="V587">
            <v>0</v>
          </cell>
          <cell r="W587">
            <v>0</v>
          </cell>
          <cell r="Y587">
            <v>0</v>
          </cell>
          <cell r="AA587">
            <v>0</v>
          </cell>
          <cell r="AJ587">
            <v>557043.65541666665</v>
          </cell>
          <cell r="AN587">
            <v>482843.92041666666</v>
          </cell>
          <cell r="AR587">
            <v>272944.89666666667</v>
          </cell>
          <cell r="AV587">
            <v>85472.143750000003</v>
          </cell>
          <cell r="AZ587">
            <v>0</v>
          </cell>
        </row>
        <row r="588">
          <cell r="Q588">
            <v>2399031.1800000002</v>
          </cell>
          <cell r="S588">
            <v>2412056.39</v>
          </cell>
          <cell r="U588">
            <v>2532968.7000000002</v>
          </cell>
          <cell r="V588">
            <v>2559629.46</v>
          </cell>
          <cell r="W588">
            <v>2600531.56</v>
          </cell>
          <cell r="Y588">
            <v>2616782.7000000002</v>
          </cell>
          <cell r="AA588">
            <v>2633421.13</v>
          </cell>
          <cell r="AJ588">
            <v>3003112.146666667</v>
          </cell>
          <cell r="AN588">
            <v>2961710.7362499996</v>
          </cell>
          <cell r="AR588">
            <v>2693132.9395833337</v>
          </cell>
          <cell r="AV588">
            <v>2550171.7391666663</v>
          </cell>
          <cell r="AZ588">
            <v>2630558.8412500001</v>
          </cell>
        </row>
        <row r="589">
          <cell r="AV589">
            <v>0</v>
          </cell>
          <cell r="AZ589">
            <v>-7138586.416666667</v>
          </cell>
        </row>
        <row r="590">
          <cell r="AV590">
            <v>0</v>
          </cell>
          <cell r="AZ590">
            <v>0</v>
          </cell>
        </row>
        <row r="591">
          <cell r="AV591">
            <v>0</v>
          </cell>
          <cell r="AZ591">
            <v>0</v>
          </cell>
        </row>
        <row r="592">
          <cell r="AV592">
            <v>0</v>
          </cell>
          <cell r="AZ592">
            <v>0</v>
          </cell>
        </row>
        <row r="593">
          <cell r="AV593">
            <v>0</v>
          </cell>
          <cell r="AZ593">
            <v>0</v>
          </cell>
        </row>
        <row r="594">
          <cell r="Q594">
            <v>250000</v>
          </cell>
          <cell r="S594">
            <v>250000</v>
          </cell>
          <cell r="U594">
            <v>250000</v>
          </cell>
          <cell r="V594">
            <v>250000</v>
          </cell>
          <cell r="W594">
            <v>250000</v>
          </cell>
          <cell r="Y594">
            <v>250000</v>
          </cell>
          <cell r="AA594">
            <v>250000</v>
          </cell>
          <cell r="AJ594">
            <v>679474.97541666671</v>
          </cell>
          <cell r="AN594">
            <v>475534.34250000003</v>
          </cell>
          <cell r="AR594">
            <v>274943.47208333336</v>
          </cell>
          <cell r="AV594">
            <v>250000</v>
          </cell>
          <cell r="AZ594">
            <v>250000</v>
          </cell>
        </row>
        <row r="595">
          <cell r="Q595">
            <v>0</v>
          </cell>
          <cell r="S595">
            <v>0</v>
          </cell>
          <cell r="U595">
            <v>0</v>
          </cell>
          <cell r="V595">
            <v>0</v>
          </cell>
          <cell r="W595">
            <v>0</v>
          </cell>
          <cell r="Y595">
            <v>0</v>
          </cell>
          <cell r="AA595">
            <v>0</v>
          </cell>
          <cell r="AJ595">
            <v>0</v>
          </cell>
          <cell r="AN595">
            <v>0</v>
          </cell>
          <cell r="AR595">
            <v>0</v>
          </cell>
          <cell r="AV595">
            <v>0</v>
          </cell>
          <cell r="AZ595">
            <v>0</v>
          </cell>
        </row>
        <row r="596">
          <cell r="Q596">
            <v>1896127.3</v>
          </cell>
          <cell r="S596">
            <v>1916260.1</v>
          </cell>
          <cell r="U596">
            <v>1921992.2</v>
          </cell>
          <cell r="V596">
            <v>1925659.45</v>
          </cell>
          <cell r="W596">
            <v>1934984.95</v>
          </cell>
          <cell r="Y596">
            <v>1959420.6</v>
          </cell>
          <cell r="AA596">
            <v>1966668.1</v>
          </cell>
          <cell r="AJ596">
            <v>803317.66208333336</v>
          </cell>
          <cell r="AN596">
            <v>1226740.1287499999</v>
          </cell>
          <cell r="AR596">
            <v>1655894.4958333329</v>
          </cell>
          <cell r="AV596">
            <v>1939262.3583333334</v>
          </cell>
          <cell r="AZ596">
            <v>1963709.0625</v>
          </cell>
        </row>
        <row r="597">
          <cell r="AA597">
            <v>65340.84</v>
          </cell>
          <cell r="AR597">
            <v>0</v>
          </cell>
          <cell r="AV597">
            <v>21352.227083333331</v>
          </cell>
          <cell r="AZ597">
            <v>61456.828750000008</v>
          </cell>
        </row>
        <row r="598">
          <cell r="Q598">
            <v>41353.35</v>
          </cell>
          <cell r="S598">
            <v>41353.35</v>
          </cell>
          <cell r="U598">
            <v>47948.47</v>
          </cell>
          <cell r="V598">
            <v>47948.47</v>
          </cell>
          <cell r="W598">
            <v>47948.47</v>
          </cell>
          <cell r="Y598">
            <v>79591.59</v>
          </cell>
          <cell r="AA598">
            <v>79591.59</v>
          </cell>
          <cell r="AJ598">
            <v>53582.486249999994</v>
          </cell>
          <cell r="AN598">
            <v>49256.494583333319</v>
          </cell>
          <cell r="AR598">
            <v>50090.158749999995</v>
          </cell>
          <cell r="AV598">
            <v>61327.619999999995</v>
          </cell>
          <cell r="AZ598">
            <v>73324.16333333333</v>
          </cell>
        </row>
        <row r="599">
          <cell r="Q599">
            <v>0</v>
          </cell>
          <cell r="S599">
            <v>0</v>
          </cell>
          <cell r="U599">
            <v>0</v>
          </cell>
          <cell r="V599">
            <v>0</v>
          </cell>
          <cell r="W599">
            <v>0</v>
          </cell>
          <cell r="Y599">
            <v>0</v>
          </cell>
          <cell r="AA599">
            <v>0</v>
          </cell>
          <cell r="AJ599">
            <v>0</v>
          </cell>
          <cell r="AN599">
            <v>0</v>
          </cell>
          <cell r="AR599">
            <v>0</v>
          </cell>
          <cell r="AV599">
            <v>0</v>
          </cell>
          <cell r="AZ599">
            <v>0</v>
          </cell>
        </row>
        <row r="600">
          <cell r="Q600">
            <v>0</v>
          </cell>
          <cell r="S600">
            <v>0</v>
          </cell>
          <cell r="U600">
            <v>0</v>
          </cell>
          <cell r="V600">
            <v>0</v>
          </cell>
          <cell r="W600">
            <v>0</v>
          </cell>
          <cell r="Y600">
            <v>0</v>
          </cell>
          <cell r="AA600">
            <v>0</v>
          </cell>
          <cell r="AJ600">
            <v>0</v>
          </cell>
          <cell r="AN600">
            <v>0</v>
          </cell>
          <cell r="AR600">
            <v>0</v>
          </cell>
          <cell r="AV600">
            <v>0</v>
          </cell>
          <cell r="AZ600">
            <v>0</v>
          </cell>
        </row>
        <row r="601">
          <cell r="AV601">
            <v>4272.7029166666662</v>
          </cell>
          <cell r="AZ601">
            <v>35321.357499999998</v>
          </cell>
        </row>
        <row r="602">
          <cell r="Q602">
            <v>0</v>
          </cell>
          <cell r="S602">
            <v>0</v>
          </cell>
          <cell r="U602">
            <v>0</v>
          </cell>
          <cell r="V602">
            <v>0</v>
          </cell>
          <cell r="W602">
            <v>0</v>
          </cell>
          <cell r="Y602">
            <v>0</v>
          </cell>
          <cell r="AA602">
            <v>132.38999999999999</v>
          </cell>
          <cell r="AJ602">
            <v>0</v>
          </cell>
          <cell r="AN602">
            <v>0</v>
          </cell>
          <cell r="AR602">
            <v>0</v>
          </cell>
          <cell r="AV602">
            <v>3882.6679166666668</v>
          </cell>
          <cell r="AZ602">
            <v>34415.471666666672</v>
          </cell>
        </row>
        <row r="603">
          <cell r="Q603">
            <v>10000</v>
          </cell>
          <cell r="S603">
            <v>10000</v>
          </cell>
          <cell r="U603">
            <v>10000</v>
          </cell>
          <cell r="V603">
            <v>10000</v>
          </cell>
          <cell r="W603">
            <v>10000</v>
          </cell>
          <cell r="Y603">
            <v>10000</v>
          </cell>
          <cell r="AA603">
            <v>10000</v>
          </cell>
          <cell r="AJ603">
            <v>10000</v>
          </cell>
          <cell r="AN603">
            <v>10000</v>
          </cell>
          <cell r="AR603">
            <v>10000</v>
          </cell>
          <cell r="AV603">
            <v>10000</v>
          </cell>
          <cell r="AZ603">
            <v>10000</v>
          </cell>
        </row>
        <row r="604">
          <cell r="Q604">
            <v>0</v>
          </cell>
          <cell r="S604">
            <v>0</v>
          </cell>
          <cell r="U604">
            <v>0</v>
          </cell>
          <cell r="V604">
            <v>0</v>
          </cell>
          <cell r="W604">
            <v>0</v>
          </cell>
          <cell r="Y604">
            <v>0</v>
          </cell>
          <cell r="AA604">
            <v>0</v>
          </cell>
          <cell r="AJ604">
            <v>0</v>
          </cell>
          <cell r="AN604">
            <v>0</v>
          </cell>
          <cell r="AR604">
            <v>0</v>
          </cell>
          <cell r="AV604">
            <v>0</v>
          </cell>
          <cell r="AZ604">
            <v>0</v>
          </cell>
        </row>
        <row r="605">
          <cell r="Q605">
            <v>0</v>
          </cell>
          <cell r="S605">
            <v>0</v>
          </cell>
          <cell r="U605">
            <v>0</v>
          </cell>
          <cell r="V605">
            <v>0</v>
          </cell>
          <cell r="W605">
            <v>0</v>
          </cell>
          <cell r="Y605">
            <v>0</v>
          </cell>
          <cell r="AA605">
            <v>0</v>
          </cell>
          <cell r="AJ605">
            <v>0</v>
          </cell>
          <cell r="AN605">
            <v>0</v>
          </cell>
          <cell r="AR605">
            <v>0</v>
          </cell>
          <cell r="AV605">
            <v>0</v>
          </cell>
          <cell r="AZ605">
            <v>0</v>
          </cell>
        </row>
        <row r="606">
          <cell r="Q606">
            <v>22528.37</v>
          </cell>
          <cell r="S606">
            <v>22528.37</v>
          </cell>
          <cell r="U606">
            <v>22528.37</v>
          </cell>
          <cell r="V606">
            <v>27750.32</v>
          </cell>
          <cell r="W606">
            <v>28377.82</v>
          </cell>
          <cell r="Y606">
            <v>41459.18</v>
          </cell>
          <cell r="AA606">
            <v>47611.93</v>
          </cell>
          <cell r="AJ606">
            <v>22528.37</v>
          </cell>
          <cell r="AN606">
            <v>22528.37</v>
          </cell>
          <cell r="AR606">
            <v>25354.527083333334</v>
          </cell>
          <cell r="AV606">
            <v>43921.149166666662</v>
          </cell>
          <cell r="AZ606">
            <v>89751.334166666667</v>
          </cell>
        </row>
        <row r="607">
          <cell r="Q607">
            <v>0</v>
          </cell>
          <cell r="S607">
            <v>0</v>
          </cell>
          <cell r="U607">
            <v>0</v>
          </cell>
          <cell r="V607">
            <v>0</v>
          </cell>
          <cell r="W607">
            <v>0</v>
          </cell>
          <cell r="Y607">
            <v>0</v>
          </cell>
          <cell r="AA607">
            <v>0</v>
          </cell>
          <cell r="AJ607">
            <v>69260.902499999997</v>
          </cell>
          <cell r="AN607">
            <v>7695.6558333333332</v>
          </cell>
          <cell r="AR607">
            <v>0</v>
          </cell>
          <cell r="AV607">
            <v>0</v>
          </cell>
          <cell r="AZ607">
            <v>0</v>
          </cell>
        </row>
        <row r="608">
          <cell r="Q608">
            <v>0</v>
          </cell>
          <cell r="S608">
            <v>0</v>
          </cell>
          <cell r="U608">
            <v>0</v>
          </cell>
          <cell r="V608">
            <v>0</v>
          </cell>
          <cell r="W608">
            <v>0</v>
          </cell>
          <cell r="Y608">
            <v>0</v>
          </cell>
          <cell r="AA608">
            <v>0</v>
          </cell>
          <cell r="AJ608">
            <v>0</v>
          </cell>
          <cell r="AN608">
            <v>0</v>
          </cell>
          <cell r="AR608">
            <v>0</v>
          </cell>
          <cell r="AV608">
            <v>0</v>
          </cell>
          <cell r="AZ608">
            <v>0</v>
          </cell>
        </row>
        <row r="609">
          <cell r="Q609">
            <v>0</v>
          </cell>
          <cell r="S609">
            <v>307.75</v>
          </cell>
          <cell r="U609">
            <v>0</v>
          </cell>
          <cell r="V609">
            <v>0</v>
          </cell>
          <cell r="W609">
            <v>0</v>
          </cell>
          <cell r="Y609">
            <v>0</v>
          </cell>
          <cell r="AA609">
            <v>0</v>
          </cell>
          <cell r="AJ609">
            <v>94785.072916666672</v>
          </cell>
          <cell r="AN609">
            <v>70352.266666666663</v>
          </cell>
          <cell r="AR609">
            <v>37671.707916666666</v>
          </cell>
          <cell r="AV609">
            <v>51.291666666666664</v>
          </cell>
          <cell r="AZ609">
            <v>0</v>
          </cell>
        </row>
        <row r="610">
          <cell r="Q610">
            <v>0</v>
          </cell>
          <cell r="S610">
            <v>0</v>
          </cell>
          <cell r="U610">
            <v>0</v>
          </cell>
          <cell r="V610">
            <v>0</v>
          </cell>
          <cell r="W610">
            <v>0</v>
          </cell>
          <cell r="Y610">
            <v>0</v>
          </cell>
          <cell r="AA610">
            <v>0</v>
          </cell>
          <cell r="AJ610">
            <v>29266.94</v>
          </cell>
          <cell r="AN610">
            <v>22320.942500000001</v>
          </cell>
          <cell r="AR610">
            <v>4598.7512500000003</v>
          </cell>
          <cell r="AV610">
            <v>0</v>
          </cell>
          <cell r="AZ610">
            <v>0</v>
          </cell>
        </row>
        <row r="611">
          <cell r="Q611">
            <v>0</v>
          </cell>
          <cell r="S611">
            <v>0</v>
          </cell>
          <cell r="U611">
            <v>0</v>
          </cell>
          <cell r="V611">
            <v>0</v>
          </cell>
          <cell r="W611">
            <v>0</v>
          </cell>
          <cell r="Y611">
            <v>0</v>
          </cell>
          <cell r="AA611">
            <v>0</v>
          </cell>
          <cell r="AJ611">
            <v>291012.79333333333</v>
          </cell>
          <cell r="AN611">
            <v>291012.79333333333</v>
          </cell>
          <cell r="AR611">
            <v>82679.460000000006</v>
          </cell>
          <cell r="AV611">
            <v>0</v>
          </cell>
          <cell r="AZ611">
            <v>0</v>
          </cell>
        </row>
        <row r="612">
          <cell r="Q612">
            <v>0</v>
          </cell>
          <cell r="S612">
            <v>0</v>
          </cell>
          <cell r="U612">
            <v>0</v>
          </cell>
          <cell r="V612">
            <v>0</v>
          </cell>
          <cell r="W612">
            <v>0</v>
          </cell>
          <cell r="Y612">
            <v>0</v>
          </cell>
          <cell r="AA612">
            <v>0</v>
          </cell>
          <cell r="AJ612">
            <v>182816.48916666667</v>
          </cell>
          <cell r="AN612">
            <v>182816.48916666667</v>
          </cell>
          <cell r="AR612">
            <v>78649.822499999995</v>
          </cell>
          <cell r="AV612">
            <v>0</v>
          </cell>
          <cell r="AZ612">
            <v>0</v>
          </cell>
        </row>
        <row r="613">
          <cell r="Q613">
            <v>0</v>
          </cell>
          <cell r="S613">
            <v>0</v>
          </cell>
          <cell r="U613">
            <v>0</v>
          </cell>
          <cell r="V613">
            <v>0</v>
          </cell>
          <cell r="W613">
            <v>0</v>
          </cell>
          <cell r="Y613">
            <v>0</v>
          </cell>
          <cell r="AA613">
            <v>0</v>
          </cell>
          <cell r="AJ613">
            <v>166595.61666666667</v>
          </cell>
          <cell r="AN613">
            <v>166595.61666666667</v>
          </cell>
          <cell r="AR613">
            <v>62428.950000000004</v>
          </cell>
          <cell r="AV613">
            <v>0</v>
          </cell>
          <cell r="AZ613">
            <v>0</v>
          </cell>
        </row>
        <row r="614">
          <cell r="Q614">
            <v>0</v>
          </cell>
          <cell r="S614">
            <v>0</v>
          </cell>
          <cell r="U614">
            <v>0</v>
          </cell>
          <cell r="V614">
            <v>0</v>
          </cell>
          <cell r="W614">
            <v>0</v>
          </cell>
          <cell r="Y614">
            <v>0</v>
          </cell>
          <cell r="AA614">
            <v>0</v>
          </cell>
          <cell r="AJ614">
            <v>1429.33</v>
          </cell>
          <cell r="AN614">
            <v>1429.33</v>
          </cell>
          <cell r="AR614">
            <v>919.98708333333332</v>
          </cell>
          <cell r="AV614">
            <v>0</v>
          </cell>
          <cell r="AZ614">
            <v>0</v>
          </cell>
        </row>
        <row r="615">
          <cell r="Q615">
            <v>0</v>
          </cell>
          <cell r="S615">
            <v>0</v>
          </cell>
          <cell r="U615">
            <v>0</v>
          </cell>
          <cell r="V615">
            <v>0</v>
          </cell>
          <cell r="W615">
            <v>0</v>
          </cell>
          <cell r="Y615">
            <v>0</v>
          </cell>
          <cell r="AA615">
            <v>0</v>
          </cell>
          <cell r="AJ615">
            <v>1356.405</v>
          </cell>
          <cell r="AN615">
            <v>1356.405</v>
          </cell>
          <cell r="AR615">
            <v>711.90583333333325</v>
          </cell>
          <cell r="AV615">
            <v>0</v>
          </cell>
          <cell r="AZ615">
            <v>0</v>
          </cell>
        </row>
        <row r="616">
          <cell r="Q616">
            <v>0</v>
          </cell>
          <cell r="S616">
            <v>0</v>
          </cell>
          <cell r="U616">
            <v>0</v>
          </cell>
          <cell r="V616">
            <v>0</v>
          </cell>
          <cell r="W616">
            <v>0</v>
          </cell>
          <cell r="Y616">
            <v>0</v>
          </cell>
          <cell r="AA616">
            <v>0</v>
          </cell>
          <cell r="AJ616">
            <v>71.05</v>
          </cell>
          <cell r="AN616">
            <v>71.05</v>
          </cell>
          <cell r="AR616">
            <v>71.05</v>
          </cell>
          <cell r="AV616">
            <v>0</v>
          </cell>
          <cell r="AZ616">
            <v>0</v>
          </cell>
        </row>
        <row r="617">
          <cell r="AV617">
            <v>0</v>
          </cell>
          <cell r="AZ617">
            <v>1786420.0304166665</v>
          </cell>
        </row>
        <row r="618">
          <cell r="AV618">
            <v>0</v>
          </cell>
          <cell r="AZ618">
            <v>190608.47166666668</v>
          </cell>
        </row>
        <row r="619">
          <cell r="Q619">
            <v>15256064.07</v>
          </cell>
          <cell r="S619">
            <v>15256064.07</v>
          </cell>
          <cell r="U619">
            <v>15256064.07</v>
          </cell>
          <cell r="V619">
            <v>15256064.07</v>
          </cell>
          <cell r="W619">
            <v>15256064.07</v>
          </cell>
          <cell r="Y619">
            <v>15256064.07</v>
          </cell>
          <cell r="AA619">
            <v>15256064.07</v>
          </cell>
          <cell r="AJ619">
            <v>15256064.069999995</v>
          </cell>
          <cell r="AN619">
            <v>15256064.069999995</v>
          </cell>
          <cell r="AR619">
            <v>15256064.069999995</v>
          </cell>
          <cell r="AV619">
            <v>15256064.069999995</v>
          </cell>
          <cell r="AZ619">
            <v>15256064.069999995</v>
          </cell>
        </row>
        <row r="620">
          <cell r="Q620">
            <v>248600.26</v>
          </cell>
          <cell r="S620">
            <v>248600.26</v>
          </cell>
          <cell r="U620">
            <v>105443.69</v>
          </cell>
          <cell r="V620">
            <v>105443.69</v>
          </cell>
          <cell r="W620">
            <v>224685.54</v>
          </cell>
          <cell r="Y620">
            <v>224685.54</v>
          </cell>
          <cell r="AA620">
            <v>71758.03</v>
          </cell>
          <cell r="AJ620">
            <v>240916.9708333333</v>
          </cell>
          <cell r="AN620">
            <v>282402.09791666659</v>
          </cell>
          <cell r="AR620">
            <v>239735.0983333333</v>
          </cell>
          <cell r="AV620">
            <v>165014.94583333333</v>
          </cell>
          <cell r="AZ620">
            <v>115154.46416666667</v>
          </cell>
        </row>
        <row r="621">
          <cell r="Q621">
            <v>2873005.76</v>
          </cell>
          <cell r="S621">
            <v>2873221</v>
          </cell>
          <cell r="U621">
            <v>2873005.76</v>
          </cell>
          <cell r="V621">
            <v>2873005.76</v>
          </cell>
          <cell r="W621">
            <v>2873005.76</v>
          </cell>
          <cell r="Y621">
            <v>2873005.76</v>
          </cell>
          <cell r="AA621">
            <v>2873005.76</v>
          </cell>
          <cell r="AJ621">
            <v>2873005.7599999993</v>
          </cell>
          <cell r="AN621">
            <v>2873023.6966666658</v>
          </cell>
          <cell r="AR621">
            <v>2873023.6966666654</v>
          </cell>
          <cell r="AV621">
            <v>2873026.7399999988</v>
          </cell>
          <cell r="AZ621">
            <v>2873008.8033333328</v>
          </cell>
        </row>
        <row r="622">
          <cell r="Q622">
            <v>-228709.77</v>
          </cell>
          <cell r="S622">
            <v>-228709.77</v>
          </cell>
          <cell r="U622">
            <v>-228709.77</v>
          </cell>
          <cell r="V622">
            <v>-228709.77</v>
          </cell>
          <cell r="W622">
            <v>-228709.77</v>
          </cell>
          <cell r="Y622">
            <v>-228709.77</v>
          </cell>
          <cell r="AA622">
            <v>-228709.77</v>
          </cell>
          <cell r="AJ622">
            <v>-228709.77</v>
          </cell>
          <cell r="AN622">
            <v>-228709.77</v>
          </cell>
          <cell r="AR622">
            <v>-228709.77</v>
          </cell>
          <cell r="AV622">
            <v>-228709.77</v>
          </cell>
          <cell r="AZ622">
            <v>-228709.77</v>
          </cell>
        </row>
        <row r="623">
          <cell r="Q623">
            <v>107024.51</v>
          </cell>
          <cell r="S623">
            <v>107024.51</v>
          </cell>
          <cell r="U623">
            <v>107024.51</v>
          </cell>
          <cell r="V623">
            <v>107024.51</v>
          </cell>
          <cell r="W623">
            <v>107024.51</v>
          </cell>
          <cell r="Y623">
            <v>107024.51</v>
          </cell>
          <cell r="AA623">
            <v>107024.51</v>
          </cell>
          <cell r="AJ623">
            <v>107024.51</v>
          </cell>
          <cell r="AN623">
            <v>107024.51</v>
          </cell>
          <cell r="AR623">
            <v>107024.51</v>
          </cell>
          <cell r="AV623">
            <v>107024.51</v>
          </cell>
          <cell r="AZ623">
            <v>107024.51</v>
          </cell>
        </row>
        <row r="624">
          <cell r="Q624">
            <v>606828.14</v>
          </cell>
          <cell r="S624">
            <v>476973.4</v>
          </cell>
          <cell r="U624">
            <v>476973.4</v>
          </cell>
          <cell r="V624">
            <v>477118.4</v>
          </cell>
          <cell r="W624">
            <v>477118.4</v>
          </cell>
          <cell r="Y624">
            <v>477118.4</v>
          </cell>
          <cell r="AA624">
            <v>477118.4</v>
          </cell>
          <cell r="AJ624">
            <v>834031.73041666672</v>
          </cell>
          <cell r="AN624">
            <v>577936.84666666668</v>
          </cell>
          <cell r="AR624">
            <v>535010.23083333333</v>
          </cell>
          <cell r="AV624">
            <v>493490.6791666667</v>
          </cell>
          <cell r="AZ624">
            <v>481950.54083333327</v>
          </cell>
        </row>
        <row r="625">
          <cell r="Q625">
            <v>622708.99</v>
          </cell>
          <cell r="S625">
            <v>622708.99</v>
          </cell>
          <cell r="U625">
            <v>670326.37</v>
          </cell>
          <cell r="V625">
            <v>670326.37</v>
          </cell>
          <cell r="W625">
            <v>583715.23</v>
          </cell>
          <cell r="Y625">
            <v>670326.37</v>
          </cell>
          <cell r="AA625">
            <v>670326.37</v>
          </cell>
          <cell r="AJ625">
            <v>702314.94041666668</v>
          </cell>
          <cell r="AN625">
            <v>624490.14166666672</v>
          </cell>
          <cell r="AR625">
            <v>633401.53500000015</v>
          </cell>
          <cell r="AV625">
            <v>649220.37249999994</v>
          </cell>
          <cell r="AZ625">
            <v>663322.08375000011</v>
          </cell>
        </row>
        <row r="626">
          <cell r="Q626">
            <v>6389352.1399999997</v>
          </cell>
          <cell r="S626">
            <v>6511070.3300000001</v>
          </cell>
          <cell r="U626">
            <v>0</v>
          </cell>
          <cell r="V626">
            <v>0</v>
          </cell>
          <cell r="W626">
            <v>0</v>
          </cell>
          <cell r="Y626">
            <v>0</v>
          </cell>
          <cell r="AA626">
            <v>0</v>
          </cell>
          <cell r="AJ626">
            <v>6268351.3708333327</v>
          </cell>
          <cell r="AN626">
            <v>5598974.0558333332</v>
          </cell>
          <cell r="AR626">
            <v>3484281.2983333338</v>
          </cell>
          <cell r="AV626">
            <v>1342389.46</v>
          </cell>
          <cell r="AZ626">
            <v>0</v>
          </cell>
        </row>
        <row r="627">
          <cell r="AA627">
            <v>2016.87</v>
          </cell>
          <cell r="AR627">
            <v>0</v>
          </cell>
          <cell r="AV627">
            <v>-8191.7195833333344</v>
          </cell>
          <cell r="AZ627">
            <v>-64794.248333333344</v>
          </cell>
        </row>
        <row r="628">
          <cell r="AV628">
            <v>118558.13916666666</v>
          </cell>
          <cell r="AZ628">
            <v>1129818.5979166667</v>
          </cell>
        </row>
        <row r="629">
          <cell r="Q629">
            <v>0</v>
          </cell>
          <cell r="S629">
            <v>0</v>
          </cell>
          <cell r="U629">
            <v>0</v>
          </cell>
          <cell r="V629">
            <v>0</v>
          </cell>
          <cell r="W629">
            <v>0</v>
          </cell>
          <cell r="Y629">
            <v>0</v>
          </cell>
          <cell r="AA629">
            <v>0</v>
          </cell>
          <cell r="AJ629">
            <v>0</v>
          </cell>
          <cell r="AN629">
            <v>0</v>
          </cell>
          <cell r="AR629">
            <v>0</v>
          </cell>
          <cell r="AV629">
            <v>0</v>
          </cell>
          <cell r="AZ629">
            <v>0</v>
          </cell>
        </row>
        <row r="630">
          <cell r="Q630">
            <v>0</v>
          </cell>
          <cell r="S630">
            <v>0</v>
          </cell>
          <cell r="U630">
            <v>0</v>
          </cell>
          <cell r="V630">
            <v>0</v>
          </cell>
          <cell r="W630">
            <v>0</v>
          </cell>
          <cell r="Y630">
            <v>0</v>
          </cell>
          <cell r="AA630">
            <v>0</v>
          </cell>
          <cell r="AJ630">
            <v>0</v>
          </cell>
          <cell r="AN630">
            <v>0</v>
          </cell>
          <cell r="AR630">
            <v>0</v>
          </cell>
          <cell r="AV630">
            <v>0</v>
          </cell>
          <cell r="AZ630">
            <v>0</v>
          </cell>
        </row>
        <row r="631">
          <cell r="Q631">
            <v>243623.22</v>
          </cell>
          <cell r="S631">
            <v>243909.47</v>
          </cell>
          <cell r="U631">
            <v>246125.47</v>
          </cell>
          <cell r="V631">
            <v>248069.82</v>
          </cell>
          <cell r="W631">
            <v>249978.82</v>
          </cell>
          <cell r="Y631">
            <v>252632.07</v>
          </cell>
          <cell r="AA631">
            <v>273725.09999999998</v>
          </cell>
          <cell r="AJ631">
            <v>228492.1575</v>
          </cell>
          <cell r="AN631">
            <v>236908.41375000004</v>
          </cell>
          <cell r="AR631">
            <v>244244.29708333334</v>
          </cell>
          <cell r="AV631">
            <v>253581.67833333334</v>
          </cell>
          <cell r="AZ631">
            <v>263464.42666666664</v>
          </cell>
        </row>
        <row r="632">
          <cell r="Q632">
            <v>164972.67000000001</v>
          </cell>
          <cell r="S632">
            <v>166324.26999999999</v>
          </cell>
          <cell r="U632">
            <v>169602.13</v>
          </cell>
          <cell r="V632">
            <v>169602.13</v>
          </cell>
          <cell r="W632">
            <v>169602.13</v>
          </cell>
          <cell r="Y632">
            <v>169602.13</v>
          </cell>
          <cell r="AA632">
            <v>169602.13</v>
          </cell>
          <cell r="AJ632">
            <v>69417.92541666668</v>
          </cell>
          <cell r="AN632">
            <v>110262.69291666667</v>
          </cell>
          <cell r="AR632">
            <v>151376.55374999999</v>
          </cell>
          <cell r="AV632">
            <v>168598.57416666663</v>
          </cell>
          <cell r="AZ632">
            <v>169602.12999999998</v>
          </cell>
        </row>
        <row r="633">
          <cell r="Q633">
            <v>131356.21</v>
          </cell>
          <cell r="S633">
            <v>132002.21</v>
          </cell>
          <cell r="U633">
            <v>133750.43</v>
          </cell>
          <cell r="V633">
            <v>133750.43</v>
          </cell>
          <cell r="W633">
            <v>133750.43</v>
          </cell>
          <cell r="Y633">
            <v>133750.43</v>
          </cell>
          <cell r="AA633">
            <v>133750.43</v>
          </cell>
          <cell r="AJ633">
            <v>70027.196249999994</v>
          </cell>
          <cell r="AN633">
            <v>114038.575</v>
          </cell>
          <cell r="AR633">
            <v>131103.68208333329</v>
          </cell>
          <cell r="AV633">
            <v>133359.30083333331</v>
          </cell>
          <cell r="AZ633">
            <v>133750.42999999996</v>
          </cell>
        </row>
        <row r="634">
          <cell r="Q634">
            <v>43460.19</v>
          </cell>
          <cell r="S634">
            <v>43460.19</v>
          </cell>
          <cell r="U634">
            <v>53995.63</v>
          </cell>
          <cell r="V634">
            <v>76708.63</v>
          </cell>
          <cell r="W634">
            <v>53995.63</v>
          </cell>
          <cell r="Y634">
            <v>53995.63</v>
          </cell>
          <cell r="AA634">
            <v>53995.63</v>
          </cell>
          <cell r="AJ634">
            <v>21202.179583333334</v>
          </cell>
          <cell r="AN634">
            <v>36844.39</v>
          </cell>
          <cell r="AR634">
            <v>49848.967083333329</v>
          </cell>
          <cell r="AV634">
            <v>53693.496666666673</v>
          </cell>
          <cell r="AZ634">
            <v>55917.71333333334</v>
          </cell>
        </row>
        <row r="635">
          <cell r="Q635">
            <v>67987.45</v>
          </cell>
          <cell r="S635">
            <v>67987.45</v>
          </cell>
          <cell r="U635">
            <v>67987.45</v>
          </cell>
          <cell r="V635">
            <v>67987.45</v>
          </cell>
          <cell r="W635">
            <v>67987.45</v>
          </cell>
          <cell r="Y635">
            <v>67987.45</v>
          </cell>
          <cell r="AA635">
            <v>67987.45</v>
          </cell>
          <cell r="AJ635">
            <v>30955.128749999993</v>
          </cell>
          <cell r="AN635">
            <v>53454.549583333319</v>
          </cell>
          <cell r="AR635">
            <v>67321.149583333317</v>
          </cell>
          <cell r="AV635">
            <v>67987.449999999983</v>
          </cell>
          <cell r="AZ635">
            <v>67987.449999999983</v>
          </cell>
        </row>
        <row r="636">
          <cell r="Q636">
            <v>0</v>
          </cell>
          <cell r="S636">
            <v>0</v>
          </cell>
          <cell r="U636">
            <v>0</v>
          </cell>
          <cell r="V636">
            <v>0</v>
          </cell>
          <cell r="W636">
            <v>0</v>
          </cell>
          <cell r="Y636">
            <v>0</v>
          </cell>
          <cell r="AA636">
            <v>0</v>
          </cell>
          <cell r="AJ636">
            <v>99131.195416666669</v>
          </cell>
          <cell r="AN636">
            <v>42511.685416666667</v>
          </cell>
          <cell r="AR636">
            <v>9183.9487500000014</v>
          </cell>
          <cell r="AV636">
            <v>0</v>
          </cell>
          <cell r="AZ636">
            <v>0</v>
          </cell>
        </row>
        <row r="637">
          <cell r="Q637">
            <v>0</v>
          </cell>
          <cell r="S637">
            <v>0</v>
          </cell>
          <cell r="U637">
            <v>0</v>
          </cell>
          <cell r="V637">
            <v>0</v>
          </cell>
          <cell r="W637">
            <v>0</v>
          </cell>
          <cell r="Y637">
            <v>0</v>
          </cell>
          <cell r="AA637">
            <v>0</v>
          </cell>
          <cell r="AJ637">
            <v>44285.447500000002</v>
          </cell>
          <cell r="AN637">
            <v>19022.467500000002</v>
          </cell>
          <cell r="AR637">
            <v>4126.4875000000002</v>
          </cell>
          <cell r="AV637">
            <v>0</v>
          </cell>
          <cell r="AZ637">
            <v>0</v>
          </cell>
        </row>
        <row r="638">
          <cell r="Q638">
            <v>0</v>
          </cell>
          <cell r="S638">
            <v>0</v>
          </cell>
          <cell r="U638">
            <v>0</v>
          </cell>
          <cell r="V638">
            <v>0</v>
          </cell>
          <cell r="W638">
            <v>0</v>
          </cell>
          <cell r="Y638">
            <v>0</v>
          </cell>
          <cell r="AA638">
            <v>0</v>
          </cell>
          <cell r="AJ638">
            <v>0</v>
          </cell>
          <cell r="AN638">
            <v>0</v>
          </cell>
          <cell r="AR638">
            <v>0</v>
          </cell>
          <cell r="AV638">
            <v>0</v>
          </cell>
          <cell r="AZ638">
            <v>0</v>
          </cell>
        </row>
        <row r="639">
          <cell r="Q639">
            <v>0</v>
          </cell>
          <cell r="S639">
            <v>0</v>
          </cell>
          <cell r="U639">
            <v>0</v>
          </cell>
          <cell r="V639">
            <v>0</v>
          </cell>
          <cell r="W639">
            <v>0</v>
          </cell>
          <cell r="Y639">
            <v>0</v>
          </cell>
          <cell r="AA639">
            <v>0</v>
          </cell>
          <cell r="AJ639">
            <v>0</v>
          </cell>
          <cell r="AN639">
            <v>0</v>
          </cell>
          <cell r="AR639">
            <v>0</v>
          </cell>
          <cell r="AV639">
            <v>0</v>
          </cell>
          <cell r="AZ639">
            <v>0</v>
          </cell>
        </row>
        <row r="640">
          <cell r="Q640">
            <v>0</v>
          </cell>
          <cell r="S640">
            <v>0</v>
          </cell>
          <cell r="U640">
            <v>0</v>
          </cell>
          <cell r="V640">
            <v>0</v>
          </cell>
          <cell r="W640">
            <v>0</v>
          </cell>
          <cell r="Y640">
            <v>0</v>
          </cell>
          <cell r="AA640">
            <v>0</v>
          </cell>
          <cell r="AJ640">
            <v>0</v>
          </cell>
          <cell r="AN640">
            <v>0</v>
          </cell>
          <cell r="AR640">
            <v>0</v>
          </cell>
          <cell r="AV640">
            <v>0</v>
          </cell>
          <cell r="AZ640">
            <v>0</v>
          </cell>
        </row>
        <row r="641">
          <cell r="Q641">
            <v>28996607.48</v>
          </cell>
          <cell r="S641">
            <v>31175744.600000001</v>
          </cell>
          <cell r="U641">
            <v>31840701.989999998</v>
          </cell>
          <cell r="V641">
            <v>32877264.059999999</v>
          </cell>
          <cell r="W641">
            <v>34709022.649999999</v>
          </cell>
          <cell r="Y641">
            <v>36865546.710000001</v>
          </cell>
          <cell r="AA641">
            <v>37365081.07</v>
          </cell>
          <cell r="AJ641">
            <v>27024705.377083335</v>
          </cell>
          <cell r="AN641">
            <v>28855289.227500003</v>
          </cell>
          <cell r="AR641">
            <v>31163444.493749995</v>
          </cell>
          <cell r="AV641">
            <v>34275796.369166665</v>
          </cell>
          <cell r="AZ641">
            <v>38093024.953750007</v>
          </cell>
        </row>
        <row r="642">
          <cell r="Q642">
            <v>11795598.32</v>
          </cell>
          <cell r="S642">
            <v>12380769.960000001</v>
          </cell>
          <cell r="U642">
            <v>12553298.99</v>
          </cell>
          <cell r="V642">
            <v>12865515.369999999</v>
          </cell>
          <cell r="W642">
            <v>13455308.98</v>
          </cell>
          <cell r="Y642">
            <v>13991364.380000001</v>
          </cell>
          <cell r="AA642">
            <v>14136150.93</v>
          </cell>
          <cell r="AJ642">
            <v>10417902.688750001</v>
          </cell>
          <cell r="AN642">
            <v>11349300.567083331</v>
          </cell>
          <cell r="AR642">
            <v>12275336.581250003</v>
          </cell>
          <cell r="AV642">
            <v>13313849.650416665</v>
          </cell>
          <cell r="AZ642">
            <v>14602524.35375</v>
          </cell>
        </row>
        <row r="643">
          <cell r="Q643">
            <v>1177238.49</v>
          </cell>
          <cell r="S643">
            <v>1270521.7</v>
          </cell>
          <cell r="U643">
            <v>1308698.96</v>
          </cell>
          <cell r="V643">
            <v>1330794.6399999999</v>
          </cell>
          <cell r="W643">
            <v>1347595.9</v>
          </cell>
          <cell r="Y643">
            <v>1378977.37</v>
          </cell>
          <cell r="AA643">
            <v>1412511.13</v>
          </cell>
          <cell r="AJ643">
            <v>1028278.3708333332</v>
          </cell>
          <cell r="AN643">
            <v>1131851.5383333333</v>
          </cell>
          <cell r="AR643">
            <v>1241586.9641666666</v>
          </cell>
          <cell r="AV643">
            <v>1340410.3154166664</v>
          </cell>
          <cell r="AZ643">
            <v>1412930.6224999998</v>
          </cell>
        </row>
        <row r="644">
          <cell r="Q644">
            <v>589535.80000000005</v>
          </cell>
          <cell r="S644">
            <v>620630.21</v>
          </cell>
          <cell r="U644">
            <v>633355.97</v>
          </cell>
          <cell r="V644">
            <v>640721.19999999995</v>
          </cell>
          <cell r="W644">
            <v>646321.62</v>
          </cell>
          <cell r="Y644">
            <v>656782.11</v>
          </cell>
          <cell r="AA644">
            <v>667960.04</v>
          </cell>
          <cell r="AJ644">
            <v>523188.59583333338</v>
          </cell>
          <cell r="AN644">
            <v>568102.85333333339</v>
          </cell>
          <cell r="AR644">
            <v>610444.09666666668</v>
          </cell>
          <cell r="AV644">
            <v>643926.42458333343</v>
          </cell>
          <cell r="AZ644">
            <v>668099.86625000008</v>
          </cell>
        </row>
        <row r="645">
          <cell r="Y645">
            <v>0</v>
          </cell>
          <cell r="AA645">
            <v>0</v>
          </cell>
          <cell r="AR645">
            <v>0</v>
          </cell>
          <cell r="AV645">
            <v>0</v>
          </cell>
          <cell r="AZ645">
            <v>0</v>
          </cell>
        </row>
        <row r="646">
          <cell r="Q646">
            <v>6761500.9100000001</v>
          </cell>
          <cell r="S646">
            <v>7086098.79</v>
          </cell>
          <cell r="U646">
            <v>7366473.3899999997</v>
          </cell>
          <cell r="V646">
            <v>7602447.1299999999</v>
          </cell>
          <cell r="W646">
            <v>7637615.7000000002</v>
          </cell>
          <cell r="Y646">
            <v>8134168.2000000002</v>
          </cell>
          <cell r="AA646">
            <v>8313929.7300000004</v>
          </cell>
          <cell r="AJ646">
            <v>6137156.083333333</v>
          </cell>
          <cell r="AN646">
            <v>6590292.3233333342</v>
          </cell>
          <cell r="AR646">
            <v>7108833.9962500008</v>
          </cell>
          <cell r="AV646">
            <v>7707937.9437500006</v>
          </cell>
          <cell r="AZ646">
            <v>8365381.0724999988</v>
          </cell>
        </row>
        <row r="647">
          <cell r="Q647">
            <v>3400171.26</v>
          </cell>
          <cell r="S647">
            <v>3508370.55</v>
          </cell>
          <cell r="U647">
            <v>3601828.76</v>
          </cell>
          <cell r="V647">
            <v>3680486.68</v>
          </cell>
          <cell r="W647">
            <v>3692209.54</v>
          </cell>
          <cell r="Y647">
            <v>3857727.04</v>
          </cell>
          <cell r="AA647">
            <v>3917647.56</v>
          </cell>
          <cell r="AJ647">
            <v>3103172.1341666672</v>
          </cell>
          <cell r="AN647">
            <v>3310778.6354166665</v>
          </cell>
          <cell r="AR647">
            <v>3511195.2241666666</v>
          </cell>
          <cell r="AV647">
            <v>3715650.2708333335</v>
          </cell>
          <cell r="AZ647">
            <v>3934797.9758333326</v>
          </cell>
        </row>
        <row r="648">
          <cell r="Y648">
            <v>0</v>
          </cell>
          <cell r="AA648">
            <v>0</v>
          </cell>
          <cell r="AR648">
            <v>0</v>
          </cell>
          <cell r="AV648">
            <v>0</v>
          </cell>
          <cell r="AZ648">
            <v>0</v>
          </cell>
        </row>
        <row r="649">
          <cell r="Q649">
            <v>-36935346.880000003</v>
          </cell>
          <cell r="S649">
            <v>-39532365.090000004</v>
          </cell>
          <cell r="U649">
            <v>-40515874.340000004</v>
          </cell>
          <cell r="V649">
            <v>-41810505.829999998</v>
          </cell>
          <cell r="W649">
            <v>-43694234.25</v>
          </cell>
          <cell r="Y649">
            <v>-46057739.979999997</v>
          </cell>
          <cell r="AA649">
            <v>-47091521.93</v>
          </cell>
          <cell r="AJ649">
            <v>-34190139.831249997</v>
          </cell>
          <cell r="AN649">
            <v>-36577433.089166664</v>
          </cell>
          <cell r="AR649">
            <v>-39500492.44166667</v>
          </cell>
          <cell r="AV649">
            <v>-43287523.289999999</v>
          </cell>
          <cell r="AZ649">
            <v>-47684905.838333331</v>
          </cell>
        </row>
        <row r="650">
          <cell r="Q650">
            <v>-15785305.380000001</v>
          </cell>
          <cell r="S650">
            <v>-16509770.720000001</v>
          </cell>
          <cell r="U650">
            <v>-16788483.719999999</v>
          </cell>
          <cell r="V650">
            <v>-17186723.25</v>
          </cell>
          <cell r="W650">
            <v>-17793840.140000001</v>
          </cell>
          <cell r="Y650">
            <v>-18505873.530000001</v>
          </cell>
          <cell r="AA650">
            <v>-18721758.530000001</v>
          </cell>
          <cell r="AJ650">
            <v>-14044263.418749997</v>
          </cell>
          <cell r="AN650">
            <v>-15228182.05583333</v>
          </cell>
          <cell r="AR650">
            <v>-16396975.902083332</v>
          </cell>
          <cell r="AV650">
            <v>-17673426.345833335</v>
          </cell>
          <cell r="AZ650">
            <v>-19205422.195833333</v>
          </cell>
        </row>
        <row r="651">
          <cell r="Q651">
            <v>15824681.85</v>
          </cell>
          <cell r="S651">
            <v>15854681.85</v>
          </cell>
          <cell r="U651">
            <v>15854681.85</v>
          </cell>
          <cell r="V651">
            <v>15904681.85</v>
          </cell>
          <cell r="W651">
            <v>15904681.85</v>
          </cell>
          <cell r="Y651">
            <v>15904681.85</v>
          </cell>
          <cell r="AA651">
            <v>15904681.85</v>
          </cell>
          <cell r="AJ651">
            <v>15815050.210833332</v>
          </cell>
          <cell r="AN651">
            <v>15832890.18333333</v>
          </cell>
          <cell r="AR651">
            <v>15858015.18333333</v>
          </cell>
          <cell r="AV651">
            <v>15884681.849999996</v>
          </cell>
          <cell r="AZ651">
            <v>15902598.516666664</v>
          </cell>
        </row>
        <row r="652">
          <cell r="Q652">
            <v>-15824681.85</v>
          </cell>
          <cell r="S652">
            <v>-15854681.85</v>
          </cell>
          <cell r="U652">
            <v>-15854681.85</v>
          </cell>
          <cell r="V652">
            <v>-15904681.85</v>
          </cell>
          <cell r="W652">
            <v>-15904681.85</v>
          </cell>
          <cell r="Y652">
            <v>-15904681.85</v>
          </cell>
          <cell r="AA652">
            <v>-15904681.85</v>
          </cell>
          <cell r="AJ652">
            <v>-15813838.334999995</v>
          </cell>
          <cell r="AN652">
            <v>-15832890.18333333</v>
          </cell>
          <cell r="AR652">
            <v>-15858015.18333333</v>
          </cell>
          <cell r="AV652">
            <v>-15884681.849999996</v>
          </cell>
          <cell r="AZ652">
            <v>-15902598.516666664</v>
          </cell>
        </row>
        <row r="653">
          <cell r="Q653">
            <v>1321714</v>
          </cell>
          <cell r="S653">
            <v>1334900</v>
          </cell>
          <cell r="U653">
            <v>1346827</v>
          </cell>
          <cell r="V653">
            <v>1351986</v>
          </cell>
          <cell r="W653">
            <v>1356767</v>
          </cell>
          <cell r="Y653">
            <v>1360807</v>
          </cell>
          <cell r="AA653">
            <v>1253217</v>
          </cell>
          <cell r="AJ653">
            <v>1334596.2916666667</v>
          </cell>
          <cell r="AN653">
            <v>1335393.625</v>
          </cell>
          <cell r="AR653">
            <v>1334274.9166666667</v>
          </cell>
          <cell r="AV653">
            <v>1328817.1666666667</v>
          </cell>
          <cell r="AZ653">
            <v>1302683.25</v>
          </cell>
        </row>
        <row r="654">
          <cell r="Q654">
            <v>4388164</v>
          </cell>
          <cell r="S654">
            <v>4117526.5</v>
          </cell>
          <cell r="U654">
            <v>0</v>
          </cell>
          <cell r="V654">
            <v>0</v>
          </cell>
          <cell r="W654">
            <v>0</v>
          </cell>
          <cell r="Y654">
            <v>0</v>
          </cell>
          <cell r="AA654">
            <v>987093</v>
          </cell>
          <cell r="AJ654">
            <v>1140394.5416666667</v>
          </cell>
          <cell r="AN654">
            <v>1633406.0833333333</v>
          </cell>
          <cell r="AR654">
            <v>1633406.0833333333</v>
          </cell>
          <cell r="AV654">
            <v>1573627.625</v>
          </cell>
          <cell r="AZ654">
            <v>1574517.5</v>
          </cell>
        </row>
        <row r="655">
          <cell r="Q655">
            <v>0</v>
          </cell>
          <cell r="S655">
            <v>0</v>
          </cell>
          <cell r="U655">
            <v>0</v>
          </cell>
          <cell r="V655">
            <v>0</v>
          </cell>
          <cell r="W655">
            <v>0</v>
          </cell>
          <cell r="Y655">
            <v>0</v>
          </cell>
          <cell r="AA655">
            <v>0</v>
          </cell>
          <cell r="AJ655">
            <v>0</v>
          </cell>
          <cell r="AN655">
            <v>0</v>
          </cell>
          <cell r="AR655">
            <v>0</v>
          </cell>
          <cell r="AV655">
            <v>0</v>
          </cell>
          <cell r="AZ655">
            <v>0</v>
          </cell>
        </row>
        <row r="656">
          <cell r="Q656">
            <v>1672916.02</v>
          </cell>
          <cell r="S656">
            <v>1708009.72</v>
          </cell>
          <cell r="U656">
            <v>1882100.58</v>
          </cell>
          <cell r="V656">
            <v>1925475.43</v>
          </cell>
          <cell r="W656">
            <v>1971597.45</v>
          </cell>
          <cell r="Y656">
            <v>2060845.58</v>
          </cell>
          <cell r="AA656">
            <v>2144129.84</v>
          </cell>
          <cell r="AJ656">
            <v>1006717.9483333332</v>
          </cell>
          <cell r="AN656">
            <v>1294514.2483333333</v>
          </cell>
          <cell r="AR656">
            <v>1646785.334583333</v>
          </cell>
          <cell r="AV656">
            <v>1942504.9458333335</v>
          </cell>
          <cell r="AZ656">
            <v>2078455.4333333333</v>
          </cell>
        </row>
        <row r="657">
          <cell r="Q657">
            <v>0</v>
          </cell>
          <cell r="S657">
            <v>29200.33</v>
          </cell>
          <cell r="U657">
            <v>28242.54</v>
          </cell>
          <cell r="V657">
            <v>-12790.73</v>
          </cell>
          <cell r="W657">
            <v>-255445.13</v>
          </cell>
          <cell r="Y657">
            <v>-375510.19</v>
          </cell>
          <cell r="AA657">
            <v>-1004096.5</v>
          </cell>
          <cell r="AJ657">
            <v>22596.765000000003</v>
          </cell>
          <cell r="AN657">
            <v>32653.77416666667</v>
          </cell>
          <cell r="AR657">
            <v>-1880.0399999999961</v>
          </cell>
          <cell r="AV657">
            <v>-287669.88833333337</v>
          </cell>
          <cell r="AZ657">
            <v>-304982.05291666667</v>
          </cell>
        </row>
        <row r="658">
          <cell r="Q658">
            <v>0</v>
          </cell>
          <cell r="S658">
            <v>11620</v>
          </cell>
          <cell r="U658">
            <v>279386.09000000003</v>
          </cell>
          <cell r="V658">
            <v>294484.21000000002</v>
          </cell>
          <cell r="W658">
            <v>185297.27</v>
          </cell>
          <cell r="Y658">
            <v>-22312.98</v>
          </cell>
          <cell r="AA658">
            <v>-347460.01</v>
          </cell>
          <cell r="AJ658">
            <v>76726.552499999976</v>
          </cell>
          <cell r="AN658">
            <v>65958.581250000003</v>
          </cell>
          <cell r="AR658">
            <v>48393.21333333334</v>
          </cell>
          <cell r="AV658">
            <v>30554.569166666664</v>
          </cell>
          <cell r="AZ658">
            <v>77228.807499999995</v>
          </cell>
        </row>
        <row r="659">
          <cell r="Q659">
            <v>0</v>
          </cell>
          <cell r="S659">
            <v>323018.3</v>
          </cell>
          <cell r="U659">
            <v>636175.01</v>
          </cell>
          <cell r="V659">
            <v>822471.18</v>
          </cell>
          <cell r="W659">
            <v>928016.75</v>
          </cell>
          <cell r="Y659">
            <v>1395340.07</v>
          </cell>
          <cell r="AA659">
            <v>1559371.21</v>
          </cell>
          <cell r="AJ659">
            <v>-1213276.2524999999</v>
          </cell>
          <cell r="AN659">
            <v>-944824.02208333334</v>
          </cell>
          <cell r="AR659">
            <v>-152912.8925000001</v>
          </cell>
          <cell r="AV659">
            <v>896828.15750000009</v>
          </cell>
          <cell r="AZ659">
            <v>914567.1925</v>
          </cell>
        </row>
        <row r="660">
          <cell r="Q660">
            <v>0</v>
          </cell>
          <cell r="S660">
            <v>0</v>
          </cell>
          <cell r="U660">
            <v>0</v>
          </cell>
          <cell r="V660">
            <v>0</v>
          </cell>
          <cell r="W660">
            <v>0</v>
          </cell>
          <cell r="Y660">
            <v>0</v>
          </cell>
          <cell r="AA660">
            <v>0</v>
          </cell>
          <cell r="AJ660">
            <v>0</v>
          </cell>
          <cell r="AN660">
            <v>0</v>
          </cell>
          <cell r="AR660">
            <v>0</v>
          </cell>
          <cell r="AV660">
            <v>0</v>
          </cell>
          <cell r="AZ660">
            <v>0</v>
          </cell>
        </row>
        <row r="661">
          <cell r="Q661">
            <v>0</v>
          </cell>
          <cell r="S661">
            <v>0</v>
          </cell>
          <cell r="U661">
            <v>0</v>
          </cell>
          <cell r="V661">
            <v>0</v>
          </cell>
          <cell r="W661">
            <v>0</v>
          </cell>
          <cell r="Y661">
            <v>0</v>
          </cell>
          <cell r="AA661">
            <v>0</v>
          </cell>
          <cell r="AJ661">
            <v>0</v>
          </cell>
          <cell r="AN661">
            <v>0</v>
          </cell>
          <cell r="AR661">
            <v>0</v>
          </cell>
          <cell r="AV661">
            <v>0</v>
          </cell>
          <cell r="AZ661">
            <v>0</v>
          </cell>
        </row>
        <row r="662">
          <cell r="Q662">
            <v>0</v>
          </cell>
          <cell r="S662">
            <v>0</v>
          </cell>
          <cell r="U662">
            <v>0</v>
          </cell>
          <cell r="V662">
            <v>0</v>
          </cell>
          <cell r="W662">
            <v>0</v>
          </cell>
          <cell r="Y662">
            <v>0</v>
          </cell>
          <cell r="AA662">
            <v>0</v>
          </cell>
          <cell r="AJ662">
            <v>0</v>
          </cell>
          <cell r="AN662">
            <v>0</v>
          </cell>
          <cell r="AR662">
            <v>0</v>
          </cell>
          <cell r="AV662">
            <v>0</v>
          </cell>
          <cell r="AZ662">
            <v>0</v>
          </cell>
        </row>
        <row r="663">
          <cell r="Q663">
            <v>0</v>
          </cell>
          <cell r="S663">
            <v>0</v>
          </cell>
          <cell r="U663">
            <v>0</v>
          </cell>
          <cell r="V663">
            <v>0</v>
          </cell>
          <cell r="W663">
            <v>0</v>
          </cell>
          <cell r="Y663">
            <v>0</v>
          </cell>
          <cell r="AA663">
            <v>0</v>
          </cell>
          <cell r="AJ663">
            <v>0</v>
          </cell>
          <cell r="AN663">
            <v>0</v>
          </cell>
          <cell r="AR663">
            <v>0</v>
          </cell>
          <cell r="AV663">
            <v>0</v>
          </cell>
          <cell r="AZ663">
            <v>0</v>
          </cell>
        </row>
        <row r="664">
          <cell r="Q664">
            <v>280246.48</v>
          </cell>
          <cell r="S664">
            <v>0</v>
          </cell>
          <cell r="U664">
            <v>13157.17</v>
          </cell>
          <cell r="V664">
            <v>13157.17</v>
          </cell>
          <cell r="W664">
            <v>300828.67</v>
          </cell>
          <cell r="Y664">
            <v>300828.67</v>
          </cell>
          <cell r="AA664">
            <v>894836.43</v>
          </cell>
          <cell r="AJ664">
            <v>1860530.0891666666</v>
          </cell>
          <cell r="AN664">
            <v>1778381.4054166668</v>
          </cell>
          <cell r="AR664">
            <v>1119515.5804166668</v>
          </cell>
          <cell r="AV664">
            <v>337236.3775</v>
          </cell>
          <cell r="AZ664">
            <v>300560.92125000001</v>
          </cell>
        </row>
        <row r="665">
          <cell r="Q665">
            <v>0</v>
          </cell>
          <cell r="S665">
            <v>0</v>
          </cell>
          <cell r="U665">
            <v>0</v>
          </cell>
          <cell r="V665">
            <v>0</v>
          </cell>
          <cell r="W665">
            <v>0</v>
          </cell>
          <cell r="Y665">
            <v>0</v>
          </cell>
          <cell r="AA665">
            <v>0</v>
          </cell>
          <cell r="AJ665">
            <v>0</v>
          </cell>
          <cell r="AN665">
            <v>0</v>
          </cell>
          <cell r="AR665">
            <v>0</v>
          </cell>
          <cell r="AV665">
            <v>0</v>
          </cell>
          <cell r="AZ665">
            <v>0</v>
          </cell>
        </row>
        <row r="666">
          <cell r="Q666">
            <v>0</v>
          </cell>
          <cell r="S666">
            <v>0</v>
          </cell>
          <cell r="U666">
            <v>0</v>
          </cell>
          <cell r="V666">
            <v>0</v>
          </cell>
          <cell r="W666">
            <v>0</v>
          </cell>
          <cell r="Y666">
            <v>0</v>
          </cell>
          <cell r="AA666">
            <v>0</v>
          </cell>
          <cell r="AJ666">
            <v>0</v>
          </cell>
          <cell r="AN666">
            <v>0</v>
          </cell>
          <cell r="AR666">
            <v>0</v>
          </cell>
          <cell r="AV666">
            <v>0</v>
          </cell>
          <cell r="AZ666">
            <v>0</v>
          </cell>
        </row>
        <row r="667">
          <cell r="Q667">
            <v>0</v>
          </cell>
          <cell r="S667">
            <v>0</v>
          </cell>
          <cell r="U667">
            <v>0</v>
          </cell>
          <cell r="V667">
            <v>0</v>
          </cell>
          <cell r="W667">
            <v>0</v>
          </cell>
          <cell r="Y667">
            <v>0</v>
          </cell>
          <cell r="AA667">
            <v>0</v>
          </cell>
          <cell r="AJ667">
            <v>0</v>
          </cell>
          <cell r="AN667">
            <v>0</v>
          </cell>
          <cell r="AR667">
            <v>0</v>
          </cell>
          <cell r="AV667">
            <v>0</v>
          </cell>
          <cell r="AZ667">
            <v>0</v>
          </cell>
        </row>
        <row r="668">
          <cell r="Q668">
            <v>0</v>
          </cell>
          <cell r="S668">
            <v>0</v>
          </cell>
          <cell r="U668">
            <v>0</v>
          </cell>
          <cell r="V668">
            <v>0</v>
          </cell>
          <cell r="W668">
            <v>0</v>
          </cell>
          <cell r="Y668">
            <v>0</v>
          </cell>
          <cell r="AA668">
            <v>0</v>
          </cell>
          <cell r="AJ668">
            <v>0</v>
          </cell>
          <cell r="AN668">
            <v>0</v>
          </cell>
          <cell r="AR668">
            <v>0</v>
          </cell>
          <cell r="AV668">
            <v>0</v>
          </cell>
          <cell r="AZ668">
            <v>0</v>
          </cell>
        </row>
        <row r="669">
          <cell r="AJ669">
            <v>0</v>
          </cell>
          <cell r="AN669">
            <v>0</v>
          </cell>
          <cell r="AR669">
            <v>0</v>
          </cell>
          <cell r="AV669">
            <v>0</v>
          </cell>
          <cell r="AZ669">
            <v>0</v>
          </cell>
        </row>
        <row r="670">
          <cell r="Q670">
            <v>0</v>
          </cell>
          <cell r="S670">
            <v>0</v>
          </cell>
          <cell r="U670">
            <v>0</v>
          </cell>
          <cell r="V670">
            <v>0</v>
          </cell>
          <cell r="W670">
            <v>0</v>
          </cell>
          <cell r="Y670">
            <v>0</v>
          </cell>
          <cell r="AA670">
            <v>0</v>
          </cell>
          <cell r="AJ670">
            <v>0</v>
          </cell>
          <cell r="AN670">
            <v>0</v>
          </cell>
          <cell r="AR670">
            <v>0</v>
          </cell>
          <cell r="AV670">
            <v>0</v>
          </cell>
          <cell r="AZ670">
            <v>0</v>
          </cell>
        </row>
        <row r="671">
          <cell r="Q671">
            <v>0</v>
          </cell>
          <cell r="S671">
            <v>0</v>
          </cell>
          <cell r="U671">
            <v>0</v>
          </cell>
          <cell r="V671">
            <v>0</v>
          </cell>
          <cell r="W671">
            <v>0</v>
          </cell>
          <cell r="Y671">
            <v>0</v>
          </cell>
          <cell r="AA671">
            <v>0</v>
          </cell>
          <cell r="AJ671">
            <v>0</v>
          </cell>
          <cell r="AN671">
            <v>0</v>
          </cell>
          <cell r="AR671">
            <v>0</v>
          </cell>
          <cell r="AV671">
            <v>0</v>
          </cell>
          <cell r="AZ671">
            <v>0</v>
          </cell>
        </row>
        <row r="672">
          <cell r="Q672">
            <v>0</v>
          </cell>
          <cell r="S672">
            <v>0</v>
          </cell>
          <cell r="U672">
            <v>0</v>
          </cell>
          <cell r="V672">
            <v>0</v>
          </cell>
          <cell r="W672">
            <v>0</v>
          </cell>
          <cell r="Y672">
            <v>0</v>
          </cell>
          <cell r="AA672">
            <v>0</v>
          </cell>
          <cell r="AJ672">
            <v>0</v>
          </cell>
          <cell r="AN672">
            <v>0</v>
          </cell>
          <cell r="AR672">
            <v>0</v>
          </cell>
          <cell r="AV672">
            <v>0</v>
          </cell>
          <cell r="AZ672">
            <v>0</v>
          </cell>
        </row>
        <row r="673">
          <cell r="U673">
            <v>0</v>
          </cell>
          <cell r="V673">
            <v>0</v>
          </cell>
          <cell r="W673">
            <v>0</v>
          </cell>
          <cell r="Y673">
            <v>0</v>
          </cell>
          <cell r="AA673">
            <v>0</v>
          </cell>
          <cell r="AJ673">
            <v>0</v>
          </cell>
          <cell r="AN673">
            <v>0</v>
          </cell>
          <cell r="AR673">
            <v>0</v>
          </cell>
          <cell r="AV673">
            <v>0</v>
          </cell>
          <cell r="AZ673">
            <v>0</v>
          </cell>
        </row>
        <row r="674">
          <cell r="U674">
            <v>0</v>
          </cell>
          <cell r="V674">
            <v>0</v>
          </cell>
          <cell r="W674">
            <v>0</v>
          </cell>
          <cell r="Y674">
            <v>0</v>
          </cell>
          <cell r="AA674">
            <v>0</v>
          </cell>
          <cell r="AJ674">
            <v>0</v>
          </cell>
          <cell r="AN674">
            <v>0</v>
          </cell>
          <cell r="AR674">
            <v>0</v>
          </cell>
          <cell r="AV674">
            <v>0</v>
          </cell>
          <cell r="AZ674">
            <v>0</v>
          </cell>
        </row>
        <row r="675">
          <cell r="Q675">
            <v>0</v>
          </cell>
          <cell r="S675">
            <v>0</v>
          </cell>
          <cell r="U675">
            <v>0</v>
          </cell>
          <cell r="V675">
            <v>0</v>
          </cell>
          <cell r="W675">
            <v>0</v>
          </cell>
          <cell r="Y675">
            <v>0</v>
          </cell>
          <cell r="AA675">
            <v>0</v>
          </cell>
          <cell r="AJ675">
            <v>0</v>
          </cell>
          <cell r="AN675">
            <v>0</v>
          </cell>
          <cell r="AR675">
            <v>0</v>
          </cell>
          <cell r="AV675">
            <v>0</v>
          </cell>
          <cell r="AZ675">
            <v>0</v>
          </cell>
        </row>
        <row r="676">
          <cell r="Q676">
            <v>0</v>
          </cell>
          <cell r="S676">
            <v>0</v>
          </cell>
          <cell r="U676">
            <v>0</v>
          </cell>
          <cell r="V676">
            <v>0</v>
          </cell>
          <cell r="W676">
            <v>0</v>
          </cell>
          <cell r="Y676">
            <v>0</v>
          </cell>
          <cell r="AA676">
            <v>0</v>
          </cell>
          <cell r="AJ676">
            <v>0</v>
          </cell>
          <cell r="AN676">
            <v>0</v>
          </cell>
          <cell r="AR676">
            <v>0</v>
          </cell>
          <cell r="AV676">
            <v>0</v>
          </cell>
          <cell r="AZ676">
            <v>0</v>
          </cell>
        </row>
        <row r="677">
          <cell r="Q677">
            <v>0</v>
          </cell>
          <cell r="S677">
            <v>0</v>
          </cell>
          <cell r="U677">
            <v>0</v>
          </cell>
          <cell r="V677">
            <v>0</v>
          </cell>
          <cell r="W677">
            <v>0</v>
          </cell>
          <cell r="Y677">
            <v>0</v>
          </cell>
          <cell r="AA677">
            <v>0</v>
          </cell>
          <cell r="AJ677">
            <v>0</v>
          </cell>
          <cell r="AN677">
            <v>0</v>
          </cell>
          <cell r="AR677">
            <v>0</v>
          </cell>
          <cell r="AV677">
            <v>0</v>
          </cell>
          <cell r="AZ677">
            <v>0</v>
          </cell>
        </row>
        <row r="678">
          <cell r="Q678">
            <v>0</v>
          </cell>
          <cell r="S678">
            <v>0</v>
          </cell>
          <cell r="U678">
            <v>0</v>
          </cell>
          <cell r="V678">
            <v>0</v>
          </cell>
          <cell r="W678">
            <v>0</v>
          </cell>
          <cell r="Y678">
            <v>0</v>
          </cell>
          <cell r="AA678">
            <v>0</v>
          </cell>
          <cell r="AJ678">
            <v>0</v>
          </cell>
          <cell r="AN678">
            <v>0</v>
          </cell>
          <cell r="AR678">
            <v>0</v>
          </cell>
          <cell r="AV678">
            <v>0</v>
          </cell>
          <cell r="AZ678">
            <v>0</v>
          </cell>
        </row>
        <row r="679">
          <cell r="Q679">
            <v>0</v>
          </cell>
          <cell r="S679">
            <v>0</v>
          </cell>
          <cell r="U679">
            <v>0</v>
          </cell>
          <cell r="V679">
            <v>0</v>
          </cell>
          <cell r="W679">
            <v>0</v>
          </cell>
          <cell r="Y679">
            <v>0</v>
          </cell>
          <cell r="AA679">
            <v>0</v>
          </cell>
          <cell r="AJ679">
            <v>0</v>
          </cell>
          <cell r="AN679">
            <v>0</v>
          </cell>
          <cell r="AR679">
            <v>0</v>
          </cell>
          <cell r="AV679">
            <v>0</v>
          </cell>
          <cell r="AZ679">
            <v>0</v>
          </cell>
        </row>
        <row r="680">
          <cell r="AJ680">
            <v>0</v>
          </cell>
          <cell r="AN680">
            <v>0</v>
          </cell>
          <cell r="AR680">
            <v>0</v>
          </cell>
          <cell r="AV680">
            <v>0</v>
          </cell>
          <cell r="AZ680">
            <v>0</v>
          </cell>
        </row>
        <row r="681">
          <cell r="V681">
            <v>0</v>
          </cell>
          <cell r="W681">
            <v>0</v>
          </cell>
          <cell r="Y681">
            <v>0</v>
          </cell>
          <cell r="AA681">
            <v>0</v>
          </cell>
          <cell r="AJ681">
            <v>0</v>
          </cell>
          <cell r="AN681">
            <v>0</v>
          </cell>
          <cell r="AR681">
            <v>0</v>
          </cell>
          <cell r="AV681">
            <v>0</v>
          </cell>
          <cell r="AZ681">
            <v>0</v>
          </cell>
        </row>
        <row r="682">
          <cell r="Q682">
            <v>0</v>
          </cell>
          <cell r="S682">
            <v>0</v>
          </cell>
          <cell r="U682">
            <v>0</v>
          </cell>
          <cell r="V682">
            <v>0</v>
          </cell>
          <cell r="W682">
            <v>0</v>
          </cell>
          <cell r="Y682">
            <v>0</v>
          </cell>
          <cell r="AA682">
            <v>0</v>
          </cell>
          <cell r="AJ682">
            <v>0</v>
          </cell>
          <cell r="AN682">
            <v>0</v>
          </cell>
          <cell r="AR682">
            <v>0</v>
          </cell>
          <cell r="AV682">
            <v>0</v>
          </cell>
          <cell r="AZ682">
            <v>0</v>
          </cell>
        </row>
        <row r="683">
          <cell r="Q683">
            <v>0</v>
          </cell>
          <cell r="S683">
            <v>0</v>
          </cell>
          <cell r="U683">
            <v>0</v>
          </cell>
          <cell r="V683">
            <v>0</v>
          </cell>
          <cell r="W683">
            <v>0</v>
          </cell>
          <cell r="Y683">
            <v>0</v>
          </cell>
          <cell r="AA683">
            <v>0</v>
          </cell>
          <cell r="AJ683">
            <v>0</v>
          </cell>
          <cell r="AN683">
            <v>0</v>
          </cell>
          <cell r="AR683">
            <v>0</v>
          </cell>
          <cell r="AV683">
            <v>0</v>
          </cell>
          <cell r="AZ683">
            <v>0</v>
          </cell>
        </row>
        <row r="684">
          <cell r="U684">
            <v>0</v>
          </cell>
          <cell r="V684">
            <v>0</v>
          </cell>
          <cell r="W684">
            <v>0</v>
          </cell>
          <cell r="Y684">
            <v>0</v>
          </cell>
          <cell r="AA684">
            <v>0</v>
          </cell>
          <cell r="AJ684">
            <v>0</v>
          </cell>
          <cell r="AN684">
            <v>-8.3333333333333339E-4</v>
          </cell>
          <cell r="AR684">
            <v>-8.3333333333333339E-4</v>
          </cell>
          <cell r="AV684">
            <v>-8.3333333333333339E-4</v>
          </cell>
          <cell r="AZ684">
            <v>0</v>
          </cell>
        </row>
        <row r="685">
          <cell r="U685">
            <v>0</v>
          </cell>
          <cell r="V685">
            <v>0</v>
          </cell>
          <cell r="W685">
            <v>0</v>
          </cell>
          <cell r="Y685">
            <v>0</v>
          </cell>
          <cell r="AA685">
            <v>0</v>
          </cell>
          <cell r="AJ685">
            <v>0</v>
          </cell>
          <cell r="AN685">
            <v>0</v>
          </cell>
          <cell r="AR685">
            <v>0</v>
          </cell>
          <cell r="AV685">
            <v>0</v>
          </cell>
          <cell r="AZ685">
            <v>0</v>
          </cell>
        </row>
        <row r="686">
          <cell r="AJ686">
            <v>0</v>
          </cell>
          <cell r="AN686">
            <v>0</v>
          </cell>
          <cell r="AR686">
            <v>0</v>
          </cell>
          <cell r="AV686">
            <v>0</v>
          </cell>
          <cell r="AZ686">
            <v>0</v>
          </cell>
        </row>
        <row r="687">
          <cell r="U687">
            <v>0</v>
          </cell>
          <cell r="V687">
            <v>0</v>
          </cell>
          <cell r="W687">
            <v>0</v>
          </cell>
          <cell r="Y687">
            <v>0</v>
          </cell>
          <cell r="AA687">
            <v>0</v>
          </cell>
          <cell r="AJ687">
            <v>0</v>
          </cell>
          <cell r="AN687">
            <v>0</v>
          </cell>
          <cell r="AR687">
            <v>0</v>
          </cell>
          <cell r="AV687">
            <v>0</v>
          </cell>
          <cell r="AZ687">
            <v>0</v>
          </cell>
        </row>
        <row r="688">
          <cell r="Q688">
            <v>-181737.81</v>
          </cell>
          <cell r="S688">
            <v>-139105.91</v>
          </cell>
          <cell r="U688">
            <v>-115941.8</v>
          </cell>
          <cell r="V688">
            <v>-108141.27</v>
          </cell>
          <cell r="W688">
            <v>-96681.95</v>
          </cell>
          <cell r="Y688">
            <v>-67247.8</v>
          </cell>
          <cell r="AA688">
            <v>165417.44</v>
          </cell>
          <cell r="AJ688">
            <v>-275805.30125000002</v>
          </cell>
          <cell r="AN688">
            <v>-215816.70041666669</v>
          </cell>
          <cell r="AR688">
            <v>-151713.74541666667</v>
          </cell>
          <cell r="AV688">
            <v>-30903.80666666666</v>
          </cell>
          <cell r="AZ688">
            <v>11065.838333333331</v>
          </cell>
        </row>
        <row r="689">
          <cell r="Q689">
            <v>0</v>
          </cell>
          <cell r="S689">
            <v>0</v>
          </cell>
          <cell r="U689">
            <v>0</v>
          </cell>
          <cell r="V689">
            <v>0</v>
          </cell>
          <cell r="W689">
            <v>0</v>
          </cell>
          <cell r="Y689">
            <v>0</v>
          </cell>
          <cell r="AA689">
            <v>0</v>
          </cell>
          <cell r="AJ689">
            <v>0</v>
          </cell>
          <cell r="AN689">
            <v>0</v>
          </cell>
          <cell r="AR689">
            <v>0</v>
          </cell>
          <cell r="AV689">
            <v>0</v>
          </cell>
          <cell r="AZ689">
            <v>0</v>
          </cell>
        </row>
        <row r="690">
          <cell r="Q690">
            <v>-133819.4</v>
          </cell>
          <cell r="S690">
            <v>-138237.42000000001</v>
          </cell>
          <cell r="U690">
            <v>-160852.03</v>
          </cell>
          <cell r="V690">
            <v>-166540.26999999999</v>
          </cell>
          <cell r="W690">
            <v>-166710.67000000001</v>
          </cell>
          <cell r="Y690">
            <v>-167979.4</v>
          </cell>
          <cell r="AA690">
            <v>-178040.23</v>
          </cell>
          <cell r="AJ690">
            <v>-142514.95541666666</v>
          </cell>
          <cell r="AN690">
            <v>-156222.61166666666</v>
          </cell>
          <cell r="AR690">
            <v>-157032.76874999999</v>
          </cell>
          <cell r="AV690">
            <v>-160888.80666666664</v>
          </cell>
          <cell r="AZ690">
            <v>-164889.73916666664</v>
          </cell>
        </row>
        <row r="691">
          <cell r="Q691">
            <v>794520.81</v>
          </cell>
          <cell r="S691">
            <v>905064.48</v>
          </cell>
          <cell r="U691">
            <v>834578.75</v>
          </cell>
          <cell r="V691">
            <v>1080839.53</v>
          </cell>
          <cell r="W691">
            <v>1124580.44</v>
          </cell>
          <cell r="Y691">
            <v>848499.84</v>
          </cell>
          <cell r="AA691">
            <v>1229706.77</v>
          </cell>
          <cell r="AJ691">
            <v>594684.0591666667</v>
          </cell>
          <cell r="AN691">
            <v>706758.59125000006</v>
          </cell>
          <cell r="AR691">
            <v>868891.74208333332</v>
          </cell>
          <cell r="AV691">
            <v>1011369.1666666666</v>
          </cell>
          <cell r="AZ691">
            <v>1048668.5637499997</v>
          </cell>
        </row>
        <row r="692">
          <cell r="Q692">
            <v>0</v>
          </cell>
          <cell r="S692">
            <v>0</v>
          </cell>
          <cell r="U692">
            <v>0</v>
          </cell>
          <cell r="V692">
            <v>0</v>
          </cell>
          <cell r="W692">
            <v>0</v>
          </cell>
          <cell r="Y692">
            <v>0</v>
          </cell>
          <cell r="AA692">
            <v>0</v>
          </cell>
          <cell r="AJ692">
            <v>3585.2754166666668</v>
          </cell>
          <cell r="AN692">
            <v>1378.9520833333333</v>
          </cell>
          <cell r="AR692">
            <v>0</v>
          </cell>
          <cell r="AV692">
            <v>0</v>
          </cell>
          <cell r="AZ692">
            <v>0</v>
          </cell>
        </row>
        <row r="693">
          <cell r="Q693">
            <v>0</v>
          </cell>
          <cell r="S693">
            <v>0</v>
          </cell>
          <cell r="U693">
            <v>0</v>
          </cell>
          <cell r="V693">
            <v>0</v>
          </cell>
          <cell r="W693">
            <v>0</v>
          </cell>
          <cell r="Y693">
            <v>0</v>
          </cell>
          <cell r="AA693">
            <v>0</v>
          </cell>
          <cell r="AJ693">
            <v>0</v>
          </cell>
          <cell r="AN693">
            <v>0</v>
          </cell>
          <cell r="AR693">
            <v>0</v>
          </cell>
          <cell r="AV693">
            <v>0</v>
          </cell>
          <cell r="AZ693">
            <v>0</v>
          </cell>
        </row>
        <row r="694">
          <cell r="Q694">
            <v>1782908.49</v>
          </cell>
          <cell r="S694">
            <v>1654394.68</v>
          </cell>
          <cell r="U694">
            <v>1436041.32</v>
          </cell>
          <cell r="V694">
            <v>1460434.22</v>
          </cell>
          <cell r="W694">
            <v>1763383.43</v>
          </cell>
          <cell r="Y694">
            <v>1874577.11</v>
          </cell>
          <cell r="AA694">
            <v>2033020.38</v>
          </cell>
          <cell r="AJ694">
            <v>1313566.2558333336</v>
          </cell>
          <cell r="AN694">
            <v>1468877.4891666668</v>
          </cell>
          <cell r="AR694">
            <v>1558324.3629166668</v>
          </cell>
          <cell r="AV694">
            <v>1689320.79375</v>
          </cell>
          <cell r="AZ694">
            <v>1787288.6450000003</v>
          </cell>
        </row>
        <row r="695">
          <cell r="Q695">
            <v>0</v>
          </cell>
          <cell r="S695">
            <v>0</v>
          </cell>
          <cell r="U695">
            <v>0</v>
          </cell>
          <cell r="V695">
            <v>31.38</v>
          </cell>
          <cell r="W695">
            <v>35.159999999999997</v>
          </cell>
          <cell r="Y695">
            <v>96.73</v>
          </cell>
          <cell r="AA695">
            <v>112.28</v>
          </cell>
          <cell r="AJ695">
            <v>62.30916666666667</v>
          </cell>
          <cell r="AN695">
            <v>62.30916666666667</v>
          </cell>
          <cell r="AR695">
            <v>66.192083333333343</v>
          </cell>
          <cell r="AV695">
            <v>47.966666666666669</v>
          </cell>
          <cell r="AZ695">
            <v>47.966666666666669</v>
          </cell>
        </row>
        <row r="696">
          <cell r="Q696">
            <v>0</v>
          </cell>
          <cell r="S696">
            <v>0</v>
          </cell>
          <cell r="U696">
            <v>0</v>
          </cell>
          <cell r="V696">
            <v>0</v>
          </cell>
          <cell r="W696">
            <v>0</v>
          </cell>
          <cell r="Y696">
            <v>0</v>
          </cell>
          <cell r="AA696">
            <v>0</v>
          </cell>
          <cell r="AJ696">
            <v>0</v>
          </cell>
          <cell r="AN696">
            <v>0</v>
          </cell>
          <cell r="AR696">
            <v>0</v>
          </cell>
          <cell r="AV696">
            <v>0</v>
          </cell>
          <cell r="AZ696">
            <v>0</v>
          </cell>
        </row>
        <row r="697">
          <cell r="Q697">
            <v>592135.01</v>
          </cell>
          <cell r="S697">
            <v>602375.77</v>
          </cell>
          <cell r="U697">
            <v>637567.55000000005</v>
          </cell>
          <cell r="V697">
            <v>637567.55000000005</v>
          </cell>
          <cell r="W697">
            <v>643221.56999999995</v>
          </cell>
          <cell r="Y697">
            <v>654510.18000000005</v>
          </cell>
          <cell r="AA697">
            <v>665123.59</v>
          </cell>
          <cell r="AJ697">
            <v>460101.34749999997</v>
          </cell>
          <cell r="AN697">
            <v>545784.68125000002</v>
          </cell>
          <cell r="AR697">
            <v>604014.24916666665</v>
          </cell>
          <cell r="AV697">
            <v>640200.6316666666</v>
          </cell>
          <cell r="AZ697">
            <v>657144.29749999999</v>
          </cell>
        </row>
        <row r="698">
          <cell r="Q698">
            <v>0</v>
          </cell>
          <cell r="S698">
            <v>0</v>
          </cell>
          <cell r="U698">
            <v>0</v>
          </cell>
          <cell r="V698">
            <v>0</v>
          </cell>
          <cell r="W698">
            <v>0</v>
          </cell>
          <cell r="Y698">
            <v>0</v>
          </cell>
          <cell r="AA698">
            <v>0</v>
          </cell>
          <cell r="AJ698">
            <v>0</v>
          </cell>
          <cell r="AN698">
            <v>0</v>
          </cell>
          <cell r="AR698">
            <v>0</v>
          </cell>
          <cell r="AV698">
            <v>0</v>
          </cell>
          <cell r="AZ698">
            <v>0</v>
          </cell>
        </row>
        <row r="699">
          <cell r="Q699">
            <v>8751.11</v>
          </cell>
          <cell r="S699">
            <v>9139.67</v>
          </cell>
          <cell r="U699">
            <v>9377.3700000000008</v>
          </cell>
          <cell r="V699">
            <v>8989.4699999999993</v>
          </cell>
          <cell r="W699">
            <v>8827.93</v>
          </cell>
          <cell r="Y699">
            <v>9165.18</v>
          </cell>
          <cell r="AA699">
            <v>10515.9</v>
          </cell>
          <cell r="AJ699">
            <v>7810.3962500000007</v>
          </cell>
          <cell r="AN699">
            <v>7878.9070833333326</v>
          </cell>
          <cell r="AR699">
            <v>8963.5249999999996</v>
          </cell>
          <cell r="AV699">
            <v>8996.7762500000008</v>
          </cell>
          <cell r="AZ699">
            <v>8859.9125000000004</v>
          </cell>
        </row>
        <row r="700">
          <cell r="Q700">
            <v>0</v>
          </cell>
          <cell r="S700">
            <v>0</v>
          </cell>
          <cell r="U700">
            <v>0</v>
          </cell>
          <cell r="V700">
            <v>0</v>
          </cell>
          <cell r="W700">
            <v>0</v>
          </cell>
          <cell r="Y700">
            <v>0</v>
          </cell>
          <cell r="AA700">
            <v>0</v>
          </cell>
          <cell r="AJ700">
            <v>0</v>
          </cell>
          <cell r="AN700">
            <v>0</v>
          </cell>
          <cell r="AR700">
            <v>0</v>
          </cell>
          <cell r="AV700">
            <v>0</v>
          </cell>
          <cell r="AZ700">
            <v>0</v>
          </cell>
        </row>
        <row r="701">
          <cell r="Q701">
            <v>0</v>
          </cell>
          <cell r="S701">
            <v>0</v>
          </cell>
          <cell r="U701">
            <v>0</v>
          </cell>
          <cell r="V701">
            <v>0</v>
          </cell>
          <cell r="W701">
            <v>0</v>
          </cell>
          <cell r="Y701">
            <v>0</v>
          </cell>
          <cell r="AA701">
            <v>0</v>
          </cell>
          <cell r="AJ701">
            <v>0</v>
          </cell>
          <cell r="AN701">
            <v>0</v>
          </cell>
          <cell r="AR701">
            <v>0</v>
          </cell>
          <cell r="AV701">
            <v>0</v>
          </cell>
          <cell r="AZ701">
            <v>0</v>
          </cell>
        </row>
        <row r="702">
          <cell r="Q702">
            <v>0</v>
          </cell>
          <cell r="S702">
            <v>0</v>
          </cell>
          <cell r="U702">
            <v>0</v>
          </cell>
          <cell r="V702">
            <v>0</v>
          </cell>
          <cell r="W702">
            <v>0</v>
          </cell>
          <cell r="Y702">
            <v>0</v>
          </cell>
          <cell r="AA702">
            <v>0</v>
          </cell>
          <cell r="AJ702">
            <v>985.87250000000006</v>
          </cell>
          <cell r="AN702">
            <v>31.891666666666666</v>
          </cell>
          <cell r="AR702">
            <v>10.554583333333332</v>
          </cell>
          <cell r="AV702">
            <v>0</v>
          </cell>
          <cell r="AZ702">
            <v>0</v>
          </cell>
        </row>
        <row r="703">
          <cell r="Q703">
            <v>0</v>
          </cell>
          <cell r="S703">
            <v>295.95999999999998</v>
          </cell>
          <cell r="U703">
            <v>480.76</v>
          </cell>
          <cell r="V703">
            <v>667.77</v>
          </cell>
          <cell r="W703">
            <v>704.77</v>
          </cell>
          <cell r="Y703">
            <v>805.6</v>
          </cell>
          <cell r="AA703">
            <v>1187.45</v>
          </cell>
          <cell r="AJ703">
            <v>1227.8641666666665</v>
          </cell>
          <cell r="AN703">
            <v>1147.9595833333333</v>
          </cell>
          <cell r="AR703">
            <v>975.76749999999993</v>
          </cell>
          <cell r="AV703">
            <v>738.89666666666665</v>
          </cell>
          <cell r="AZ703">
            <v>928.01458333333323</v>
          </cell>
        </row>
        <row r="704">
          <cell r="Q704">
            <v>0</v>
          </cell>
          <cell r="S704">
            <v>0</v>
          </cell>
          <cell r="U704">
            <v>0</v>
          </cell>
          <cell r="V704">
            <v>0</v>
          </cell>
          <cell r="W704">
            <v>0</v>
          </cell>
          <cell r="Y704">
            <v>0</v>
          </cell>
          <cell r="AA704">
            <v>0</v>
          </cell>
          <cell r="AJ704">
            <v>0</v>
          </cell>
          <cell r="AN704">
            <v>0</v>
          </cell>
          <cell r="AR704">
            <v>0</v>
          </cell>
          <cell r="AV704">
            <v>0</v>
          </cell>
          <cell r="AZ704">
            <v>0</v>
          </cell>
        </row>
        <row r="705">
          <cell r="Q705">
            <v>-2213374.15</v>
          </cell>
          <cell r="S705">
            <v>639002.30000000005</v>
          </cell>
          <cell r="U705">
            <v>547530.06999999995</v>
          </cell>
          <cell r="V705">
            <v>53264.31</v>
          </cell>
          <cell r="W705">
            <v>-124317.97</v>
          </cell>
          <cell r="Y705">
            <v>1456083.57</v>
          </cell>
          <cell r="AA705">
            <v>2545685.83</v>
          </cell>
          <cell r="AJ705">
            <v>369644.56791666662</v>
          </cell>
          <cell r="AN705">
            <v>-984665.41958333331</v>
          </cell>
          <cell r="AR705">
            <v>-669042.84333333338</v>
          </cell>
          <cell r="AV705">
            <v>976216.4029166667</v>
          </cell>
          <cell r="AZ705">
            <v>3833450.6929166671</v>
          </cell>
        </row>
        <row r="706">
          <cell r="Q706">
            <v>463289.26</v>
          </cell>
          <cell r="S706">
            <v>692564.94</v>
          </cell>
          <cell r="U706">
            <v>708659.55</v>
          </cell>
          <cell r="V706">
            <v>723098.56</v>
          </cell>
          <cell r="W706">
            <v>692691.08</v>
          </cell>
          <cell r="Y706">
            <v>711480.77</v>
          </cell>
          <cell r="AA706">
            <v>298356.46999999997</v>
          </cell>
          <cell r="AJ706">
            <v>2377012.2912500002</v>
          </cell>
          <cell r="AN706">
            <v>1541144.6366666667</v>
          </cell>
          <cell r="AR706">
            <v>704978.34458333335</v>
          </cell>
          <cell r="AV706">
            <v>533818.1825</v>
          </cell>
          <cell r="AZ706">
            <v>373564.38250000001</v>
          </cell>
        </row>
        <row r="707">
          <cell r="Q707">
            <v>2213374.15</v>
          </cell>
          <cell r="S707">
            <v>-639002.30000000005</v>
          </cell>
          <cell r="U707">
            <v>-547530.06999999995</v>
          </cell>
          <cell r="V707">
            <v>-53264.31</v>
          </cell>
          <cell r="W707">
            <v>124317.97</v>
          </cell>
          <cell r="Y707">
            <v>-1456083.57</v>
          </cell>
          <cell r="AA707">
            <v>-2545685.83</v>
          </cell>
          <cell r="AJ707">
            <v>-369644.56791666662</v>
          </cell>
          <cell r="AN707">
            <v>984665.41958333331</v>
          </cell>
          <cell r="AR707">
            <v>669042.84333333338</v>
          </cell>
          <cell r="AV707">
            <v>-976216.4029166667</v>
          </cell>
          <cell r="AZ707">
            <v>-3833450.6929166671</v>
          </cell>
        </row>
        <row r="708">
          <cell r="Q708">
            <v>102044.65</v>
          </cell>
          <cell r="S708">
            <v>93540.97</v>
          </cell>
          <cell r="U708">
            <v>85037.29</v>
          </cell>
          <cell r="V708">
            <v>80785.45</v>
          </cell>
          <cell r="W708">
            <v>76533.61</v>
          </cell>
          <cell r="Y708">
            <v>68029.929999999993</v>
          </cell>
          <cell r="AA708">
            <v>59526.25</v>
          </cell>
          <cell r="AJ708">
            <v>127555.68999999999</v>
          </cell>
          <cell r="AN708">
            <v>110548.33</v>
          </cell>
          <cell r="AR708">
            <v>93540.969999999987</v>
          </cell>
          <cell r="AV708">
            <v>76533.61</v>
          </cell>
          <cell r="AZ708">
            <v>59526.25</v>
          </cell>
        </row>
        <row r="709">
          <cell r="Q709">
            <v>0</v>
          </cell>
          <cell r="S709">
            <v>0</v>
          </cell>
          <cell r="U709">
            <v>0</v>
          </cell>
          <cell r="V709">
            <v>0</v>
          </cell>
          <cell r="W709">
            <v>0</v>
          </cell>
          <cell r="Y709">
            <v>0</v>
          </cell>
          <cell r="AA709">
            <v>0</v>
          </cell>
          <cell r="AJ709">
            <v>0</v>
          </cell>
          <cell r="AN709">
            <v>0</v>
          </cell>
          <cell r="AR709">
            <v>0</v>
          </cell>
          <cell r="AV709">
            <v>0</v>
          </cell>
          <cell r="AZ709">
            <v>0</v>
          </cell>
        </row>
        <row r="710">
          <cell r="Q710">
            <v>798675.66</v>
          </cell>
          <cell r="S710">
            <v>0</v>
          </cell>
          <cell r="U710">
            <v>0</v>
          </cell>
          <cell r="V710">
            <v>0</v>
          </cell>
          <cell r="W710">
            <v>0</v>
          </cell>
          <cell r="Y710">
            <v>0</v>
          </cell>
          <cell r="AA710">
            <v>0</v>
          </cell>
          <cell r="AJ710">
            <v>36848.425000000003</v>
          </cell>
          <cell r="AN710">
            <v>66556.305000000008</v>
          </cell>
          <cell r="AR710">
            <v>66556.305000000008</v>
          </cell>
          <cell r="AV710">
            <v>33278.152500000004</v>
          </cell>
          <cell r="AZ710">
            <v>0</v>
          </cell>
        </row>
        <row r="711">
          <cell r="Q711">
            <v>0</v>
          </cell>
          <cell r="S711">
            <v>0</v>
          </cell>
          <cell r="U711">
            <v>0</v>
          </cell>
          <cell r="V711">
            <v>0</v>
          </cell>
          <cell r="W711">
            <v>0</v>
          </cell>
          <cell r="Y711">
            <v>0</v>
          </cell>
          <cell r="AA711">
            <v>0</v>
          </cell>
          <cell r="AJ711">
            <v>0</v>
          </cell>
          <cell r="AN711">
            <v>0</v>
          </cell>
          <cell r="AR711">
            <v>0</v>
          </cell>
          <cell r="AV711">
            <v>0</v>
          </cell>
          <cell r="AZ711">
            <v>0</v>
          </cell>
        </row>
        <row r="712">
          <cell r="Q712">
            <v>22434.03</v>
          </cell>
          <cell r="S712">
            <v>0</v>
          </cell>
          <cell r="U712">
            <v>0</v>
          </cell>
          <cell r="V712">
            <v>0</v>
          </cell>
          <cell r="W712">
            <v>0</v>
          </cell>
          <cell r="Y712">
            <v>0</v>
          </cell>
          <cell r="AA712">
            <v>0</v>
          </cell>
          <cell r="AJ712">
            <v>22434.03</v>
          </cell>
          <cell r="AN712">
            <v>15890.77125</v>
          </cell>
          <cell r="AR712">
            <v>8412.7612499999996</v>
          </cell>
          <cell r="AV712">
            <v>934.75124999999991</v>
          </cell>
          <cell r="AZ712">
            <v>0</v>
          </cell>
        </row>
        <row r="713">
          <cell r="Q713">
            <v>11658.25</v>
          </cell>
          <cell r="S713">
            <v>11658.25</v>
          </cell>
          <cell r="U713">
            <v>11788.75</v>
          </cell>
          <cell r="V713">
            <v>12658.75</v>
          </cell>
          <cell r="W713">
            <v>12651.14</v>
          </cell>
          <cell r="Y713">
            <v>12651.14</v>
          </cell>
          <cell r="AA713">
            <v>12651.14</v>
          </cell>
          <cell r="AJ713">
            <v>11632.4625</v>
          </cell>
          <cell r="AN713">
            <v>11663.6875</v>
          </cell>
          <cell r="AR713">
            <v>11959.352083333333</v>
          </cell>
          <cell r="AV713">
            <v>12290.315416666666</v>
          </cell>
          <cell r="AZ713">
            <v>12615.841249999999</v>
          </cell>
        </row>
        <row r="714">
          <cell r="Q714">
            <v>0</v>
          </cell>
          <cell r="S714">
            <v>0</v>
          </cell>
          <cell r="U714">
            <v>0</v>
          </cell>
          <cell r="V714">
            <v>0</v>
          </cell>
          <cell r="W714">
            <v>0</v>
          </cell>
          <cell r="Y714">
            <v>0</v>
          </cell>
          <cell r="AA714">
            <v>0</v>
          </cell>
          <cell r="AJ714">
            <v>19799.767083333332</v>
          </cell>
          <cell r="AN714">
            <v>21777.313749999998</v>
          </cell>
          <cell r="AR714">
            <v>15945.612083333333</v>
          </cell>
          <cell r="AV714">
            <v>0</v>
          </cell>
          <cell r="AZ714">
            <v>0</v>
          </cell>
        </row>
        <row r="715">
          <cell r="Q715">
            <v>0</v>
          </cell>
          <cell r="S715">
            <v>0</v>
          </cell>
          <cell r="U715">
            <v>0</v>
          </cell>
          <cell r="V715">
            <v>0</v>
          </cell>
          <cell r="W715">
            <v>0</v>
          </cell>
          <cell r="Y715">
            <v>0</v>
          </cell>
          <cell r="AA715">
            <v>0</v>
          </cell>
          <cell r="AJ715">
            <v>-115673.91666666667</v>
          </cell>
          <cell r="AN715">
            <v>-142577.54166666666</v>
          </cell>
          <cell r="AR715">
            <v>-179611.16666666666</v>
          </cell>
          <cell r="AV715">
            <v>0</v>
          </cell>
          <cell r="AZ715">
            <v>0</v>
          </cell>
        </row>
        <row r="716">
          <cell r="Q716">
            <v>0</v>
          </cell>
          <cell r="S716">
            <v>0</v>
          </cell>
          <cell r="U716">
            <v>0</v>
          </cell>
          <cell r="V716">
            <v>0</v>
          </cell>
          <cell r="W716">
            <v>0</v>
          </cell>
          <cell r="Y716">
            <v>0</v>
          </cell>
          <cell r="AA716">
            <v>0</v>
          </cell>
          <cell r="AJ716">
            <v>149306.22666666668</v>
          </cell>
          <cell r="AN716">
            <v>149306.22666666668</v>
          </cell>
          <cell r="AR716">
            <v>98617.108333333337</v>
          </cell>
          <cell r="AV716">
            <v>0</v>
          </cell>
          <cell r="AZ716">
            <v>0</v>
          </cell>
        </row>
        <row r="717">
          <cell r="Q717">
            <v>0</v>
          </cell>
          <cell r="S717">
            <v>0</v>
          </cell>
          <cell r="U717">
            <v>0</v>
          </cell>
          <cell r="V717">
            <v>0</v>
          </cell>
          <cell r="W717">
            <v>0</v>
          </cell>
          <cell r="Y717">
            <v>0</v>
          </cell>
          <cell r="AA717">
            <v>0</v>
          </cell>
          <cell r="AJ717">
            <v>0</v>
          </cell>
          <cell r="AN717">
            <v>0</v>
          </cell>
          <cell r="AR717">
            <v>0</v>
          </cell>
          <cell r="AV717">
            <v>0</v>
          </cell>
          <cell r="AZ717">
            <v>0</v>
          </cell>
        </row>
        <row r="718">
          <cell r="Q718">
            <v>0</v>
          </cell>
          <cell r="S718">
            <v>0</v>
          </cell>
          <cell r="U718">
            <v>0</v>
          </cell>
          <cell r="V718">
            <v>0</v>
          </cell>
          <cell r="W718">
            <v>0</v>
          </cell>
          <cell r="Y718">
            <v>0</v>
          </cell>
          <cell r="AA718">
            <v>0</v>
          </cell>
          <cell r="AJ718">
            <v>1832.9875</v>
          </cell>
          <cell r="AN718">
            <v>0</v>
          </cell>
          <cell r="AR718">
            <v>0</v>
          </cell>
          <cell r="AV718">
            <v>0</v>
          </cell>
          <cell r="AZ718">
            <v>0</v>
          </cell>
        </row>
        <row r="719">
          <cell r="U719">
            <v>30871.599999999999</v>
          </cell>
          <cell r="V719">
            <v>31131.599999999999</v>
          </cell>
          <cell r="W719">
            <v>32709.29</v>
          </cell>
          <cell r="Y719">
            <v>32709.29</v>
          </cell>
          <cell r="AA719">
            <v>32709.29</v>
          </cell>
          <cell r="AJ719">
            <v>0</v>
          </cell>
          <cell r="AN719">
            <v>1286.3166666666666</v>
          </cell>
          <cell r="AR719">
            <v>11981.36875</v>
          </cell>
          <cell r="AV719">
            <v>18795.804166666669</v>
          </cell>
          <cell r="AZ719">
            <v>17509.487499999999</v>
          </cell>
        </row>
        <row r="720">
          <cell r="Q720">
            <v>776937</v>
          </cell>
          <cell r="S720">
            <v>3204944</v>
          </cell>
          <cell r="U720">
            <v>5420862</v>
          </cell>
          <cell r="V720">
            <v>6389348</v>
          </cell>
          <cell r="W720">
            <v>7813631</v>
          </cell>
          <cell r="Y720">
            <v>10026908</v>
          </cell>
          <cell r="AA720">
            <v>12555698</v>
          </cell>
          <cell r="AJ720">
            <v>32372.375</v>
          </cell>
          <cell r="AN720">
            <v>1119225.4166666667</v>
          </cell>
          <cell r="AR720">
            <v>3689713</v>
          </cell>
          <cell r="AV720">
            <v>7825232.1987500004</v>
          </cell>
          <cell r="AZ720">
            <v>11606627.0625</v>
          </cell>
        </row>
        <row r="721">
          <cell r="AV721">
            <v>0</v>
          </cell>
          <cell r="AZ721">
            <v>17471.687083333334</v>
          </cell>
        </row>
        <row r="722">
          <cell r="Q722">
            <v>388283.25</v>
          </cell>
          <cell r="S722">
            <v>-808959.5</v>
          </cell>
          <cell r="U722">
            <v>-1982679.79</v>
          </cell>
          <cell r="V722">
            <v>-1447507.95</v>
          </cell>
          <cell r="W722">
            <v>-1206106.26</v>
          </cell>
          <cell r="Y722">
            <v>-4756866.12</v>
          </cell>
          <cell r="AA722">
            <v>-9842474.5399999991</v>
          </cell>
          <cell r="AJ722">
            <v>16178.46875</v>
          </cell>
          <cell r="AN722">
            <v>-206029.42541666667</v>
          </cell>
          <cell r="AR722">
            <v>-872575.56083333341</v>
          </cell>
          <cell r="AV722">
            <v>-4006478.8129166663</v>
          </cell>
          <cell r="AZ722">
            <v>-6705559.6654166663</v>
          </cell>
        </row>
        <row r="723">
          <cell r="Q723">
            <v>1869100</v>
          </cell>
          <cell r="S723">
            <v>6314899</v>
          </cell>
          <cell r="U723">
            <v>10924121</v>
          </cell>
          <cell r="V723">
            <v>13250447</v>
          </cell>
          <cell r="W723">
            <v>15607624</v>
          </cell>
          <cell r="Y723">
            <v>20405965</v>
          </cell>
          <cell r="AA723">
            <v>25310688</v>
          </cell>
          <cell r="AJ723">
            <v>77879.166666666672</v>
          </cell>
          <cell r="AN723">
            <v>2189491.9583333335</v>
          </cell>
          <cell r="AR723">
            <v>7399196.208333333</v>
          </cell>
          <cell r="AV723">
            <v>15757702.228333334</v>
          </cell>
          <cell r="AZ723">
            <v>23406796.093333334</v>
          </cell>
        </row>
        <row r="724">
          <cell r="Q724">
            <v>1461</v>
          </cell>
          <cell r="S724">
            <v>8936</v>
          </cell>
          <cell r="U724">
            <v>14202.55</v>
          </cell>
          <cell r="V724">
            <v>-37860.550000000003</v>
          </cell>
          <cell r="W724">
            <v>-49767.55</v>
          </cell>
          <cell r="Y724">
            <v>-94250.55</v>
          </cell>
          <cell r="AA724">
            <v>-236868.55</v>
          </cell>
          <cell r="AJ724">
            <v>60.875</v>
          </cell>
          <cell r="AN724">
            <v>1503.1895833333335</v>
          </cell>
          <cell r="AR724">
            <v>-14471.364583333334</v>
          </cell>
          <cell r="AV724">
            <v>-96509.621666666659</v>
          </cell>
          <cell r="AZ724">
            <v>-210974.65541666668</v>
          </cell>
        </row>
        <row r="725">
          <cell r="Q725">
            <v>0</v>
          </cell>
          <cell r="S725">
            <v>0</v>
          </cell>
          <cell r="U725">
            <v>0</v>
          </cell>
          <cell r="V725">
            <v>0</v>
          </cell>
          <cell r="W725">
            <v>0</v>
          </cell>
          <cell r="Y725">
            <v>0</v>
          </cell>
          <cell r="AA725">
            <v>0</v>
          </cell>
          <cell r="AJ725">
            <v>0</v>
          </cell>
          <cell r="AN725">
            <v>0</v>
          </cell>
          <cell r="AR725">
            <v>0</v>
          </cell>
          <cell r="AV725">
            <v>0</v>
          </cell>
          <cell r="AZ725">
            <v>0</v>
          </cell>
        </row>
        <row r="726">
          <cell r="Q726">
            <v>98430.78</v>
          </cell>
          <cell r="S726">
            <v>95255.6</v>
          </cell>
          <cell r="U726">
            <v>92080.42</v>
          </cell>
          <cell r="V726">
            <v>90492.83</v>
          </cell>
          <cell r="W726">
            <v>88905.24</v>
          </cell>
          <cell r="Y726">
            <v>85730.06</v>
          </cell>
          <cell r="AA726">
            <v>82554.880000000005</v>
          </cell>
          <cell r="AJ726">
            <v>107956.32</v>
          </cell>
          <cell r="AN726">
            <v>101605.95999999998</v>
          </cell>
          <cell r="AR726">
            <v>95255.60000000002</v>
          </cell>
          <cell r="AV726">
            <v>88905.239999999991</v>
          </cell>
          <cell r="AZ726">
            <v>82554.87999999999</v>
          </cell>
        </row>
        <row r="727">
          <cell r="Q727">
            <v>0</v>
          </cell>
          <cell r="S727">
            <v>0</v>
          </cell>
          <cell r="U727">
            <v>0</v>
          </cell>
          <cell r="V727">
            <v>0</v>
          </cell>
          <cell r="W727">
            <v>0</v>
          </cell>
          <cell r="Y727">
            <v>0</v>
          </cell>
          <cell r="AA727">
            <v>0</v>
          </cell>
          <cell r="AJ727">
            <v>0</v>
          </cell>
          <cell r="AN727">
            <v>0</v>
          </cell>
          <cell r="AR727">
            <v>0</v>
          </cell>
          <cell r="AV727">
            <v>0</v>
          </cell>
          <cell r="AZ727">
            <v>0</v>
          </cell>
        </row>
        <row r="728">
          <cell r="Q728">
            <v>0</v>
          </cell>
          <cell r="S728">
            <v>0</v>
          </cell>
          <cell r="U728">
            <v>0</v>
          </cell>
          <cell r="V728">
            <v>0</v>
          </cell>
          <cell r="W728">
            <v>0</v>
          </cell>
          <cell r="Y728">
            <v>0</v>
          </cell>
          <cell r="AA728">
            <v>0</v>
          </cell>
          <cell r="AJ728">
            <v>0</v>
          </cell>
          <cell r="AN728">
            <v>0</v>
          </cell>
          <cell r="AR728">
            <v>0</v>
          </cell>
          <cell r="AV728">
            <v>0</v>
          </cell>
          <cell r="AZ728">
            <v>0</v>
          </cell>
        </row>
        <row r="729">
          <cell r="Q729">
            <v>187702343</v>
          </cell>
          <cell r="S729">
            <v>216273451.66</v>
          </cell>
          <cell r="U729">
            <v>180889110.5</v>
          </cell>
          <cell r="V729">
            <v>142973845.94999999</v>
          </cell>
          <cell r="W729">
            <v>134036097.37</v>
          </cell>
          <cell r="Y729">
            <v>152013749.99000001</v>
          </cell>
          <cell r="AA729">
            <v>104442086.04000001</v>
          </cell>
          <cell r="AJ729">
            <v>-17315188.833333332</v>
          </cell>
          <cell r="AN729">
            <v>54937678.977499999</v>
          </cell>
          <cell r="AR729">
            <v>148261071.63874999</v>
          </cell>
          <cell r="AV729">
            <v>148088499.91458333</v>
          </cell>
          <cell r="AZ729">
            <v>114070411.33375001</v>
          </cell>
        </row>
        <row r="730">
          <cell r="Q730">
            <v>170476</v>
          </cell>
          <cell r="S730">
            <v>161952.20000000001</v>
          </cell>
          <cell r="U730">
            <v>153428.4</v>
          </cell>
          <cell r="V730">
            <v>149166.5</v>
          </cell>
          <cell r="W730">
            <v>144904.6</v>
          </cell>
          <cell r="Y730">
            <v>136380.79999999999</v>
          </cell>
          <cell r="AA730">
            <v>127857</v>
          </cell>
          <cell r="AJ730">
            <v>7103.166666666667</v>
          </cell>
          <cell r="AN730">
            <v>61087.23333333333</v>
          </cell>
          <cell r="AR730">
            <v>109388.76666666666</v>
          </cell>
          <cell r="AV730">
            <v>144904.6</v>
          </cell>
          <cell r="AZ730">
            <v>127857</v>
          </cell>
        </row>
        <row r="731">
          <cell r="Q731">
            <v>-484356</v>
          </cell>
          <cell r="S731">
            <v>-484356</v>
          </cell>
          <cell r="U731">
            <v>0</v>
          </cell>
          <cell r="V731">
            <v>0</v>
          </cell>
          <cell r="W731">
            <v>0</v>
          </cell>
          <cell r="Y731">
            <v>0</v>
          </cell>
          <cell r="AA731">
            <v>0</v>
          </cell>
          <cell r="AJ731">
            <v>-383455.83333333331</v>
          </cell>
          <cell r="AN731">
            <v>-484363.33333333331</v>
          </cell>
          <cell r="AR731">
            <v>-484363.33333333331</v>
          </cell>
          <cell r="AV731">
            <v>-100907.5</v>
          </cell>
          <cell r="AZ731">
            <v>0</v>
          </cell>
        </row>
        <row r="732">
          <cell r="W732">
            <v>1015374</v>
          </cell>
          <cell r="Y732">
            <v>1407006</v>
          </cell>
          <cell r="AA732">
            <v>1738116</v>
          </cell>
          <cell r="AJ732">
            <v>0</v>
          </cell>
          <cell r="AN732">
            <v>0</v>
          </cell>
          <cell r="AR732">
            <v>254884.41666666666</v>
          </cell>
          <cell r="AV732">
            <v>921579.125</v>
          </cell>
          <cell r="AZ732">
            <v>1920046.125</v>
          </cell>
        </row>
        <row r="733">
          <cell r="Q733">
            <v>9569652</v>
          </cell>
          <cell r="S733">
            <v>9569652</v>
          </cell>
          <cell r="U733">
            <v>9474576</v>
          </cell>
          <cell r="V733">
            <v>9474576</v>
          </cell>
          <cell r="W733">
            <v>9346571</v>
          </cell>
          <cell r="Y733">
            <v>9346571</v>
          </cell>
          <cell r="AA733">
            <v>9180611</v>
          </cell>
          <cell r="AJ733">
            <v>1914838.375</v>
          </cell>
          <cell r="AN733">
            <v>4524461.375</v>
          </cell>
          <cell r="AR733">
            <v>7123704.583333333</v>
          </cell>
          <cell r="AV733">
            <v>9370496.458333334</v>
          </cell>
          <cell r="AZ733">
            <v>9186160.625</v>
          </cell>
        </row>
        <row r="734">
          <cell r="Q734">
            <v>73864542</v>
          </cell>
          <cell r="S734">
            <v>73864542</v>
          </cell>
          <cell r="U734">
            <v>73078749</v>
          </cell>
          <cell r="V734">
            <v>73078749</v>
          </cell>
          <cell r="W734">
            <v>71870994</v>
          </cell>
          <cell r="Y734">
            <v>71870994</v>
          </cell>
          <cell r="AA734">
            <v>71352663</v>
          </cell>
          <cell r="AJ734">
            <v>3077689.25</v>
          </cell>
          <cell r="AN734">
            <v>27600979.125</v>
          </cell>
          <cell r="AR734">
            <v>51708946.5</v>
          </cell>
          <cell r="AV734">
            <v>72380202.541666672</v>
          </cell>
          <cell r="AZ734">
            <v>71021880.25</v>
          </cell>
        </row>
        <row r="735">
          <cell r="Q735">
            <v>0</v>
          </cell>
          <cell r="S735">
            <v>0</v>
          </cell>
          <cell r="U735">
            <v>0</v>
          </cell>
          <cell r="V735">
            <v>0</v>
          </cell>
          <cell r="W735">
            <v>0</v>
          </cell>
          <cell r="Y735">
            <v>0</v>
          </cell>
          <cell r="AA735">
            <v>0</v>
          </cell>
          <cell r="AJ735">
            <v>0</v>
          </cell>
          <cell r="AN735">
            <v>0</v>
          </cell>
          <cell r="AR735">
            <v>0</v>
          </cell>
          <cell r="AV735">
            <v>0</v>
          </cell>
          <cell r="AZ735">
            <v>0</v>
          </cell>
        </row>
        <row r="736">
          <cell r="AR736">
            <v>0</v>
          </cell>
          <cell r="AV736">
            <v>62062.5</v>
          </cell>
          <cell r="AZ736">
            <v>547660.66666666663</v>
          </cell>
        </row>
        <row r="737">
          <cell r="Q737">
            <v>0</v>
          </cell>
          <cell r="S737">
            <v>0</v>
          </cell>
          <cell r="U737">
            <v>0</v>
          </cell>
          <cell r="V737">
            <v>0</v>
          </cell>
          <cell r="W737">
            <v>0</v>
          </cell>
          <cell r="Y737">
            <v>0</v>
          </cell>
          <cell r="AA737">
            <v>0</v>
          </cell>
          <cell r="AJ737">
            <v>0</v>
          </cell>
          <cell r="AN737">
            <v>0</v>
          </cell>
          <cell r="AR737">
            <v>0</v>
          </cell>
          <cell r="AV737">
            <v>0</v>
          </cell>
          <cell r="AZ737">
            <v>0</v>
          </cell>
        </row>
        <row r="738">
          <cell r="AR738">
            <v>0</v>
          </cell>
          <cell r="AV738">
            <v>-19980.635416666668</v>
          </cell>
          <cell r="AZ738">
            <v>-246730.71166666667</v>
          </cell>
        </row>
        <row r="739">
          <cell r="AR739">
            <v>0</v>
          </cell>
          <cell r="AV739">
            <v>117323.875</v>
          </cell>
          <cell r="AZ739">
            <v>852310.08333333337</v>
          </cell>
        </row>
        <row r="740">
          <cell r="Q740">
            <v>9134.8700000000008</v>
          </cell>
          <cell r="S740">
            <v>0</v>
          </cell>
          <cell r="U740">
            <v>118965.5</v>
          </cell>
          <cell r="V740">
            <v>0</v>
          </cell>
          <cell r="W740">
            <v>0</v>
          </cell>
          <cell r="Y740">
            <v>0</v>
          </cell>
          <cell r="AA740">
            <v>0</v>
          </cell>
          <cell r="AJ740">
            <v>4013.8812499999999</v>
          </cell>
          <cell r="AN740">
            <v>10290.020833333334</v>
          </cell>
          <cell r="AR740">
            <v>14204.942083333333</v>
          </cell>
          <cell r="AV740">
            <v>11233.035416666668</v>
          </cell>
          <cell r="AZ740">
            <v>4956.895833333333</v>
          </cell>
        </row>
        <row r="741">
          <cell r="AR741">
            <v>0</v>
          </cell>
          <cell r="AV741">
            <v>17503.708333333332</v>
          </cell>
          <cell r="AZ741">
            <v>25183.916666666668</v>
          </cell>
        </row>
        <row r="742">
          <cell r="Q742">
            <v>9134.89</v>
          </cell>
          <cell r="S742">
            <v>0</v>
          </cell>
          <cell r="U742">
            <v>118965.5</v>
          </cell>
          <cell r="V742">
            <v>0</v>
          </cell>
          <cell r="W742">
            <v>0</v>
          </cell>
          <cell r="Y742">
            <v>0</v>
          </cell>
          <cell r="AA742">
            <v>0</v>
          </cell>
          <cell r="AJ742">
            <v>4013.8904166666666</v>
          </cell>
          <cell r="AN742">
            <v>10290.032499999999</v>
          </cell>
          <cell r="AR742">
            <v>14204.95125</v>
          </cell>
          <cell r="AV742">
            <v>11233.037916666666</v>
          </cell>
          <cell r="AZ742">
            <v>4956.895833333333</v>
          </cell>
        </row>
        <row r="743">
          <cell r="Q743">
            <v>8195.5499999999993</v>
          </cell>
          <cell r="S743">
            <v>0</v>
          </cell>
          <cell r="U743">
            <v>101965</v>
          </cell>
          <cell r="V743">
            <v>0</v>
          </cell>
          <cell r="W743">
            <v>0</v>
          </cell>
          <cell r="Y743">
            <v>0</v>
          </cell>
          <cell r="AA743">
            <v>0</v>
          </cell>
          <cell r="AJ743">
            <v>3604.1704166666673</v>
          </cell>
          <cell r="AN743">
            <v>9038.4150000000009</v>
          </cell>
          <cell r="AR743">
            <v>12351.407499999999</v>
          </cell>
          <cell r="AV743">
            <v>9682.7862499999992</v>
          </cell>
          <cell r="AZ743">
            <v>4248.541666666667</v>
          </cell>
        </row>
        <row r="744">
          <cell r="AR744">
            <v>0</v>
          </cell>
          <cell r="AV744">
            <v>-1691.1625000000001</v>
          </cell>
          <cell r="AZ744">
            <v>-5642.003333333334</v>
          </cell>
        </row>
        <row r="745">
          <cell r="Q745">
            <v>0</v>
          </cell>
          <cell r="S745">
            <v>0</v>
          </cell>
          <cell r="U745">
            <v>0</v>
          </cell>
          <cell r="V745">
            <v>0</v>
          </cell>
          <cell r="W745">
            <v>0</v>
          </cell>
          <cell r="Y745">
            <v>0</v>
          </cell>
          <cell r="AA745">
            <v>0</v>
          </cell>
          <cell r="AJ745">
            <v>0</v>
          </cell>
          <cell r="AN745">
            <v>0</v>
          </cell>
          <cell r="AR745">
            <v>0</v>
          </cell>
          <cell r="AV745">
            <v>0</v>
          </cell>
          <cell r="AZ745">
            <v>0</v>
          </cell>
        </row>
        <row r="746">
          <cell r="Q746">
            <v>0</v>
          </cell>
          <cell r="S746">
            <v>0</v>
          </cell>
          <cell r="U746">
            <v>0</v>
          </cell>
          <cell r="V746">
            <v>0</v>
          </cell>
          <cell r="W746">
            <v>0</v>
          </cell>
          <cell r="Y746">
            <v>0</v>
          </cell>
          <cell r="AA746">
            <v>0</v>
          </cell>
          <cell r="AJ746">
            <v>19670.1675</v>
          </cell>
          <cell r="AN746">
            <v>7965.6274999999987</v>
          </cell>
          <cell r="AR746">
            <v>1463.0874999999999</v>
          </cell>
          <cell r="AV746">
            <v>0</v>
          </cell>
          <cell r="AZ746">
            <v>0</v>
          </cell>
        </row>
        <row r="747">
          <cell r="U747">
            <v>3088604.12</v>
          </cell>
          <cell r="V747">
            <v>3151785.34</v>
          </cell>
          <cell r="W747">
            <v>3194992.75</v>
          </cell>
          <cell r="Y747">
            <v>3287566.47</v>
          </cell>
          <cell r="AA747">
            <v>3464602.06</v>
          </cell>
          <cell r="AJ747">
            <v>0</v>
          </cell>
          <cell r="AN747">
            <v>379913.15000000008</v>
          </cell>
          <cell r="AR747">
            <v>1445877.44625</v>
          </cell>
          <cell r="AV747">
            <v>2443726.0191666665</v>
          </cell>
          <cell r="AZ747">
            <v>2068560.3916666664</v>
          </cell>
        </row>
        <row r="748">
          <cell r="Q748">
            <v>0</v>
          </cell>
          <cell r="S748">
            <v>0</v>
          </cell>
          <cell r="U748">
            <v>0</v>
          </cell>
          <cell r="V748">
            <v>0</v>
          </cell>
          <cell r="W748">
            <v>0</v>
          </cell>
          <cell r="Y748">
            <v>0</v>
          </cell>
          <cell r="AA748">
            <v>0</v>
          </cell>
          <cell r="AJ748">
            <v>0</v>
          </cell>
          <cell r="AN748">
            <v>0</v>
          </cell>
          <cell r="AR748">
            <v>0</v>
          </cell>
          <cell r="AV748">
            <v>0</v>
          </cell>
          <cell r="AZ748">
            <v>0</v>
          </cell>
        </row>
        <row r="749">
          <cell r="U749">
            <v>441471.45</v>
          </cell>
          <cell r="V749">
            <v>490336.87</v>
          </cell>
          <cell r="W749">
            <v>462833.2</v>
          </cell>
          <cell r="Y749">
            <v>541676.09</v>
          </cell>
          <cell r="AA749">
            <v>611403.31999999995</v>
          </cell>
          <cell r="AJ749">
            <v>0</v>
          </cell>
          <cell r="AN749">
            <v>59473.776250000003</v>
          </cell>
          <cell r="AR749">
            <v>221568.36458333334</v>
          </cell>
          <cell r="AV749">
            <v>397180.22375000006</v>
          </cell>
          <cell r="AZ749">
            <v>421850.53041666659</v>
          </cell>
        </row>
        <row r="750">
          <cell r="U750">
            <v>6557399.0899999999</v>
          </cell>
          <cell r="V750">
            <v>6564809.5899999999</v>
          </cell>
          <cell r="W750">
            <v>6646026.79</v>
          </cell>
          <cell r="Y750">
            <v>6675201.96</v>
          </cell>
          <cell r="AA750">
            <v>6723122.1299999999</v>
          </cell>
          <cell r="AJ750">
            <v>0</v>
          </cell>
          <cell r="AN750">
            <v>818862.07624999993</v>
          </cell>
          <cell r="AR750">
            <v>3026096.8616666663</v>
          </cell>
          <cell r="AV750">
            <v>4987978.4708333341</v>
          </cell>
          <cell r="AZ750">
            <v>4168134.2695833333</v>
          </cell>
        </row>
        <row r="751">
          <cell r="AA751">
            <v>0</v>
          </cell>
          <cell r="AR751">
            <v>0</v>
          </cell>
          <cell r="AV751">
            <v>0</v>
          </cell>
          <cell r="AZ751">
            <v>-255.80999999999997</v>
          </cell>
        </row>
        <row r="752">
          <cell r="Q752">
            <v>0</v>
          </cell>
          <cell r="S752">
            <v>0</v>
          </cell>
          <cell r="U752">
            <v>0</v>
          </cell>
          <cell r="V752">
            <v>0</v>
          </cell>
          <cell r="W752">
            <v>0</v>
          </cell>
          <cell r="Y752">
            <v>0</v>
          </cell>
          <cell r="AA752">
            <v>0</v>
          </cell>
          <cell r="AJ752">
            <v>0</v>
          </cell>
          <cell r="AN752">
            <v>0</v>
          </cell>
          <cell r="AR752">
            <v>0</v>
          </cell>
          <cell r="AV752">
            <v>0</v>
          </cell>
          <cell r="AZ752">
            <v>0</v>
          </cell>
        </row>
        <row r="753">
          <cell r="Q753">
            <v>0</v>
          </cell>
          <cell r="S753">
            <v>0</v>
          </cell>
          <cell r="U753">
            <v>0</v>
          </cell>
          <cell r="V753">
            <v>0</v>
          </cell>
          <cell r="W753">
            <v>0</v>
          </cell>
          <cell r="Y753">
            <v>0</v>
          </cell>
          <cell r="AA753">
            <v>0</v>
          </cell>
          <cell r="AJ753">
            <v>0</v>
          </cell>
          <cell r="AN753">
            <v>0</v>
          </cell>
          <cell r="AR753">
            <v>0</v>
          </cell>
          <cell r="AV753">
            <v>0</v>
          </cell>
          <cell r="AZ753">
            <v>0</v>
          </cell>
        </row>
        <row r="754">
          <cell r="V754">
            <v>0</v>
          </cell>
          <cell r="W754">
            <v>353509.25</v>
          </cell>
          <cell r="Y754">
            <v>329941.96999999997</v>
          </cell>
          <cell r="AA754">
            <v>306374.69</v>
          </cell>
          <cell r="AJ754">
            <v>0</v>
          </cell>
          <cell r="AN754">
            <v>0</v>
          </cell>
          <cell r="AR754">
            <v>71683.820416666669</v>
          </cell>
          <cell r="AV754">
            <v>173808.71708333332</v>
          </cell>
          <cell r="AZ754">
            <v>260222.09375</v>
          </cell>
        </row>
        <row r="755">
          <cell r="V755">
            <v>0</v>
          </cell>
          <cell r="W755">
            <v>0</v>
          </cell>
          <cell r="Y755">
            <v>0</v>
          </cell>
          <cell r="AA755">
            <v>827353.89</v>
          </cell>
          <cell r="AJ755">
            <v>0</v>
          </cell>
          <cell r="AN755">
            <v>0</v>
          </cell>
          <cell r="AR755">
            <v>0</v>
          </cell>
          <cell r="AV755">
            <v>238849.18874999997</v>
          </cell>
          <cell r="AZ755">
            <v>475236.01874999999</v>
          </cell>
        </row>
        <row r="756">
          <cell r="Y756">
            <v>21062818.800000001</v>
          </cell>
          <cell r="AA756">
            <v>21062818.800000001</v>
          </cell>
          <cell r="AR756">
            <v>877617.45000000007</v>
          </cell>
          <cell r="AV756">
            <v>7898557.0500000007</v>
          </cell>
          <cell r="AZ756">
            <v>14919493.172083333</v>
          </cell>
        </row>
        <row r="757">
          <cell r="Q757">
            <v>0</v>
          </cell>
          <cell r="S757">
            <v>0</v>
          </cell>
          <cell r="U757">
            <v>0</v>
          </cell>
          <cell r="V757">
            <v>0</v>
          </cell>
          <cell r="W757">
            <v>0</v>
          </cell>
          <cell r="Y757">
            <v>0</v>
          </cell>
          <cell r="AA757">
            <v>0</v>
          </cell>
          <cell r="AJ757">
            <v>0</v>
          </cell>
          <cell r="AN757">
            <v>0</v>
          </cell>
          <cell r="AR757">
            <v>0</v>
          </cell>
          <cell r="AV757">
            <v>0</v>
          </cell>
          <cell r="AZ757">
            <v>0</v>
          </cell>
        </row>
        <row r="758">
          <cell r="U758">
            <v>0</v>
          </cell>
          <cell r="V758">
            <v>0</v>
          </cell>
          <cell r="W758">
            <v>0</v>
          </cell>
          <cell r="Y758">
            <v>0</v>
          </cell>
          <cell r="AA758">
            <v>0</v>
          </cell>
          <cell r="AJ758">
            <v>0</v>
          </cell>
          <cell r="AN758">
            <v>0</v>
          </cell>
          <cell r="AR758">
            <v>0</v>
          </cell>
          <cell r="AV758">
            <v>0</v>
          </cell>
          <cell r="AZ758">
            <v>0</v>
          </cell>
        </row>
        <row r="759">
          <cell r="Q759">
            <v>0</v>
          </cell>
          <cell r="S759">
            <v>0</v>
          </cell>
          <cell r="U759">
            <v>0</v>
          </cell>
          <cell r="V759">
            <v>0</v>
          </cell>
          <cell r="W759">
            <v>0</v>
          </cell>
          <cell r="Y759">
            <v>0</v>
          </cell>
          <cell r="AA759">
            <v>0</v>
          </cell>
          <cell r="AJ759">
            <v>0</v>
          </cell>
          <cell r="AN759">
            <v>0</v>
          </cell>
          <cell r="AR759">
            <v>0</v>
          </cell>
          <cell r="AV759">
            <v>0</v>
          </cell>
          <cell r="AZ759">
            <v>0</v>
          </cell>
        </row>
        <row r="760">
          <cell r="Q760">
            <v>0</v>
          </cell>
          <cell r="S760">
            <v>0</v>
          </cell>
          <cell r="U760">
            <v>0</v>
          </cell>
          <cell r="V760">
            <v>0</v>
          </cell>
          <cell r="W760">
            <v>0</v>
          </cell>
          <cell r="Y760">
            <v>0</v>
          </cell>
          <cell r="AA760">
            <v>0</v>
          </cell>
          <cell r="AJ760">
            <v>0</v>
          </cell>
          <cell r="AN760">
            <v>0</v>
          </cell>
          <cell r="AR760">
            <v>0</v>
          </cell>
          <cell r="AV760">
            <v>0</v>
          </cell>
          <cell r="AZ760">
            <v>0</v>
          </cell>
        </row>
        <row r="761">
          <cell r="Q761">
            <v>0</v>
          </cell>
          <cell r="S761">
            <v>0</v>
          </cell>
          <cell r="U761">
            <v>0</v>
          </cell>
          <cell r="V761">
            <v>0</v>
          </cell>
          <cell r="W761">
            <v>0</v>
          </cell>
          <cell r="Y761">
            <v>0</v>
          </cell>
          <cell r="AA761">
            <v>0</v>
          </cell>
          <cell r="AJ761">
            <v>0</v>
          </cell>
          <cell r="AN761">
            <v>0</v>
          </cell>
          <cell r="AR761">
            <v>0</v>
          </cell>
          <cell r="AV761">
            <v>0</v>
          </cell>
          <cell r="AZ761">
            <v>0</v>
          </cell>
        </row>
        <row r="762">
          <cell r="Q762">
            <v>0</v>
          </cell>
          <cell r="S762">
            <v>0</v>
          </cell>
          <cell r="U762">
            <v>0</v>
          </cell>
          <cell r="V762">
            <v>0</v>
          </cell>
          <cell r="W762">
            <v>0</v>
          </cell>
          <cell r="Y762">
            <v>0</v>
          </cell>
          <cell r="AA762">
            <v>0</v>
          </cell>
          <cell r="AJ762">
            <v>0</v>
          </cell>
          <cell r="AN762">
            <v>0</v>
          </cell>
          <cell r="AR762">
            <v>0</v>
          </cell>
          <cell r="AV762">
            <v>0</v>
          </cell>
          <cell r="AZ762">
            <v>0</v>
          </cell>
        </row>
        <row r="763">
          <cell r="Q763">
            <v>0</v>
          </cell>
          <cell r="S763">
            <v>0</v>
          </cell>
          <cell r="U763">
            <v>0</v>
          </cell>
          <cell r="V763">
            <v>0</v>
          </cell>
          <cell r="W763">
            <v>0</v>
          </cell>
          <cell r="Y763">
            <v>0</v>
          </cell>
          <cell r="AA763">
            <v>0</v>
          </cell>
          <cell r="AJ763">
            <v>0</v>
          </cell>
          <cell r="AN763">
            <v>0</v>
          </cell>
          <cell r="AR763">
            <v>0</v>
          </cell>
          <cell r="AV763">
            <v>0</v>
          </cell>
          <cell r="AZ763">
            <v>0</v>
          </cell>
        </row>
        <row r="764">
          <cell r="Q764">
            <v>4133754</v>
          </cell>
          <cell r="S764">
            <v>4133754</v>
          </cell>
          <cell r="U764">
            <v>4280091</v>
          </cell>
          <cell r="V764">
            <v>4280091</v>
          </cell>
          <cell r="W764">
            <v>4267120</v>
          </cell>
          <cell r="Y764">
            <v>4267120</v>
          </cell>
          <cell r="AA764">
            <v>4169189</v>
          </cell>
          <cell r="AJ764">
            <v>2633392.0833333335</v>
          </cell>
          <cell r="AN764">
            <v>3311348.9583333335</v>
          </cell>
          <cell r="AR764">
            <v>4015062.75</v>
          </cell>
          <cell r="AV764">
            <v>4204203.291666667</v>
          </cell>
          <cell r="AZ764">
            <v>3676091.5416666665</v>
          </cell>
        </row>
        <row r="765">
          <cell r="Q765">
            <v>2860755</v>
          </cell>
          <cell r="S765">
            <v>2860755</v>
          </cell>
          <cell r="U765">
            <v>2962026</v>
          </cell>
          <cell r="V765">
            <v>2962026</v>
          </cell>
          <cell r="W765">
            <v>2953050</v>
          </cell>
          <cell r="Y765">
            <v>2953050</v>
          </cell>
          <cell r="AA765">
            <v>2885278</v>
          </cell>
          <cell r="AJ765">
            <v>1822432.9166666667</v>
          </cell>
          <cell r="AN765">
            <v>2291611.2916666665</v>
          </cell>
          <cell r="AR765">
            <v>2778614.5416666665</v>
          </cell>
          <cell r="AV765">
            <v>2909508.875</v>
          </cell>
          <cell r="AZ765">
            <v>2544030.5</v>
          </cell>
        </row>
        <row r="766">
          <cell r="Y766">
            <v>0</v>
          </cell>
          <cell r="AA766">
            <v>0</v>
          </cell>
          <cell r="AR766">
            <v>0</v>
          </cell>
          <cell r="AV766">
            <v>2077.6166666666668</v>
          </cell>
          <cell r="AZ766">
            <v>2077.6166666666668</v>
          </cell>
        </row>
        <row r="767">
          <cell r="AV767">
            <v>0</v>
          </cell>
          <cell r="AZ767">
            <v>0</v>
          </cell>
        </row>
        <row r="768">
          <cell r="AV768">
            <v>0</v>
          </cell>
          <cell r="AZ768">
            <v>0</v>
          </cell>
        </row>
        <row r="769">
          <cell r="U769">
            <v>22523.67</v>
          </cell>
          <cell r="V769">
            <v>41259.14</v>
          </cell>
          <cell r="W769">
            <v>44179.64</v>
          </cell>
          <cell r="Y769">
            <v>60261.69</v>
          </cell>
          <cell r="AA769">
            <v>131168.87</v>
          </cell>
          <cell r="AJ769">
            <v>0</v>
          </cell>
          <cell r="AN769">
            <v>2815.4587499999998</v>
          </cell>
          <cell r="AR769">
            <v>17066.383750000001</v>
          </cell>
          <cell r="AV769">
            <v>52855.332083333342</v>
          </cell>
          <cell r="AZ769">
            <v>99601.676666666652</v>
          </cell>
        </row>
        <row r="770">
          <cell r="U770">
            <v>24180.17</v>
          </cell>
          <cell r="V770">
            <v>24180.17</v>
          </cell>
          <cell r="W770">
            <v>81168.09</v>
          </cell>
          <cell r="Y770">
            <v>90435.59</v>
          </cell>
          <cell r="AA770">
            <v>9760</v>
          </cell>
          <cell r="AJ770">
            <v>0</v>
          </cell>
          <cell r="AN770">
            <v>1820.8404166666667</v>
          </cell>
          <cell r="AR770">
            <v>22740.672083333335</v>
          </cell>
          <cell r="AV770">
            <v>36499.042500000003</v>
          </cell>
          <cell r="AZ770">
            <v>37931.535416666666</v>
          </cell>
        </row>
        <row r="771">
          <cell r="Q771">
            <v>16634.84</v>
          </cell>
          <cell r="S771">
            <v>27748.45</v>
          </cell>
          <cell r="U771">
            <v>45645.96</v>
          </cell>
          <cell r="V771">
            <v>61948.21</v>
          </cell>
          <cell r="W771">
            <v>69294.720000000001</v>
          </cell>
          <cell r="Y771">
            <v>96772.53</v>
          </cell>
          <cell r="AA771">
            <v>157990.29999999999</v>
          </cell>
          <cell r="AJ771">
            <v>2501.4366666666665</v>
          </cell>
          <cell r="AN771">
            <v>12154.745000000001</v>
          </cell>
          <cell r="AR771">
            <v>37090.137083333335</v>
          </cell>
          <cell r="AV771">
            <v>81248.169583333321</v>
          </cell>
          <cell r="AZ771">
            <v>136879.11791666664</v>
          </cell>
        </row>
        <row r="772">
          <cell r="Q772">
            <v>683365.16</v>
          </cell>
          <cell r="S772">
            <v>683365.16</v>
          </cell>
          <cell r="U772">
            <v>668771.35</v>
          </cell>
          <cell r="V772">
            <v>668771.35</v>
          </cell>
          <cell r="W772">
            <v>630705.28</v>
          </cell>
          <cell r="Y772">
            <v>630705.28</v>
          </cell>
          <cell r="AA772">
            <v>596135.67000000004</v>
          </cell>
          <cell r="AJ772">
            <v>110499.13500000001</v>
          </cell>
          <cell r="AN772">
            <v>336463.29541666672</v>
          </cell>
          <cell r="AR772">
            <v>551456.64750000008</v>
          </cell>
          <cell r="AV772">
            <v>638361.44708333339</v>
          </cell>
          <cell r="AZ772">
            <v>584818.11624999996</v>
          </cell>
        </row>
        <row r="773">
          <cell r="Q773">
            <v>241739.55</v>
          </cell>
          <cell r="S773">
            <v>232335.8</v>
          </cell>
          <cell r="U773">
            <v>245867.95</v>
          </cell>
          <cell r="V773">
            <v>245867.95</v>
          </cell>
          <cell r="W773">
            <v>247470.7</v>
          </cell>
          <cell r="Y773">
            <v>247470.7</v>
          </cell>
          <cell r="AA773">
            <v>255429.95</v>
          </cell>
          <cell r="AJ773">
            <v>40564.564583333333</v>
          </cell>
          <cell r="AN773">
            <v>120867.19375000002</v>
          </cell>
          <cell r="AR773">
            <v>203157.08333333334</v>
          </cell>
          <cell r="AV773">
            <v>247565.3979166667</v>
          </cell>
          <cell r="AZ773">
            <v>258391.32625000001</v>
          </cell>
        </row>
        <row r="774">
          <cell r="Q774">
            <v>40781553.810000002</v>
          </cell>
          <cell r="S774">
            <v>40781553.810000002</v>
          </cell>
          <cell r="U774">
            <v>42403614.670000002</v>
          </cell>
          <cell r="V774">
            <v>42403614.670000002</v>
          </cell>
          <cell r="W774">
            <v>43497629.240000002</v>
          </cell>
          <cell r="Y774">
            <v>43497629.240000002</v>
          </cell>
          <cell r="AA774">
            <v>43153843.530000001</v>
          </cell>
          <cell r="AJ774">
            <v>35974316.675000004</v>
          </cell>
          <cell r="AN774">
            <v>39888948.091250002</v>
          </cell>
          <cell r="AR774">
            <v>41889331.492916673</v>
          </cell>
          <cell r="AV774">
            <v>42478579.68</v>
          </cell>
          <cell r="AZ774">
            <v>42467797.691250004</v>
          </cell>
        </row>
        <row r="775">
          <cell r="Q775">
            <v>458260.45</v>
          </cell>
          <cell r="S775">
            <v>458260.45</v>
          </cell>
          <cell r="U775">
            <v>454247.55</v>
          </cell>
          <cell r="V775">
            <v>454247.55</v>
          </cell>
          <cell r="W775">
            <v>452529.3</v>
          </cell>
          <cell r="Y775">
            <v>452529.3</v>
          </cell>
          <cell r="AA775">
            <v>452529.3</v>
          </cell>
          <cell r="AJ775">
            <v>134727.16375000001</v>
          </cell>
          <cell r="AN775">
            <v>286979.03458333336</v>
          </cell>
          <cell r="AR775">
            <v>438036.91583333333</v>
          </cell>
          <cell r="AV775">
            <v>453546.39374999987</v>
          </cell>
          <cell r="AZ775">
            <v>445883.95624999987</v>
          </cell>
        </row>
        <row r="776">
          <cell r="Q776">
            <v>9882.57</v>
          </cell>
          <cell r="S776">
            <v>21957.09</v>
          </cell>
          <cell r="U776">
            <v>44925.42</v>
          </cell>
          <cell r="V776">
            <v>58360.44</v>
          </cell>
          <cell r="W776">
            <v>58360.44</v>
          </cell>
          <cell r="Y776">
            <v>64478.26</v>
          </cell>
          <cell r="AA776">
            <v>82265.820000000007</v>
          </cell>
          <cell r="AJ776">
            <v>816.18208333333325</v>
          </cell>
          <cell r="AN776">
            <v>10449.615</v>
          </cell>
          <cell r="AR776">
            <v>29598.21166666667</v>
          </cell>
          <cell r="AV776">
            <v>55401.469583333324</v>
          </cell>
          <cell r="AZ776">
            <v>75449.211250000008</v>
          </cell>
        </row>
        <row r="777">
          <cell r="Q777">
            <v>490117.43</v>
          </cell>
          <cell r="S777">
            <v>490117.43</v>
          </cell>
          <cell r="U777">
            <v>455525.18</v>
          </cell>
          <cell r="V777">
            <v>455525.18</v>
          </cell>
          <cell r="W777">
            <v>441639.56</v>
          </cell>
          <cell r="Y777">
            <v>441639.56</v>
          </cell>
          <cell r="AA777">
            <v>423469.81</v>
          </cell>
          <cell r="AJ777">
            <v>103612.79291666667</v>
          </cell>
          <cell r="AN777">
            <v>262661.23833333334</v>
          </cell>
          <cell r="AR777">
            <v>411610.1275</v>
          </cell>
          <cell r="AV777">
            <v>449472.91791666666</v>
          </cell>
          <cell r="AZ777">
            <v>427920.98875000002</v>
          </cell>
        </row>
        <row r="778">
          <cell r="Q778">
            <v>0</v>
          </cell>
          <cell r="S778">
            <v>8558.7999999999993</v>
          </cell>
          <cell r="U778">
            <v>0</v>
          </cell>
          <cell r="V778">
            <v>0</v>
          </cell>
          <cell r="W778">
            <v>0</v>
          </cell>
          <cell r="Y778">
            <v>0</v>
          </cell>
          <cell r="AA778">
            <v>0</v>
          </cell>
          <cell r="AJ778">
            <v>0</v>
          </cell>
          <cell r="AN778">
            <v>713.23333333333323</v>
          </cell>
          <cell r="AR778">
            <v>713.23333333333323</v>
          </cell>
          <cell r="AV778">
            <v>713.23333333333323</v>
          </cell>
          <cell r="AZ778">
            <v>0</v>
          </cell>
        </row>
        <row r="779">
          <cell r="Q779">
            <v>-67607036.299999997</v>
          </cell>
          <cell r="S779">
            <v>-67607036.299999997</v>
          </cell>
          <cell r="U779">
            <v>-67704614.450000003</v>
          </cell>
          <cell r="V779">
            <v>-67704614.450000003</v>
          </cell>
          <cell r="W779">
            <v>-68004614.450000003</v>
          </cell>
          <cell r="Y779">
            <v>-68006714.870000005</v>
          </cell>
          <cell r="AA779">
            <v>-64468965.899999999</v>
          </cell>
          <cell r="AJ779">
            <v>-67392846.822083324</v>
          </cell>
          <cell r="AN779">
            <v>-67536853.229166672</v>
          </cell>
          <cell r="AR779">
            <v>-67714449.501250014</v>
          </cell>
          <cell r="AV779">
            <v>-66816339.200416662</v>
          </cell>
          <cell r="AZ779">
            <v>-65759470.355000012</v>
          </cell>
        </row>
        <row r="780">
          <cell r="Q780">
            <v>0</v>
          </cell>
          <cell r="S780">
            <v>0</v>
          </cell>
          <cell r="U780">
            <v>0</v>
          </cell>
          <cell r="V780">
            <v>0</v>
          </cell>
          <cell r="W780">
            <v>0</v>
          </cell>
          <cell r="Y780">
            <v>0</v>
          </cell>
          <cell r="AA780">
            <v>0</v>
          </cell>
          <cell r="AJ780">
            <v>0</v>
          </cell>
          <cell r="AN780">
            <v>0</v>
          </cell>
          <cell r="AR780">
            <v>0</v>
          </cell>
          <cell r="AV780">
            <v>0</v>
          </cell>
          <cell r="AZ780">
            <v>0</v>
          </cell>
        </row>
        <row r="781">
          <cell r="Q781">
            <v>9936.27</v>
          </cell>
          <cell r="S781">
            <v>26357.34</v>
          </cell>
          <cell r="U781">
            <v>26357.34</v>
          </cell>
          <cell r="V781">
            <v>32712.34</v>
          </cell>
          <cell r="W781">
            <v>59998.09</v>
          </cell>
          <cell r="Y781">
            <v>116306.86</v>
          </cell>
          <cell r="AA781">
            <v>311392.64000000001</v>
          </cell>
          <cell r="AJ781">
            <v>606.76125000000002</v>
          </cell>
          <cell r="AN781">
            <v>8708.33</v>
          </cell>
          <cell r="AR781">
            <v>29765.632500000003</v>
          </cell>
          <cell r="AV781">
            <v>114704.02541666666</v>
          </cell>
          <cell r="AZ781">
            <v>237042.84541666668</v>
          </cell>
        </row>
        <row r="782">
          <cell r="Q782">
            <v>0</v>
          </cell>
          <cell r="S782">
            <v>0</v>
          </cell>
          <cell r="U782">
            <v>0</v>
          </cell>
          <cell r="V782">
            <v>0</v>
          </cell>
          <cell r="W782">
            <v>0</v>
          </cell>
          <cell r="Y782">
            <v>0</v>
          </cell>
          <cell r="AA782">
            <v>0</v>
          </cell>
          <cell r="AJ782">
            <v>0</v>
          </cell>
          <cell r="AN782">
            <v>0</v>
          </cell>
          <cell r="AR782">
            <v>0</v>
          </cell>
          <cell r="AV782">
            <v>0</v>
          </cell>
          <cell r="AZ782">
            <v>0</v>
          </cell>
        </row>
        <row r="783">
          <cell r="Q783">
            <v>0</v>
          </cell>
          <cell r="S783">
            <v>0</v>
          </cell>
          <cell r="U783">
            <v>0</v>
          </cell>
          <cell r="V783">
            <v>0</v>
          </cell>
          <cell r="W783">
            <v>0</v>
          </cell>
          <cell r="Y783">
            <v>0</v>
          </cell>
          <cell r="AA783">
            <v>0</v>
          </cell>
          <cell r="AJ783">
            <v>0</v>
          </cell>
          <cell r="AN783">
            <v>0</v>
          </cell>
          <cell r="AR783">
            <v>0</v>
          </cell>
          <cell r="AV783">
            <v>0</v>
          </cell>
          <cell r="AZ783">
            <v>0</v>
          </cell>
        </row>
        <row r="784">
          <cell r="Q784">
            <v>37523294.479999997</v>
          </cell>
          <cell r="S784">
            <v>37552678.829999998</v>
          </cell>
          <cell r="U784">
            <v>37578713.310000002</v>
          </cell>
          <cell r="V784">
            <v>37590005.939999998</v>
          </cell>
          <cell r="W784">
            <v>37607413.969999999</v>
          </cell>
          <cell r="Y784">
            <v>37642895.469999999</v>
          </cell>
          <cell r="AA784">
            <v>37683008.939999998</v>
          </cell>
          <cell r="AJ784">
            <v>37448040.617083333</v>
          </cell>
          <cell r="AN784">
            <v>37498014.251666673</v>
          </cell>
          <cell r="AR784">
            <v>37552036.469166674</v>
          </cell>
          <cell r="AV784">
            <v>37616748.584583335</v>
          </cell>
          <cell r="AZ784">
            <v>37702949.599999994</v>
          </cell>
        </row>
        <row r="785">
          <cell r="Q785">
            <v>140063.73000000001</v>
          </cell>
          <cell r="S785">
            <v>140063.73000000001</v>
          </cell>
          <cell r="U785">
            <v>123642.66</v>
          </cell>
          <cell r="V785">
            <v>123642.66</v>
          </cell>
          <cell r="W785">
            <v>290001.90999999997</v>
          </cell>
          <cell r="Y785">
            <v>290001.90999999997</v>
          </cell>
          <cell r="AA785">
            <v>215389.53</v>
          </cell>
          <cell r="AJ785">
            <v>5835.9887500000004</v>
          </cell>
          <cell r="AN785">
            <v>50471.265000000007</v>
          </cell>
          <cell r="AR785">
            <v>126343.66208333334</v>
          </cell>
          <cell r="AV785">
            <v>203909.51375000001</v>
          </cell>
          <cell r="AZ785">
            <v>297171.93875000003</v>
          </cell>
        </row>
        <row r="786">
          <cell r="Q786">
            <v>0</v>
          </cell>
          <cell r="S786">
            <v>0</v>
          </cell>
          <cell r="U786">
            <v>0</v>
          </cell>
          <cell r="V786">
            <v>0</v>
          </cell>
          <cell r="W786">
            <v>0</v>
          </cell>
          <cell r="Y786">
            <v>0</v>
          </cell>
          <cell r="AA786">
            <v>0</v>
          </cell>
          <cell r="AJ786">
            <v>948.33333333333337</v>
          </cell>
          <cell r="AN786">
            <v>948.33333333333337</v>
          </cell>
          <cell r="AR786">
            <v>948.33333333333337</v>
          </cell>
          <cell r="AV786">
            <v>0</v>
          </cell>
          <cell r="AZ786">
            <v>0</v>
          </cell>
        </row>
        <row r="787">
          <cell r="W787">
            <v>0</v>
          </cell>
          <cell r="Y787">
            <v>0</v>
          </cell>
          <cell r="AA787">
            <v>0</v>
          </cell>
          <cell r="AJ787">
            <v>0</v>
          </cell>
          <cell r="AN787">
            <v>0</v>
          </cell>
          <cell r="AR787">
            <v>0</v>
          </cell>
          <cell r="AV787">
            <v>0</v>
          </cell>
          <cell r="AZ787">
            <v>0</v>
          </cell>
        </row>
        <row r="788">
          <cell r="W788">
            <v>0</v>
          </cell>
          <cell r="Y788">
            <v>61473.05</v>
          </cell>
          <cell r="AA788">
            <v>73626.460000000006</v>
          </cell>
          <cell r="AJ788">
            <v>0</v>
          </cell>
          <cell r="AN788">
            <v>0</v>
          </cell>
          <cell r="AR788">
            <v>6976.8187500000013</v>
          </cell>
          <cell r="AV788">
            <v>49204.075833333336</v>
          </cell>
          <cell r="AZ788">
            <v>123473.66250000002</v>
          </cell>
        </row>
        <row r="789">
          <cell r="Q789">
            <v>9351936.5800000001</v>
          </cell>
          <cell r="S789">
            <v>9351936.5800000001</v>
          </cell>
          <cell r="U789">
            <v>9351936.5800000001</v>
          </cell>
          <cell r="V789">
            <v>9351936.5800000001</v>
          </cell>
          <cell r="W789">
            <v>9351936.5800000001</v>
          </cell>
          <cell r="Y789">
            <v>9351936.5800000001</v>
          </cell>
          <cell r="AA789">
            <v>9351936.5800000001</v>
          </cell>
          <cell r="AJ789">
            <v>9351936.5800000001</v>
          </cell>
          <cell r="AN789">
            <v>9351936.5800000001</v>
          </cell>
          <cell r="AR789">
            <v>9351936.5800000001</v>
          </cell>
          <cell r="AV789">
            <v>9351936.5800000001</v>
          </cell>
          <cell r="AZ789">
            <v>9351936.5800000001</v>
          </cell>
        </row>
        <row r="790">
          <cell r="AA790">
            <v>181849.04</v>
          </cell>
          <cell r="AR790">
            <v>0</v>
          </cell>
          <cell r="AV790">
            <v>50761.894999999997</v>
          </cell>
          <cell r="AZ790">
            <v>93158.97500000002</v>
          </cell>
        </row>
        <row r="791">
          <cell r="Q791">
            <v>209796.52</v>
          </cell>
          <cell r="S791">
            <v>209796.52</v>
          </cell>
          <cell r="U791">
            <v>209796.52</v>
          </cell>
          <cell r="V791">
            <v>209796.52</v>
          </cell>
          <cell r="W791">
            <v>209796.52</v>
          </cell>
          <cell r="Y791">
            <v>209796.52</v>
          </cell>
          <cell r="AA791">
            <v>209796.52</v>
          </cell>
          <cell r="AJ791">
            <v>209796.52</v>
          </cell>
          <cell r="AN791">
            <v>209796.52</v>
          </cell>
          <cell r="AR791">
            <v>209796.52</v>
          </cell>
          <cell r="AV791">
            <v>209796.52</v>
          </cell>
          <cell r="AZ791">
            <v>209796.52</v>
          </cell>
        </row>
        <row r="792">
          <cell r="Q792">
            <v>1325189.93</v>
          </cell>
          <cell r="S792">
            <v>1326161.72</v>
          </cell>
          <cell r="U792">
            <v>1328200.25</v>
          </cell>
          <cell r="V792">
            <v>1339871.3600000001</v>
          </cell>
          <cell r="W792">
            <v>1340741.81</v>
          </cell>
          <cell r="Y792">
            <v>1355139.02</v>
          </cell>
          <cell r="AA792">
            <v>1363467.98</v>
          </cell>
          <cell r="AJ792">
            <v>1319437.5062499999</v>
          </cell>
          <cell r="AN792">
            <v>1322497.3575000002</v>
          </cell>
          <cell r="AR792">
            <v>1330588.0179166666</v>
          </cell>
          <cell r="AV792">
            <v>1343651.44875</v>
          </cell>
          <cell r="AZ792">
            <v>1357935.3462499997</v>
          </cell>
        </row>
        <row r="793">
          <cell r="Q793">
            <v>8717.5</v>
          </cell>
          <cell r="S793">
            <v>8717.5</v>
          </cell>
          <cell r="U793">
            <v>8717.5</v>
          </cell>
          <cell r="V793">
            <v>8717.5</v>
          </cell>
          <cell r="W793">
            <v>8717.5</v>
          </cell>
          <cell r="Y793">
            <v>8717.5</v>
          </cell>
          <cell r="AA793">
            <v>8717.5</v>
          </cell>
          <cell r="AJ793">
            <v>8717.5</v>
          </cell>
          <cell r="AN793">
            <v>8717.5</v>
          </cell>
          <cell r="AR793">
            <v>8717.5</v>
          </cell>
          <cell r="AV793">
            <v>8717.5</v>
          </cell>
          <cell r="AZ793">
            <v>8717.5</v>
          </cell>
        </row>
        <row r="794">
          <cell r="Q794">
            <v>2650805.2599999998</v>
          </cell>
          <cell r="S794">
            <v>2694693.07</v>
          </cell>
          <cell r="U794">
            <v>2752812.1</v>
          </cell>
          <cell r="V794">
            <v>2761985.28</v>
          </cell>
          <cell r="W794">
            <v>2767190.39</v>
          </cell>
          <cell r="Y794">
            <v>2784303.01</v>
          </cell>
          <cell r="AA794">
            <v>2820624.47</v>
          </cell>
          <cell r="AJ794">
            <v>2547513.4504166669</v>
          </cell>
          <cell r="AN794">
            <v>2601861.3962499998</v>
          </cell>
          <cell r="AR794">
            <v>2679223.7204166669</v>
          </cell>
          <cell r="AV794">
            <v>2794202.82</v>
          </cell>
          <cell r="AZ794">
            <v>3125791.7349999999</v>
          </cell>
        </row>
        <row r="795">
          <cell r="Q795">
            <v>2577686.9300000002</v>
          </cell>
          <cell r="S795">
            <v>2577686.9300000002</v>
          </cell>
          <cell r="U795">
            <v>2577686.9300000002</v>
          </cell>
          <cell r="V795">
            <v>2577686.9300000002</v>
          </cell>
          <cell r="W795">
            <v>2577686.9300000002</v>
          </cell>
          <cell r="Y795">
            <v>2651381.7400000002</v>
          </cell>
          <cell r="AA795">
            <v>2651381.7400000002</v>
          </cell>
          <cell r="AJ795">
            <v>2614637.219583333</v>
          </cell>
          <cell r="AN795">
            <v>2615058.8933333331</v>
          </cell>
          <cell r="AR795">
            <v>2604115.0241666664</v>
          </cell>
          <cell r="AV795">
            <v>2605322.4837500006</v>
          </cell>
          <cell r="AZ795">
            <v>2629887.4204166676</v>
          </cell>
        </row>
        <row r="796">
          <cell r="Q796">
            <v>856121.11</v>
          </cell>
          <cell r="S796">
            <v>856121.11</v>
          </cell>
          <cell r="U796">
            <v>856121.11</v>
          </cell>
          <cell r="V796">
            <v>856121.11</v>
          </cell>
          <cell r="W796">
            <v>856121.11</v>
          </cell>
          <cell r="Y796">
            <v>856121.11</v>
          </cell>
          <cell r="AA796">
            <v>856121.11</v>
          </cell>
          <cell r="AJ796">
            <v>856121.11</v>
          </cell>
          <cell r="AN796">
            <v>856121.11</v>
          </cell>
          <cell r="AR796">
            <v>856121.11</v>
          </cell>
          <cell r="AV796">
            <v>856121.11</v>
          </cell>
          <cell r="AZ796">
            <v>856121.11</v>
          </cell>
        </row>
        <row r="797">
          <cell r="Q797">
            <v>366.95</v>
          </cell>
          <cell r="S797">
            <v>366.95</v>
          </cell>
          <cell r="U797">
            <v>366.95</v>
          </cell>
          <cell r="V797">
            <v>366.95</v>
          </cell>
          <cell r="W797">
            <v>366.95</v>
          </cell>
          <cell r="Y797">
            <v>366.95</v>
          </cell>
          <cell r="AA797">
            <v>366.95</v>
          </cell>
          <cell r="AJ797">
            <v>366.94999999999987</v>
          </cell>
          <cell r="AN797">
            <v>366.94999999999987</v>
          </cell>
          <cell r="AR797">
            <v>366.94999999999987</v>
          </cell>
          <cell r="AV797">
            <v>366.94999999999987</v>
          </cell>
          <cell r="AZ797">
            <v>366.94999999999987</v>
          </cell>
        </row>
        <row r="798">
          <cell r="Q798">
            <v>0</v>
          </cell>
          <cell r="S798">
            <v>0</v>
          </cell>
          <cell r="U798">
            <v>0</v>
          </cell>
          <cell r="V798">
            <v>0</v>
          </cell>
          <cell r="W798">
            <v>0</v>
          </cell>
          <cell r="Y798">
            <v>0</v>
          </cell>
          <cell r="AA798">
            <v>0</v>
          </cell>
          <cell r="AJ798">
            <v>0</v>
          </cell>
          <cell r="AN798">
            <v>0</v>
          </cell>
          <cell r="AR798">
            <v>0</v>
          </cell>
          <cell r="AV798">
            <v>0</v>
          </cell>
          <cell r="AZ798">
            <v>0</v>
          </cell>
        </row>
        <row r="799">
          <cell r="Q799">
            <v>379591.4</v>
          </cell>
          <cell r="S799">
            <v>379591.4</v>
          </cell>
          <cell r="U799">
            <v>379591.4</v>
          </cell>
          <cell r="V799">
            <v>379591.4</v>
          </cell>
          <cell r="W799">
            <v>379591.4</v>
          </cell>
          <cell r="Y799">
            <v>379591.4</v>
          </cell>
          <cell r="AA799">
            <v>0</v>
          </cell>
          <cell r="AJ799">
            <v>379591.39999999997</v>
          </cell>
          <cell r="AN799">
            <v>379591.39999999997</v>
          </cell>
          <cell r="AR799">
            <v>379591.39999999997</v>
          </cell>
          <cell r="AV799">
            <v>268877.24166666664</v>
          </cell>
          <cell r="AZ799">
            <v>142346.77499999999</v>
          </cell>
        </row>
        <row r="800">
          <cell r="Q800">
            <v>769040.33</v>
          </cell>
          <cell r="S800">
            <v>769040.33</v>
          </cell>
          <cell r="U800">
            <v>769040.33</v>
          </cell>
          <cell r="V800">
            <v>769040.33</v>
          </cell>
          <cell r="W800">
            <v>769040.33</v>
          </cell>
          <cell r="Y800">
            <v>769040.33</v>
          </cell>
          <cell r="AA800">
            <v>769040.33</v>
          </cell>
          <cell r="AJ800">
            <v>769040.33</v>
          </cell>
          <cell r="AN800">
            <v>769040.33</v>
          </cell>
          <cell r="AR800">
            <v>769040.33</v>
          </cell>
          <cell r="AV800">
            <v>769040.33</v>
          </cell>
          <cell r="AZ800">
            <v>769040.33</v>
          </cell>
        </row>
        <row r="801">
          <cell r="Q801">
            <v>15888.2</v>
          </cell>
          <cell r="S801">
            <v>15888.2</v>
          </cell>
          <cell r="U801">
            <v>15888.2</v>
          </cell>
          <cell r="V801">
            <v>15888.2</v>
          </cell>
          <cell r="W801">
            <v>15888.2</v>
          </cell>
          <cell r="Y801">
            <v>15888.2</v>
          </cell>
          <cell r="AA801">
            <v>15888.2</v>
          </cell>
          <cell r="AJ801">
            <v>15888.200000000003</v>
          </cell>
          <cell r="AN801">
            <v>15888.200000000003</v>
          </cell>
          <cell r="AR801">
            <v>15888.200000000003</v>
          </cell>
          <cell r="AV801">
            <v>15888.200000000003</v>
          </cell>
          <cell r="AZ801">
            <v>15888.200000000003</v>
          </cell>
        </row>
        <row r="802">
          <cell r="Q802">
            <v>3790854.8</v>
          </cell>
          <cell r="S802">
            <v>3808388.99</v>
          </cell>
          <cell r="U802">
            <v>3817587.28</v>
          </cell>
          <cell r="V802">
            <v>3819495.29</v>
          </cell>
          <cell r="W802">
            <v>3820379.01</v>
          </cell>
          <cell r="Y802">
            <v>3835565.26</v>
          </cell>
          <cell r="AA802">
            <v>3845788.41</v>
          </cell>
          <cell r="AJ802">
            <v>3511409.9820833337</v>
          </cell>
          <cell r="AN802">
            <v>3639967.8591666673</v>
          </cell>
          <cell r="AR802">
            <v>3756085.0500000003</v>
          </cell>
          <cell r="AV802">
            <v>3825066.5683333338</v>
          </cell>
          <cell r="AZ802">
            <v>3860539.9849999999</v>
          </cell>
        </row>
        <row r="803">
          <cell r="Q803">
            <v>4265950.47</v>
          </cell>
          <cell r="S803">
            <v>4286064.62</v>
          </cell>
          <cell r="U803">
            <v>4332108.88</v>
          </cell>
          <cell r="V803">
            <v>4342911.93</v>
          </cell>
          <cell r="W803">
            <v>4369226.54</v>
          </cell>
          <cell r="Y803">
            <v>4396375.51</v>
          </cell>
          <cell r="AA803">
            <v>4416615.62</v>
          </cell>
          <cell r="AJ803">
            <v>3742843.2991666659</v>
          </cell>
          <cell r="AN803">
            <v>4016696.1787499995</v>
          </cell>
          <cell r="AR803">
            <v>4206840.2312500002</v>
          </cell>
          <cell r="AV803">
            <v>4358768.1187499994</v>
          </cell>
          <cell r="AZ803">
            <v>4397367.6758333324</v>
          </cell>
        </row>
        <row r="804">
          <cell r="Q804">
            <v>995</v>
          </cell>
          <cell r="S804">
            <v>995</v>
          </cell>
          <cell r="U804">
            <v>995</v>
          </cell>
          <cell r="V804">
            <v>995</v>
          </cell>
          <cell r="W804">
            <v>995</v>
          </cell>
          <cell r="Y804">
            <v>995</v>
          </cell>
          <cell r="AA804">
            <v>0</v>
          </cell>
          <cell r="AJ804">
            <v>995</v>
          </cell>
          <cell r="AN804">
            <v>995</v>
          </cell>
          <cell r="AR804">
            <v>995</v>
          </cell>
          <cell r="AV804">
            <v>704.79166666666663</v>
          </cell>
          <cell r="AZ804">
            <v>373.125</v>
          </cell>
        </row>
        <row r="805">
          <cell r="Q805">
            <v>0</v>
          </cell>
          <cell r="S805">
            <v>0</v>
          </cell>
          <cell r="U805">
            <v>0</v>
          </cell>
          <cell r="V805">
            <v>0</v>
          </cell>
          <cell r="W805">
            <v>0</v>
          </cell>
          <cell r="Y805">
            <v>0</v>
          </cell>
          <cell r="AA805">
            <v>0</v>
          </cell>
          <cell r="AJ805">
            <v>0</v>
          </cell>
          <cell r="AN805">
            <v>0</v>
          </cell>
          <cell r="AR805">
            <v>0</v>
          </cell>
          <cell r="AV805">
            <v>0</v>
          </cell>
          <cell r="AZ805">
            <v>0</v>
          </cell>
        </row>
        <row r="806">
          <cell r="Q806">
            <v>0</v>
          </cell>
          <cell r="S806">
            <v>0</v>
          </cell>
          <cell r="U806">
            <v>0</v>
          </cell>
          <cell r="V806">
            <v>0</v>
          </cell>
          <cell r="W806">
            <v>0</v>
          </cell>
          <cell r="Y806">
            <v>0</v>
          </cell>
          <cell r="AA806">
            <v>0</v>
          </cell>
          <cell r="AJ806">
            <v>0</v>
          </cell>
          <cell r="AN806">
            <v>0</v>
          </cell>
          <cell r="AR806">
            <v>0</v>
          </cell>
          <cell r="AV806">
            <v>0</v>
          </cell>
          <cell r="AZ806">
            <v>0</v>
          </cell>
        </row>
        <row r="807">
          <cell r="Q807">
            <v>3089268.32</v>
          </cell>
          <cell r="S807">
            <v>3089268.32</v>
          </cell>
          <cell r="U807">
            <v>3090184.42</v>
          </cell>
          <cell r="V807">
            <v>3090220.42</v>
          </cell>
          <cell r="W807">
            <v>3090220.42</v>
          </cell>
          <cell r="Y807">
            <v>3090220.42</v>
          </cell>
          <cell r="AA807">
            <v>0</v>
          </cell>
          <cell r="AJ807">
            <v>3086443.0550000002</v>
          </cell>
          <cell r="AN807">
            <v>3088608.4704166665</v>
          </cell>
          <cell r="AR807">
            <v>3089697.7908333335</v>
          </cell>
          <cell r="AV807">
            <v>2188701.7766666668</v>
          </cell>
          <cell r="AZ807">
            <v>1158831.1575</v>
          </cell>
        </row>
        <row r="808">
          <cell r="Q808">
            <v>0</v>
          </cell>
          <cell r="S808">
            <v>0</v>
          </cell>
          <cell r="U808">
            <v>0</v>
          </cell>
          <cell r="V808">
            <v>0</v>
          </cell>
          <cell r="W808">
            <v>0</v>
          </cell>
          <cell r="Y808">
            <v>0</v>
          </cell>
          <cell r="AA808">
            <v>0</v>
          </cell>
          <cell r="AJ808">
            <v>0</v>
          </cell>
          <cell r="AN808">
            <v>0</v>
          </cell>
          <cell r="AR808">
            <v>0</v>
          </cell>
          <cell r="AV808">
            <v>0</v>
          </cell>
          <cell r="AZ808">
            <v>0</v>
          </cell>
        </row>
        <row r="809">
          <cell r="Q809">
            <v>0</v>
          </cell>
          <cell r="S809">
            <v>0</v>
          </cell>
          <cell r="U809">
            <v>0</v>
          </cell>
          <cell r="V809">
            <v>0</v>
          </cell>
          <cell r="W809">
            <v>0</v>
          </cell>
          <cell r="Y809">
            <v>0</v>
          </cell>
          <cell r="AA809">
            <v>0</v>
          </cell>
          <cell r="AJ809">
            <v>0</v>
          </cell>
          <cell r="AN809">
            <v>0</v>
          </cell>
          <cell r="AR809">
            <v>0</v>
          </cell>
          <cell r="AV809">
            <v>0</v>
          </cell>
          <cell r="AZ809">
            <v>0</v>
          </cell>
        </row>
        <row r="810">
          <cell r="Q810">
            <v>0</v>
          </cell>
          <cell r="S810">
            <v>0</v>
          </cell>
          <cell r="U810">
            <v>0</v>
          </cell>
          <cell r="V810">
            <v>0</v>
          </cell>
          <cell r="W810">
            <v>0</v>
          </cell>
          <cell r="Y810">
            <v>0</v>
          </cell>
          <cell r="AA810">
            <v>0</v>
          </cell>
          <cell r="AJ810">
            <v>0</v>
          </cell>
          <cell r="AN810">
            <v>0</v>
          </cell>
          <cell r="AR810">
            <v>0</v>
          </cell>
          <cell r="AV810">
            <v>0</v>
          </cell>
          <cell r="AZ810">
            <v>0</v>
          </cell>
        </row>
        <row r="811">
          <cell r="Q811">
            <v>0</v>
          </cell>
          <cell r="S811">
            <v>0</v>
          </cell>
          <cell r="U811">
            <v>0</v>
          </cell>
          <cell r="V811">
            <v>0</v>
          </cell>
          <cell r="W811">
            <v>0</v>
          </cell>
          <cell r="Y811">
            <v>0</v>
          </cell>
          <cell r="AA811">
            <v>0</v>
          </cell>
          <cell r="AJ811">
            <v>0</v>
          </cell>
          <cell r="AN811">
            <v>0</v>
          </cell>
          <cell r="AR811">
            <v>0</v>
          </cell>
          <cell r="AV811">
            <v>0</v>
          </cell>
          <cell r="AZ811">
            <v>0</v>
          </cell>
        </row>
        <row r="812">
          <cell r="Q812">
            <v>66942.149999999994</v>
          </cell>
          <cell r="S812">
            <v>66942.149999999994</v>
          </cell>
          <cell r="U812">
            <v>66942.149999999994</v>
          </cell>
          <cell r="V812">
            <v>66942.149999999994</v>
          </cell>
          <cell r="W812">
            <v>66942.149999999994</v>
          </cell>
          <cell r="Y812">
            <v>66942.149999999994</v>
          </cell>
          <cell r="AA812">
            <v>0</v>
          </cell>
          <cell r="AJ812">
            <v>66942.150000000009</v>
          </cell>
          <cell r="AN812">
            <v>66942.150000000009</v>
          </cell>
          <cell r="AR812">
            <v>66942.150000000009</v>
          </cell>
          <cell r="AV812">
            <v>47417.356250000004</v>
          </cell>
          <cell r="AZ812">
            <v>25103.306249999998</v>
          </cell>
        </row>
        <row r="813">
          <cell r="Q813">
            <v>8253623.4699999997</v>
          </cell>
          <cell r="S813">
            <v>8328982.0499999998</v>
          </cell>
          <cell r="U813">
            <v>8400758.4100000001</v>
          </cell>
          <cell r="V813">
            <v>8505094.9000000004</v>
          </cell>
          <cell r="W813">
            <v>8587670.2599999998</v>
          </cell>
          <cell r="Y813">
            <v>8609085.4900000002</v>
          </cell>
          <cell r="AA813">
            <v>8778235.7799999993</v>
          </cell>
          <cell r="AJ813">
            <v>7776202.8466666676</v>
          </cell>
          <cell r="AN813">
            <v>8079622.8716666661</v>
          </cell>
          <cell r="AR813">
            <v>8338041.5916666687</v>
          </cell>
          <cell r="AV813">
            <v>8562494.0283333343</v>
          </cell>
          <cell r="AZ813">
            <v>8913112.8074999992</v>
          </cell>
        </row>
        <row r="814">
          <cell r="Q814">
            <v>59043.75</v>
          </cell>
          <cell r="S814">
            <v>59043.75</v>
          </cell>
          <cell r="U814">
            <v>59043.75</v>
          </cell>
          <cell r="V814">
            <v>59043.75</v>
          </cell>
          <cell r="W814">
            <v>59043.75</v>
          </cell>
          <cell r="Y814">
            <v>59043.75</v>
          </cell>
          <cell r="AA814">
            <v>59043.75</v>
          </cell>
          <cell r="AJ814">
            <v>59043.75</v>
          </cell>
          <cell r="AN814">
            <v>59043.75</v>
          </cell>
          <cell r="AR814">
            <v>59043.75</v>
          </cell>
          <cell r="AV814">
            <v>59043.75</v>
          </cell>
          <cell r="AZ814">
            <v>59043.75</v>
          </cell>
        </row>
        <row r="815">
          <cell r="Q815">
            <v>134702.85999999999</v>
          </cell>
          <cell r="S815">
            <v>134702.85999999999</v>
          </cell>
          <cell r="U815">
            <v>139961.60000000001</v>
          </cell>
          <cell r="V815">
            <v>140236.6</v>
          </cell>
          <cell r="W815">
            <v>144720.29</v>
          </cell>
          <cell r="Y815">
            <v>146059.29</v>
          </cell>
          <cell r="AA815">
            <v>156448.78</v>
          </cell>
          <cell r="AJ815">
            <v>123046.25666666665</v>
          </cell>
          <cell r="AN815">
            <v>130108.77625</v>
          </cell>
          <cell r="AR815">
            <v>137164.26333333334</v>
          </cell>
          <cell r="AV815">
            <v>144124.53833333333</v>
          </cell>
          <cell r="AZ815">
            <v>150871.66916666669</v>
          </cell>
        </row>
        <row r="816">
          <cell r="Q816">
            <v>20193.82</v>
          </cell>
          <cell r="S816">
            <v>20293.82</v>
          </cell>
          <cell r="U816">
            <v>20293.82</v>
          </cell>
          <cell r="V816">
            <v>20293.82</v>
          </cell>
          <cell r="W816">
            <v>20293.82</v>
          </cell>
          <cell r="Y816">
            <v>20293.82</v>
          </cell>
          <cell r="AA816">
            <v>126042.95</v>
          </cell>
          <cell r="AJ816">
            <v>9296.0500000000011</v>
          </cell>
          <cell r="AN816">
            <v>16031.536666666669</v>
          </cell>
          <cell r="AR816">
            <v>20256.320000000003</v>
          </cell>
          <cell r="AV816">
            <v>63775.118333333339</v>
          </cell>
          <cell r="AZ816">
            <v>170423.08458333332</v>
          </cell>
        </row>
        <row r="817">
          <cell r="Q817">
            <v>2431.75</v>
          </cell>
          <cell r="S817">
            <v>2431.75</v>
          </cell>
          <cell r="U817">
            <v>10526.89</v>
          </cell>
          <cell r="V817">
            <v>13871.88</v>
          </cell>
          <cell r="W817">
            <v>23663.38</v>
          </cell>
          <cell r="Y817">
            <v>24383.38</v>
          </cell>
          <cell r="AA817">
            <v>29544</v>
          </cell>
          <cell r="AJ817">
            <v>699.44791666666663</v>
          </cell>
          <cell r="AN817">
            <v>2379.4237499999999</v>
          </cell>
          <cell r="AR817">
            <v>8933.9050000000007</v>
          </cell>
          <cell r="AV817">
            <v>18734.897083333333</v>
          </cell>
          <cell r="AZ817">
            <v>26902.921249999999</v>
          </cell>
        </row>
        <row r="818">
          <cell r="Q818">
            <v>145168.22</v>
          </cell>
          <cell r="S818">
            <v>148663.92000000001</v>
          </cell>
          <cell r="U818">
            <v>158105.14000000001</v>
          </cell>
          <cell r="V818">
            <v>158953.32</v>
          </cell>
          <cell r="W818">
            <v>159479.07</v>
          </cell>
          <cell r="Y818">
            <v>167029.15</v>
          </cell>
          <cell r="AA818">
            <v>145168.22</v>
          </cell>
          <cell r="AJ818">
            <v>27224.006666666668</v>
          </cell>
          <cell r="AN818">
            <v>76988.809166666688</v>
          </cell>
          <cell r="AR818">
            <v>130181.35583333333</v>
          </cell>
          <cell r="AV818">
            <v>136892.10500000001</v>
          </cell>
          <cell r="AZ818">
            <v>87127.302500000005</v>
          </cell>
        </row>
        <row r="819">
          <cell r="AV819">
            <v>0</v>
          </cell>
          <cell r="AZ819">
            <v>0</v>
          </cell>
        </row>
        <row r="820">
          <cell r="AV820">
            <v>94173.208333333328</v>
          </cell>
          <cell r="AZ820">
            <v>873833.875</v>
          </cell>
        </row>
        <row r="821">
          <cell r="AV821">
            <v>0</v>
          </cell>
          <cell r="AZ821">
            <v>0</v>
          </cell>
        </row>
        <row r="822">
          <cell r="AV822">
            <v>0</v>
          </cell>
          <cell r="AZ822">
            <v>0</v>
          </cell>
        </row>
        <row r="823">
          <cell r="AV823">
            <v>0</v>
          </cell>
          <cell r="AZ823">
            <v>0</v>
          </cell>
        </row>
        <row r="824">
          <cell r="Q824">
            <v>0</v>
          </cell>
          <cell r="S824">
            <v>1776134.11</v>
          </cell>
          <cell r="U824">
            <v>3292529.36</v>
          </cell>
          <cell r="V824">
            <v>3898904.18</v>
          </cell>
          <cell r="W824">
            <v>4575129.4800000004</v>
          </cell>
          <cell r="Y824">
            <v>6861240.1100000003</v>
          </cell>
          <cell r="AA824">
            <v>8986240.3000000007</v>
          </cell>
          <cell r="AJ824">
            <v>3654979.5662499997</v>
          </cell>
          <cell r="AN824">
            <v>3736796.9866666668</v>
          </cell>
          <cell r="AR824">
            <v>4051784.8533333335</v>
          </cell>
          <cell r="AV824">
            <v>4684068.0350000001</v>
          </cell>
          <cell r="AZ824">
            <v>4391181.794999999</v>
          </cell>
        </row>
        <row r="825">
          <cell r="Q825">
            <v>178527.94</v>
          </cell>
          <cell r="S825">
            <v>168026.28</v>
          </cell>
          <cell r="U825">
            <v>157524.62</v>
          </cell>
          <cell r="V825">
            <v>152273.79</v>
          </cell>
          <cell r="W825">
            <v>147022.96</v>
          </cell>
          <cell r="Y825">
            <v>136521.29999999999</v>
          </cell>
          <cell r="AA825">
            <v>126019.64</v>
          </cell>
          <cell r="AJ825">
            <v>245689.56666666665</v>
          </cell>
          <cell r="AN825">
            <v>201400.27333333332</v>
          </cell>
          <cell r="AR825">
            <v>168753.96666666665</v>
          </cell>
          <cell r="AV825">
            <v>147022.96</v>
          </cell>
          <cell r="AZ825">
            <v>122081.52916666666</v>
          </cell>
        </row>
        <row r="826">
          <cell r="Q826">
            <v>77670.259999999995</v>
          </cell>
          <cell r="S826">
            <v>72976.62</v>
          </cell>
          <cell r="U826">
            <v>68407.78</v>
          </cell>
          <cell r="V826">
            <v>66123.360000000001</v>
          </cell>
          <cell r="W826">
            <v>63838.94</v>
          </cell>
          <cell r="Y826">
            <v>59270.1</v>
          </cell>
          <cell r="AA826">
            <v>54701.26</v>
          </cell>
          <cell r="AJ826">
            <v>105389.88166666665</v>
          </cell>
          <cell r="AN826">
            <v>87064.388333333336</v>
          </cell>
          <cell r="AR826">
            <v>73309.401666666672</v>
          </cell>
          <cell r="AV826">
            <v>63844.140000000007</v>
          </cell>
          <cell r="AZ826">
            <v>52993.145833333343</v>
          </cell>
        </row>
        <row r="827">
          <cell r="Q827">
            <v>0</v>
          </cell>
          <cell r="S827">
            <v>0</v>
          </cell>
          <cell r="U827">
            <v>0</v>
          </cell>
          <cell r="V827">
            <v>0</v>
          </cell>
          <cell r="W827">
            <v>0</v>
          </cell>
          <cell r="Y827">
            <v>0</v>
          </cell>
          <cell r="AA827">
            <v>0</v>
          </cell>
          <cell r="AJ827">
            <v>0</v>
          </cell>
          <cell r="AN827">
            <v>0</v>
          </cell>
          <cell r="AR827">
            <v>0</v>
          </cell>
          <cell r="AV827">
            <v>0</v>
          </cell>
          <cell r="AZ827">
            <v>0</v>
          </cell>
        </row>
        <row r="828">
          <cell r="Q828">
            <v>414135.74</v>
          </cell>
          <cell r="S828">
            <v>389774.82</v>
          </cell>
          <cell r="U828">
            <v>365413.9</v>
          </cell>
          <cell r="V828">
            <v>353233.44</v>
          </cell>
          <cell r="W828">
            <v>341052.98</v>
          </cell>
          <cell r="Y828">
            <v>316692.06</v>
          </cell>
          <cell r="AA828">
            <v>292331.14</v>
          </cell>
          <cell r="AJ828">
            <v>561727.12416666665</v>
          </cell>
          <cell r="AN828">
            <v>464346.5908333335</v>
          </cell>
          <cell r="AR828">
            <v>391295.40416666662</v>
          </cell>
          <cell r="AV828">
            <v>341052.98000000004</v>
          </cell>
          <cell r="AZ828">
            <v>283195.79083333333</v>
          </cell>
        </row>
        <row r="829">
          <cell r="Q829">
            <v>230333.2</v>
          </cell>
          <cell r="S829">
            <v>216784.18</v>
          </cell>
          <cell r="U829">
            <v>203235.16</v>
          </cell>
          <cell r="V829">
            <v>196460.65</v>
          </cell>
          <cell r="W829">
            <v>189686.14</v>
          </cell>
          <cell r="Y829">
            <v>176137.12</v>
          </cell>
          <cell r="AA829">
            <v>162588.1</v>
          </cell>
          <cell r="AJ829">
            <v>312420.29499999998</v>
          </cell>
          <cell r="AN829">
            <v>258259.37500000003</v>
          </cell>
          <cell r="AR829">
            <v>217629.89499999993</v>
          </cell>
          <cell r="AV829">
            <v>189686.14</v>
          </cell>
          <cell r="AZ829">
            <v>157507.22333333336</v>
          </cell>
        </row>
        <row r="830">
          <cell r="Q830">
            <v>46498.65</v>
          </cell>
          <cell r="S830">
            <v>44072.83</v>
          </cell>
          <cell r="U830">
            <v>41489.089999999997</v>
          </cell>
          <cell r="V830">
            <v>37464.15</v>
          </cell>
          <cell r="W830">
            <v>36172.28</v>
          </cell>
          <cell r="Y830">
            <v>33588.54</v>
          </cell>
          <cell r="AA830">
            <v>31004.799999999999</v>
          </cell>
          <cell r="AJ830">
            <v>51508.722916666673</v>
          </cell>
          <cell r="AN830">
            <v>49178.409166666679</v>
          </cell>
          <cell r="AR830">
            <v>43108.808750000004</v>
          </cell>
          <cell r="AV830">
            <v>37190.601249999992</v>
          </cell>
          <cell r="AZ830">
            <v>30149.778749999998</v>
          </cell>
        </row>
        <row r="831">
          <cell r="Q831">
            <v>-12647.51</v>
          </cell>
          <cell r="S831">
            <v>-11903.51</v>
          </cell>
          <cell r="U831">
            <v>-11159.51</v>
          </cell>
          <cell r="V831">
            <v>-10787.51</v>
          </cell>
          <cell r="W831">
            <v>-10415.51</v>
          </cell>
          <cell r="Y831">
            <v>-9671.51</v>
          </cell>
          <cell r="AA831">
            <v>-8927.51</v>
          </cell>
          <cell r="AJ831">
            <v>-13360.51</v>
          </cell>
          <cell r="AN831">
            <v>-12864.51</v>
          </cell>
          <cell r="AR831">
            <v>-11872.509999999997</v>
          </cell>
          <cell r="AV831">
            <v>-10415.509999999997</v>
          </cell>
          <cell r="AZ831">
            <v>-8648.5304166666665</v>
          </cell>
        </row>
        <row r="832">
          <cell r="V832">
            <v>2733.07</v>
          </cell>
          <cell r="W832">
            <v>2733.07</v>
          </cell>
          <cell r="Y832">
            <v>3442.61</v>
          </cell>
          <cell r="AA832">
            <v>3442.61</v>
          </cell>
          <cell r="AJ832">
            <v>0</v>
          </cell>
          <cell r="AN832">
            <v>0</v>
          </cell>
          <cell r="AR832">
            <v>878.50458333333336</v>
          </cell>
          <cell r="AV832">
            <v>2026.0412500000002</v>
          </cell>
          <cell r="AZ832">
            <v>3030.1358333333337</v>
          </cell>
        </row>
        <row r="833">
          <cell r="V833">
            <v>0</v>
          </cell>
          <cell r="W833">
            <v>0</v>
          </cell>
          <cell r="Y833">
            <v>0</v>
          </cell>
          <cell r="AA833">
            <v>0</v>
          </cell>
          <cell r="AJ833">
            <v>0</v>
          </cell>
          <cell r="AN833">
            <v>0</v>
          </cell>
          <cell r="AR833">
            <v>0</v>
          </cell>
          <cell r="AV833">
            <v>0</v>
          </cell>
          <cell r="AZ833">
            <v>0</v>
          </cell>
        </row>
        <row r="834">
          <cell r="AV834">
            <v>0</v>
          </cell>
          <cell r="AZ834">
            <v>0</v>
          </cell>
        </row>
        <row r="835">
          <cell r="AV835">
            <v>0</v>
          </cell>
          <cell r="AZ835">
            <v>6641.1629166666671</v>
          </cell>
        </row>
        <row r="836">
          <cell r="AV836">
            <v>0</v>
          </cell>
          <cell r="AZ836">
            <v>14465.183333333334</v>
          </cell>
        </row>
        <row r="837">
          <cell r="U837">
            <v>0</v>
          </cell>
          <cell r="V837">
            <v>0</v>
          </cell>
          <cell r="W837">
            <v>0</v>
          </cell>
          <cell r="Y837">
            <v>0</v>
          </cell>
          <cell r="AA837">
            <v>0</v>
          </cell>
          <cell r="AJ837">
            <v>0</v>
          </cell>
          <cell r="AN837">
            <v>0</v>
          </cell>
          <cell r="AR837">
            <v>0</v>
          </cell>
          <cell r="AV837">
            <v>0</v>
          </cell>
          <cell r="AZ837">
            <v>0</v>
          </cell>
        </row>
        <row r="838">
          <cell r="Q838">
            <v>144422</v>
          </cell>
          <cell r="S838">
            <v>141366</v>
          </cell>
          <cell r="U838">
            <v>138310</v>
          </cell>
          <cell r="V838">
            <v>136782</v>
          </cell>
          <cell r="W838">
            <v>135254</v>
          </cell>
          <cell r="Y838">
            <v>132198</v>
          </cell>
          <cell r="AA838">
            <v>129142</v>
          </cell>
          <cell r="AJ838">
            <v>153590</v>
          </cell>
          <cell r="AN838">
            <v>147478</v>
          </cell>
          <cell r="AR838">
            <v>141366</v>
          </cell>
          <cell r="AV838">
            <v>135254</v>
          </cell>
          <cell r="AZ838">
            <v>129142</v>
          </cell>
        </row>
        <row r="839">
          <cell r="Q839">
            <v>0</v>
          </cell>
          <cell r="S839">
            <v>0</v>
          </cell>
          <cell r="U839">
            <v>0</v>
          </cell>
          <cell r="V839">
            <v>0</v>
          </cell>
          <cell r="W839">
            <v>0</v>
          </cell>
          <cell r="Y839">
            <v>0</v>
          </cell>
          <cell r="AA839">
            <v>0</v>
          </cell>
          <cell r="AJ839">
            <v>0</v>
          </cell>
          <cell r="AN839">
            <v>0</v>
          </cell>
          <cell r="AR839">
            <v>0</v>
          </cell>
          <cell r="AV839">
            <v>0</v>
          </cell>
          <cell r="AZ839">
            <v>0</v>
          </cell>
        </row>
        <row r="840">
          <cell r="Q840">
            <v>0</v>
          </cell>
          <cell r="S840">
            <v>0</v>
          </cell>
          <cell r="U840">
            <v>0</v>
          </cell>
          <cell r="V840">
            <v>0</v>
          </cell>
          <cell r="W840">
            <v>0</v>
          </cell>
          <cell r="Y840">
            <v>0</v>
          </cell>
          <cell r="AA840">
            <v>0</v>
          </cell>
          <cell r="AJ840">
            <v>0</v>
          </cell>
          <cell r="AN840">
            <v>0</v>
          </cell>
          <cell r="AR840">
            <v>0</v>
          </cell>
          <cell r="AV840">
            <v>0</v>
          </cell>
          <cell r="AZ840">
            <v>0</v>
          </cell>
        </row>
        <row r="841">
          <cell r="Q841">
            <v>2547275.2000000002</v>
          </cell>
          <cell r="S841">
            <v>2519128.52</v>
          </cell>
          <cell r="U841">
            <v>2490981.84</v>
          </cell>
          <cell r="V841">
            <v>2476908.5</v>
          </cell>
          <cell r="W841">
            <v>2462835.16</v>
          </cell>
          <cell r="Y841">
            <v>2434688.48</v>
          </cell>
          <cell r="AA841">
            <v>2406541.7999999998</v>
          </cell>
          <cell r="AJ841">
            <v>2631715.2762500001</v>
          </cell>
          <cell r="AN841">
            <v>2575421.8929166668</v>
          </cell>
          <cell r="AR841">
            <v>2519128.5229166667</v>
          </cell>
          <cell r="AV841">
            <v>2462835.16</v>
          </cell>
          <cell r="AZ841">
            <v>2406541.8000000007</v>
          </cell>
        </row>
        <row r="842">
          <cell r="Q842">
            <v>451369.41</v>
          </cell>
          <cell r="S842">
            <v>448521.65</v>
          </cell>
          <cell r="U842">
            <v>445673.89</v>
          </cell>
          <cell r="V842">
            <v>444250.01</v>
          </cell>
          <cell r="W842">
            <v>442826.13</v>
          </cell>
          <cell r="Y842">
            <v>439978.37</v>
          </cell>
          <cell r="AA842">
            <v>437130.61</v>
          </cell>
          <cell r="AJ842">
            <v>459912.65250000008</v>
          </cell>
          <cell r="AN842">
            <v>454217.15250000008</v>
          </cell>
          <cell r="AR842">
            <v>448521.65000000008</v>
          </cell>
          <cell r="AV842">
            <v>442826.13000000012</v>
          </cell>
          <cell r="AZ842">
            <v>437130.61000000004</v>
          </cell>
        </row>
        <row r="843">
          <cell r="Q843">
            <v>4232226.6100000003</v>
          </cell>
          <cell r="S843">
            <v>4193925.91</v>
          </cell>
          <cell r="U843">
            <v>4155625.21</v>
          </cell>
          <cell r="V843">
            <v>4136474.86</v>
          </cell>
          <cell r="W843">
            <v>4117324.51</v>
          </cell>
          <cell r="Y843">
            <v>4079023.81</v>
          </cell>
          <cell r="AA843">
            <v>4040723.11</v>
          </cell>
          <cell r="AJ843">
            <v>4347128.6908333329</v>
          </cell>
          <cell r="AN843">
            <v>4270527.2975000003</v>
          </cell>
          <cell r="AR843">
            <v>4193925.9041666668</v>
          </cell>
          <cell r="AV843">
            <v>4117324.51</v>
          </cell>
          <cell r="AZ843">
            <v>4040723.11</v>
          </cell>
        </row>
        <row r="844">
          <cell r="Q844">
            <v>0</v>
          </cell>
          <cell r="S844">
            <v>0</v>
          </cell>
          <cell r="U844">
            <v>0</v>
          </cell>
          <cell r="V844">
            <v>0</v>
          </cell>
          <cell r="W844">
            <v>0</v>
          </cell>
          <cell r="Y844">
            <v>0</v>
          </cell>
          <cell r="AA844">
            <v>0</v>
          </cell>
          <cell r="AJ844">
            <v>0</v>
          </cell>
          <cell r="AN844">
            <v>0</v>
          </cell>
          <cell r="AR844">
            <v>0</v>
          </cell>
          <cell r="AV844">
            <v>0</v>
          </cell>
          <cell r="AZ844">
            <v>0</v>
          </cell>
        </row>
        <row r="845">
          <cell r="Q845">
            <v>33238.550000000003</v>
          </cell>
          <cell r="S845">
            <v>32655.41</v>
          </cell>
          <cell r="U845">
            <v>32072.27</v>
          </cell>
          <cell r="V845">
            <v>31780.7</v>
          </cell>
          <cell r="W845">
            <v>31489.13</v>
          </cell>
          <cell r="Y845">
            <v>30905.99</v>
          </cell>
          <cell r="AA845">
            <v>30322.85</v>
          </cell>
          <cell r="AJ845">
            <v>34987.950833333329</v>
          </cell>
          <cell r="AN845">
            <v>33821.677499999998</v>
          </cell>
          <cell r="AR845">
            <v>32655.404166666671</v>
          </cell>
          <cell r="AV845">
            <v>31489.129999999994</v>
          </cell>
          <cell r="AZ845">
            <v>30322.849999999995</v>
          </cell>
        </row>
        <row r="846">
          <cell r="Q846">
            <v>1008150.07</v>
          </cell>
          <cell r="S846">
            <v>1000569.99</v>
          </cell>
          <cell r="U846">
            <v>992989.91</v>
          </cell>
          <cell r="V846">
            <v>989199.87</v>
          </cell>
          <cell r="W846">
            <v>985409.83</v>
          </cell>
          <cell r="Y846">
            <v>977829.75</v>
          </cell>
          <cell r="AA846">
            <v>970249.67</v>
          </cell>
          <cell r="AJ846">
            <v>1030890.3004166665</v>
          </cell>
          <cell r="AN846">
            <v>1015730.1437499998</v>
          </cell>
          <cell r="AR846">
            <v>1000569.9870833332</v>
          </cell>
          <cell r="AV846">
            <v>985409.83000000007</v>
          </cell>
          <cell r="AZ846">
            <v>970249.67</v>
          </cell>
        </row>
        <row r="847">
          <cell r="Q847">
            <v>766111.02</v>
          </cell>
          <cell r="S847">
            <v>760350.78</v>
          </cell>
          <cell r="U847">
            <v>754590.54</v>
          </cell>
          <cell r="V847">
            <v>751710.42</v>
          </cell>
          <cell r="W847">
            <v>748830.3</v>
          </cell>
          <cell r="Y847">
            <v>743070.06</v>
          </cell>
          <cell r="AA847">
            <v>737309.82</v>
          </cell>
          <cell r="AJ847">
            <v>783391.73041666672</v>
          </cell>
          <cell r="AN847">
            <v>771871.25375000003</v>
          </cell>
          <cell r="AR847">
            <v>760350.77708333323</v>
          </cell>
          <cell r="AV847">
            <v>748830.29999999993</v>
          </cell>
          <cell r="AZ847">
            <v>737309.82</v>
          </cell>
        </row>
        <row r="848">
          <cell r="Q848">
            <v>2345797.09</v>
          </cell>
          <cell r="S848">
            <v>2328159.5099999998</v>
          </cell>
          <cell r="U848">
            <v>2310521.9300000002</v>
          </cell>
          <cell r="V848">
            <v>2301703.14</v>
          </cell>
          <cell r="W848">
            <v>2292884.35</v>
          </cell>
          <cell r="Y848">
            <v>2275246.77</v>
          </cell>
          <cell r="AA848">
            <v>2257609.19</v>
          </cell>
          <cell r="AJ848">
            <v>2398709.8204166666</v>
          </cell>
          <cell r="AN848">
            <v>2363434.6637499998</v>
          </cell>
          <cell r="AR848">
            <v>2328159.5070833336</v>
          </cell>
          <cell r="AV848">
            <v>2292884.35</v>
          </cell>
          <cell r="AZ848">
            <v>2257609.1900000004</v>
          </cell>
        </row>
        <row r="849">
          <cell r="Q849">
            <v>715934.91</v>
          </cell>
          <cell r="S849">
            <v>710551.95</v>
          </cell>
          <cell r="U849">
            <v>705168.99</v>
          </cell>
          <cell r="V849">
            <v>702477.51</v>
          </cell>
          <cell r="W849">
            <v>699786.03</v>
          </cell>
          <cell r="Y849">
            <v>694403.07</v>
          </cell>
          <cell r="AA849">
            <v>689020.11</v>
          </cell>
          <cell r="AJ849">
            <v>732083.8091666667</v>
          </cell>
          <cell r="AN849">
            <v>721317.88249999995</v>
          </cell>
          <cell r="AR849">
            <v>710551.9558333332</v>
          </cell>
          <cell r="AV849">
            <v>699786.02999999991</v>
          </cell>
          <cell r="AZ849">
            <v>689020.11</v>
          </cell>
        </row>
        <row r="850">
          <cell r="Q850">
            <v>14834.22</v>
          </cell>
          <cell r="S850">
            <v>14644.04</v>
          </cell>
          <cell r="U850">
            <v>14453.86</v>
          </cell>
          <cell r="V850">
            <v>14358.77</v>
          </cell>
          <cell r="W850">
            <v>14263.68</v>
          </cell>
          <cell r="Y850">
            <v>14073.5</v>
          </cell>
          <cell r="AA850">
            <v>13883.32</v>
          </cell>
          <cell r="AJ850">
            <v>15404.76</v>
          </cell>
          <cell r="AN850">
            <v>15024.400000000001</v>
          </cell>
          <cell r="AR850">
            <v>14644.039999999999</v>
          </cell>
          <cell r="AV850">
            <v>14263.68</v>
          </cell>
          <cell r="AZ850">
            <v>13883.32</v>
          </cell>
        </row>
        <row r="851">
          <cell r="Q851">
            <v>34612.410000000003</v>
          </cell>
          <cell r="S851">
            <v>34168.65</v>
          </cell>
          <cell r="U851">
            <v>33724.89</v>
          </cell>
          <cell r="V851">
            <v>33503.01</v>
          </cell>
          <cell r="W851">
            <v>33281.129999999997</v>
          </cell>
          <cell r="Y851">
            <v>32837.370000000003</v>
          </cell>
          <cell r="AA851">
            <v>32393.61</v>
          </cell>
          <cell r="AJ851">
            <v>35943.689999999995</v>
          </cell>
          <cell r="AN851">
            <v>35056.17</v>
          </cell>
          <cell r="AR851">
            <v>34168.65</v>
          </cell>
          <cell r="AV851">
            <v>33281.129999999997</v>
          </cell>
          <cell r="AZ851">
            <v>32393.610000000004</v>
          </cell>
        </row>
        <row r="852">
          <cell r="Q852">
            <v>0</v>
          </cell>
          <cell r="S852">
            <v>0</v>
          </cell>
          <cell r="U852">
            <v>0</v>
          </cell>
          <cell r="V852">
            <v>0</v>
          </cell>
          <cell r="W852">
            <v>0</v>
          </cell>
          <cell r="Y852">
            <v>0</v>
          </cell>
          <cell r="AA852">
            <v>0</v>
          </cell>
          <cell r="AJ852">
            <v>0</v>
          </cell>
          <cell r="AN852">
            <v>0</v>
          </cell>
          <cell r="AR852">
            <v>0</v>
          </cell>
          <cell r="AV852">
            <v>0</v>
          </cell>
          <cell r="AZ852">
            <v>0</v>
          </cell>
        </row>
        <row r="853">
          <cell r="Q853">
            <v>853971.32</v>
          </cell>
          <cell r="S853">
            <v>843557.04</v>
          </cell>
          <cell r="U853">
            <v>833142.76</v>
          </cell>
          <cell r="V853">
            <v>827935.62</v>
          </cell>
          <cell r="W853">
            <v>822728.48</v>
          </cell>
          <cell r="Y853">
            <v>812314.2</v>
          </cell>
          <cell r="AA853">
            <v>801899.92</v>
          </cell>
          <cell r="AJ853">
            <v>885214.16000000015</v>
          </cell>
          <cell r="AN853">
            <v>864385.6</v>
          </cell>
          <cell r="AR853">
            <v>843557.04</v>
          </cell>
          <cell r="AV853">
            <v>822728.48</v>
          </cell>
          <cell r="AZ853">
            <v>801899.92</v>
          </cell>
        </row>
        <row r="854">
          <cell r="Q854">
            <v>395356.79</v>
          </cell>
          <cell r="S854">
            <v>378883.59</v>
          </cell>
          <cell r="U854">
            <v>362410.39</v>
          </cell>
          <cell r="V854">
            <v>354173.79</v>
          </cell>
          <cell r="W854">
            <v>345937.19</v>
          </cell>
          <cell r="Y854">
            <v>329463.99</v>
          </cell>
          <cell r="AA854">
            <v>312990.78999999998</v>
          </cell>
          <cell r="AJ854">
            <v>444776.37291666679</v>
          </cell>
          <cell r="AN854">
            <v>411829.98958333326</v>
          </cell>
          <cell r="AR854">
            <v>378883.59291666659</v>
          </cell>
          <cell r="AV854">
            <v>345937.19</v>
          </cell>
          <cell r="AZ854">
            <v>312990.78999999998</v>
          </cell>
        </row>
        <row r="855">
          <cell r="Q855">
            <v>50188.72</v>
          </cell>
          <cell r="S855">
            <v>47614.94</v>
          </cell>
          <cell r="U855">
            <v>45041.16</v>
          </cell>
          <cell r="V855">
            <v>43754.27</v>
          </cell>
          <cell r="W855">
            <v>42467.38</v>
          </cell>
          <cell r="Y855">
            <v>39893.599999999999</v>
          </cell>
          <cell r="AA855">
            <v>37319.82</v>
          </cell>
          <cell r="AJ855">
            <v>57910.042916666665</v>
          </cell>
          <cell r="AN855">
            <v>52762.499583333345</v>
          </cell>
          <cell r="AR855">
            <v>47614.94291666666</v>
          </cell>
          <cell r="AV855">
            <v>42467.38</v>
          </cell>
          <cell r="AZ855">
            <v>37319.82</v>
          </cell>
        </row>
        <row r="856">
          <cell r="Q856">
            <v>155400.29999999999</v>
          </cell>
          <cell r="S856">
            <v>153624.32000000001</v>
          </cell>
          <cell r="U856">
            <v>151848.34</v>
          </cell>
          <cell r="V856">
            <v>150960.35</v>
          </cell>
          <cell r="W856">
            <v>150072.35999999999</v>
          </cell>
          <cell r="Y856">
            <v>148296.38</v>
          </cell>
          <cell r="AA856">
            <v>146520.4</v>
          </cell>
          <cell r="AJ856">
            <v>160728.24000000002</v>
          </cell>
          <cell r="AN856">
            <v>157176.28000000003</v>
          </cell>
          <cell r="AR856">
            <v>153624.32000000004</v>
          </cell>
          <cell r="AV856">
            <v>150072.35999999999</v>
          </cell>
          <cell r="AZ856">
            <v>146520.4</v>
          </cell>
        </row>
        <row r="857">
          <cell r="Q857">
            <v>0</v>
          </cell>
          <cell r="S857">
            <v>0</v>
          </cell>
          <cell r="U857">
            <v>0</v>
          </cell>
          <cell r="V857">
            <v>0</v>
          </cell>
          <cell r="W857">
            <v>0</v>
          </cell>
          <cell r="Y857">
            <v>0</v>
          </cell>
          <cell r="AA857">
            <v>0</v>
          </cell>
          <cell r="AJ857">
            <v>0</v>
          </cell>
          <cell r="AN857">
            <v>0</v>
          </cell>
          <cell r="AR857">
            <v>0</v>
          </cell>
          <cell r="AV857">
            <v>0</v>
          </cell>
          <cell r="AZ857">
            <v>0</v>
          </cell>
        </row>
        <row r="858">
          <cell r="Q858">
            <v>5418087.7599999998</v>
          </cell>
          <cell r="S858">
            <v>5385250.8600000003</v>
          </cell>
          <cell r="U858">
            <v>5352413.96</v>
          </cell>
          <cell r="V858">
            <v>5335995.51</v>
          </cell>
          <cell r="W858">
            <v>5319577.0599999996</v>
          </cell>
          <cell r="Y858">
            <v>5286740.16</v>
          </cell>
          <cell r="AA858">
            <v>5253903.26</v>
          </cell>
          <cell r="AJ858">
            <v>5516598.46</v>
          </cell>
          <cell r="AN858">
            <v>5450924.6600000001</v>
          </cell>
          <cell r="AR858">
            <v>5385250.8600000003</v>
          </cell>
          <cell r="AV858">
            <v>5319577.0599999996</v>
          </cell>
          <cell r="AZ858">
            <v>5253903.26</v>
          </cell>
        </row>
        <row r="859">
          <cell r="Q859">
            <v>1607202.99</v>
          </cell>
          <cell r="S859">
            <v>1575377.19</v>
          </cell>
          <cell r="U859">
            <v>1543551.39</v>
          </cell>
          <cell r="V859">
            <v>1527638.49</v>
          </cell>
          <cell r="W859">
            <v>1511725.59</v>
          </cell>
          <cell r="Y859">
            <v>1479899.79</v>
          </cell>
          <cell r="AA859">
            <v>1448073.99</v>
          </cell>
          <cell r="AJ859">
            <v>1702680.39</v>
          </cell>
          <cell r="AN859">
            <v>1639028.7899999998</v>
          </cell>
          <cell r="AR859">
            <v>1575377.1900000002</v>
          </cell>
          <cell r="AV859">
            <v>1511725.5899999999</v>
          </cell>
          <cell r="AZ859">
            <v>1448073.99</v>
          </cell>
        </row>
        <row r="860">
          <cell r="Q860">
            <v>10796919.33</v>
          </cell>
          <cell r="S860">
            <v>11980919.33</v>
          </cell>
          <cell r="U860">
            <v>12353919.33</v>
          </cell>
          <cell r="V860">
            <v>12203919.33</v>
          </cell>
          <cell r="W860">
            <v>12197919.33</v>
          </cell>
          <cell r="Y860">
            <v>12111919.33</v>
          </cell>
          <cell r="AA860">
            <v>12135919.33</v>
          </cell>
          <cell r="AJ860">
            <v>11449158.413333334</v>
          </cell>
          <cell r="AN860">
            <v>11357112.08</v>
          </cell>
          <cell r="AR860">
            <v>11629107.413333334</v>
          </cell>
          <cell r="AV860">
            <v>11982252.663333334</v>
          </cell>
          <cell r="AZ860">
            <v>11841335.996666668</v>
          </cell>
        </row>
        <row r="861">
          <cell r="Q861">
            <v>0</v>
          </cell>
          <cell r="S861">
            <v>0</v>
          </cell>
          <cell r="U861">
            <v>0</v>
          </cell>
          <cell r="V861">
            <v>0</v>
          </cell>
          <cell r="W861">
            <v>0</v>
          </cell>
          <cell r="Y861">
            <v>0</v>
          </cell>
          <cell r="AA861">
            <v>0</v>
          </cell>
          <cell r="AJ861">
            <v>0</v>
          </cell>
          <cell r="AN861">
            <v>0</v>
          </cell>
          <cell r="AR861">
            <v>0</v>
          </cell>
          <cell r="AV861">
            <v>0</v>
          </cell>
          <cell r="AZ861">
            <v>0</v>
          </cell>
        </row>
        <row r="862">
          <cell r="Q862">
            <v>0</v>
          </cell>
          <cell r="S862">
            <v>0</v>
          </cell>
          <cell r="U862">
            <v>0</v>
          </cell>
          <cell r="V862">
            <v>0</v>
          </cell>
          <cell r="W862">
            <v>0</v>
          </cell>
          <cell r="Y862">
            <v>0</v>
          </cell>
          <cell r="AA862">
            <v>0</v>
          </cell>
          <cell r="AJ862">
            <v>0</v>
          </cell>
          <cell r="AN862">
            <v>0</v>
          </cell>
          <cell r="AR862">
            <v>0</v>
          </cell>
          <cell r="AV862">
            <v>0</v>
          </cell>
          <cell r="AZ862">
            <v>0</v>
          </cell>
        </row>
        <row r="863">
          <cell r="Q863">
            <v>5328888</v>
          </cell>
          <cell r="S863">
            <v>5328888</v>
          </cell>
          <cell r="U863">
            <v>5485875</v>
          </cell>
          <cell r="V863">
            <v>5485875</v>
          </cell>
          <cell r="W863">
            <v>5390249</v>
          </cell>
          <cell r="Y863">
            <v>5390249</v>
          </cell>
          <cell r="AA863">
            <v>5445607</v>
          </cell>
          <cell r="AJ863">
            <v>5092117.625</v>
          </cell>
          <cell r="AN863">
            <v>5229164.625</v>
          </cell>
          <cell r="AR863">
            <v>5355713.916666667</v>
          </cell>
          <cell r="AV863">
            <v>5418210.125</v>
          </cell>
          <cell r="AZ863">
            <v>5200089.25</v>
          </cell>
        </row>
        <row r="864">
          <cell r="Q864">
            <v>2454000</v>
          </cell>
          <cell r="S864">
            <v>2454000</v>
          </cell>
          <cell r="U864">
            <v>2454000</v>
          </cell>
          <cell r="V864">
            <v>2454000</v>
          </cell>
          <cell r="W864">
            <v>2454000</v>
          </cell>
          <cell r="Y864">
            <v>2454000</v>
          </cell>
          <cell r="AA864">
            <v>2454000</v>
          </cell>
          <cell r="AJ864">
            <v>1911583.3333333333</v>
          </cell>
          <cell r="AN864">
            <v>2100250</v>
          </cell>
          <cell r="AR864">
            <v>2288916.6666666665</v>
          </cell>
          <cell r="AV864">
            <v>2424666.6666666665</v>
          </cell>
          <cell r="AZ864">
            <v>2117083.3333333335</v>
          </cell>
        </row>
        <row r="865">
          <cell r="Q865">
            <v>0</v>
          </cell>
          <cell r="S865">
            <v>0</v>
          </cell>
          <cell r="U865">
            <v>0</v>
          </cell>
          <cell r="V865">
            <v>0</v>
          </cell>
          <cell r="W865">
            <v>0</v>
          </cell>
          <cell r="Y865">
            <v>0</v>
          </cell>
          <cell r="AA865">
            <v>0</v>
          </cell>
          <cell r="AJ865">
            <v>0</v>
          </cell>
          <cell r="AN865">
            <v>0</v>
          </cell>
          <cell r="AR865">
            <v>0</v>
          </cell>
          <cell r="AV865">
            <v>0</v>
          </cell>
          <cell r="AZ865">
            <v>0</v>
          </cell>
        </row>
        <row r="866">
          <cell r="Q866">
            <v>1620000</v>
          </cell>
          <cell r="S866">
            <v>1518000</v>
          </cell>
          <cell r="U866">
            <v>1416000</v>
          </cell>
          <cell r="V866">
            <v>1365000</v>
          </cell>
          <cell r="W866">
            <v>1314000</v>
          </cell>
          <cell r="Y866">
            <v>1212000</v>
          </cell>
          <cell r="AA866">
            <v>1110000</v>
          </cell>
          <cell r="AJ866">
            <v>1926000</v>
          </cell>
          <cell r="AN866">
            <v>1722000</v>
          </cell>
          <cell r="AR866">
            <v>1518000</v>
          </cell>
          <cell r="AV866">
            <v>1314000</v>
          </cell>
          <cell r="AZ866">
            <v>1110000</v>
          </cell>
        </row>
        <row r="867">
          <cell r="Q867">
            <v>51319603</v>
          </cell>
          <cell r="S867">
            <v>61156640.240000002</v>
          </cell>
          <cell r="U867">
            <v>53671108.43</v>
          </cell>
          <cell r="V867">
            <v>45986258.560000002</v>
          </cell>
          <cell r="W867">
            <v>42861798.280000001</v>
          </cell>
          <cell r="Y867">
            <v>46455029.840000004</v>
          </cell>
          <cell r="AA867">
            <v>33198050.079999998</v>
          </cell>
          <cell r="AJ867">
            <v>13566287.666666666</v>
          </cell>
          <cell r="AN867">
            <v>31570324.82291666</v>
          </cell>
          <cell r="AR867">
            <v>46481724.653333329</v>
          </cell>
          <cell r="AV867">
            <v>45295664.994166665</v>
          </cell>
          <cell r="AZ867">
            <v>35547889.756250001</v>
          </cell>
        </row>
        <row r="868">
          <cell r="Q868">
            <v>412105</v>
          </cell>
          <cell r="S868">
            <v>412105</v>
          </cell>
          <cell r="U868">
            <v>412105</v>
          </cell>
          <cell r="V868">
            <v>412105</v>
          </cell>
          <cell r="W868">
            <v>412105</v>
          </cell>
          <cell r="Y868">
            <v>412105</v>
          </cell>
          <cell r="AA868">
            <v>412105</v>
          </cell>
          <cell r="AJ868">
            <v>412105</v>
          </cell>
          <cell r="AN868">
            <v>418938.33333333331</v>
          </cell>
          <cell r="AR868">
            <v>418938.33333333331</v>
          </cell>
          <cell r="AV868">
            <v>418938.33333333331</v>
          </cell>
          <cell r="AZ868">
            <v>412105</v>
          </cell>
        </row>
        <row r="869">
          <cell r="Q869">
            <v>10957.58</v>
          </cell>
          <cell r="S869">
            <v>10957.58</v>
          </cell>
          <cell r="U869">
            <v>10957.58</v>
          </cell>
          <cell r="V869">
            <v>10957.58</v>
          </cell>
          <cell r="W869">
            <v>10957.58</v>
          </cell>
          <cell r="Y869">
            <v>10957.58</v>
          </cell>
          <cell r="AA869">
            <v>0</v>
          </cell>
          <cell r="AJ869">
            <v>10957.58</v>
          </cell>
          <cell r="AN869">
            <v>10957.58</v>
          </cell>
          <cell r="AR869">
            <v>10957.58</v>
          </cell>
          <cell r="AV869">
            <v>7761.6191666666664</v>
          </cell>
          <cell r="AZ869">
            <v>4109.0924999999997</v>
          </cell>
        </row>
        <row r="870">
          <cell r="Q870">
            <v>21873416</v>
          </cell>
          <cell r="S870">
            <v>24583459.18</v>
          </cell>
          <cell r="U870">
            <v>17884000.309999999</v>
          </cell>
          <cell r="V870">
            <v>12103569.51</v>
          </cell>
          <cell r="W870">
            <v>11041233.23</v>
          </cell>
          <cell r="Y870">
            <v>11925189.720000001</v>
          </cell>
          <cell r="AA870">
            <v>8803009.2300000004</v>
          </cell>
          <cell r="AJ870">
            <v>4546441.333333333</v>
          </cell>
          <cell r="AN870">
            <v>11599413.176249998</v>
          </cell>
          <cell r="AR870">
            <v>15409380.136666665</v>
          </cell>
          <cell r="AV870">
            <v>13995143.177916666</v>
          </cell>
          <cell r="AZ870">
            <v>10087888.37125</v>
          </cell>
        </row>
        <row r="871">
          <cell r="Q871">
            <v>10470344</v>
          </cell>
          <cell r="S871">
            <v>10401686</v>
          </cell>
          <cell r="U871">
            <v>10333028</v>
          </cell>
          <cell r="V871">
            <v>10298699</v>
          </cell>
          <cell r="W871">
            <v>10264370</v>
          </cell>
          <cell r="Y871">
            <v>10195712</v>
          </cell>
          <cell r="AA871">
            <v>10127054</v>
          </cell>
          <cell r="AJ871">
            <v>10676318</v>
          </cell>
          <cell r="AN871">
            <v>10539002</v>
          </cell>
          <cell r="AR871">
            <v>10401686</v>
          </cell>
          <cell r="AV871">
            <v>10264370</v>
          </cell>
          <cell r="AZ871">
            <v>10127054</v>
          </cell>
        </row>
        <row r="872">
          <cell r="Q872">
            <v>0</v>
          </cell>
          <cell r="S872">
            <v>0</v>
          </cell>
          <cell r="U872">
            <v>0</v>
          </cell>
          <cell r="V872">
            <v>0</v>
          </cell>
          <cell r="W872">
            <v>0</v>
          </cell>
          <cell r="Y872">
            <v>0</v>
          </cell>
          <cell r="AA872">
            <v>0</v>
          </cell>
          <cell r="AJ872">
            <v>0</v>
          </cell>
          <cell r="AN872">
            <v>0</v>
          </cell>
          <cell r="AR872">
            <v>0</v>
          </cell>
          <cell r="AV872">
            <v>0</v>
          </cell>
          <cell r="AZ872">
            <v>0</v>
          </cell>
        </row>
        <row r="873">
          <cell r="Q873">
            <v>0</v>
          </cell>
          <cell r="S873">
            <v>0</v>
          </cell>
          <cell r="U873">
            <v>0</v>
          </cell>
          <cell r="V873">
            <v>0</v>
          </cell>
          <cell r="W873">
            <v>0</v>
          </cell>
          <cell r="Y873">
            <v>0</v>
          </cell>
          <cell r="AA873">
            <v>0</v>
          </cell>
          <cell r="AJ873">
            <v>21041834.5</v>
          </cell>
          <cell r="AN873">
            <v>18567887.875</v>
          </cell>
          <cell r="AR873">
            <v>2682323.5416666665</v>
          </cell>
          <cell r="AV873">
            <v>0</v>
          </cell>
          <cell r="AZ873">
            <v>0</v>
          </cell>
        </row>
        <row r="874">
          <cell r="Q874">
            <v>0</v>
          </cell>
          <cell r="S874">
            <v>0</v>
          </cell>
          <cell r="U874">
            <v>0</v>
          </cell>
          <cell r="V874">
            <v>0</v>
          </cell>
          <cell r="W874">
            <v>0</v>
          </cell>
          <cell r="Y874">
            <v>0</v>
          </cell>
          <cell r="AA874">
            <v>0</v>
          </cell>
          <cell r="AJ874">
            <v>0</v>
          </cell>
          <cell r="AN874">
            <v>0</v>
          </cell>
          <cell r="AR874">
            <v>0</v>
          </cell>
          <cell r="AV874">
            <v>0</v>
          </cell>
          <cell r="AZ874">
            <v>0</v>
          </cell>
        </row>
        <row r="875">
          <cell r="Q875">
            <v>84163082</v>
          </cell>
          <cell r="S875">
            <v>85322082</v>
          </cell>
          <cell r="U875">
            <v>86462082</v>
          </cell>
          <cell r="V875">
            <v>86872082</v>
          </cell>
          <cell r="W875">
            <v>87561082</v>
          </cell>
          <cell r="Y875">
            <v>88521082</v>
          </cell>
          <cell r="AA875">
            <v>89420041</v>
          </cell>
          <cell r="AJ875">
            <v>78708748.666666672</v>
          </cell>
          <cell r="AN875">
            <v>82151498.666666672</v>
          </cell>
          <cell r="AR875">
            <v>85085457</v>
          </cell>
          <cell r="AV875">
            <v>87313528.375</v>
          </cell>
          <cell r="AZ875">
            <v>88995389.708333328</v>
          </cell>
        </row>
        <row r="876">
          <cell r="Q876">
            <v>8428000</v>
          </cell>
          <cell r="S876">
            <v>7900000</v>
          </cell>
          <cell r="U876">
            <v>7331000</v>
          </cell>
          <cell r="V876">
            <v>7070000</v>
          </cell>
          <cell r="W876">
            <v>6799000</v>
          </cell>
          <cell r="Y876">
            <v>6239000</v>
          </cell>
          <cell r="AA876">
            <v>5686000</v>
          </cell>
          <cell r="AJ876">
            <v>9968875</v>
          </cell>
          <cell r="AN876">
            <v>8901791.666666666</v>
          </cell>
          <cell r="AR876">
            <v>7880750</v>
          </cell>
          <cell r="AV876">
            <v>6790041.666666667</v>
          </cell>
          <cell r="AZ876">
            <v>5706833.333333333</v>
          </cell>
        </row>
        <row r="877">
          <cell r="Q877">
            <v>0</v>
          </cell>
          <cell r="S877">
            <v>0</v>
          </cell>
          <cell r="U877">
            <v>0</v>
          </cell>
          <cell r="V877">
            <v>0</v>
          </cell>
          <cell r="W877">
            <v>0</v>
          </cell>
          <cell r="Y877">
            <v>0</v>
          </cell>
          <cell r="AA877">
            <v>0</v>
          </cell>
          <cell r="AJ877">
            <v>-18832.5</v>
          </cell>
          <cell r="AN877">
            <v>-9416.25</v>
          </cell>
          <cell r="AR877">
            <v>0</v>
          </cell>
          <cell r="AV877">
            <v>0</v>
          </cell>
          <cell r="AZ877">
            <v>0</v>
          </cell>
        </row>
        <row r="878">
          <cell r="Q878">
            <v>81336</v>
          </cell>
          <cell r="S878">
            <v>81336</v>
          </cell>
          <cell r="U878">
            <v>69336</v>
          </cell>
          <cell r="V878">
            <v>69336</v>
          </cell>
          <cell r="W878">
            <v>57336</v>
          </cell>
          <cell r="Y878">
            <v>57336</v>
          </cell>
          <cell r="AA878">
            <v>45336</v>
          </cell>
          <cell r="AJ878">
            <v>138877.66666666666</v>
          </cell>
          <cell r="AN878">
            <v>105461</v>
          </cell>
          <cell r="AR878">
            <v>79544.333333333328</v>
          </cell>
          <cell r="AV878">
            <v>61377.666666666664</v>
          </cell>
          <cell r="AZ878">
            <v>45711</v>
          </cell>
        </row>
        <row r="879">
          <cell r="Q879">
            <v>31824059</v>
          </cell>
          <cell r="S879">
            <v>48441511.850000001</v>
          </cell>
          <cell r="U879">
            <v>57269737.200000003</v>
          </cell>
          <cell r="V879">
            <v>53394534.020000003</v>
          </cell>
          <cell r="W879">
            <v>53534945.759999998</v>
          </cell>
          <cell r="Y879">
            <v>47911050.890000001</v>
          </cell>
          <cell r="AA879">
            <v>31772828.899999999</v>
          </cell>
          <cell r="AJ879">
            <v>5933293.9333333336</v>
          </cell>
          <cell r="AN879">
            <v>20612859.430833332</v>
          </cell>
          <cell r="AR879">
            <v>37396950.076249994</v>
          </cell>
          <cell r="AV879">
            <v>44130255.040416665</v>
          </cell>
          <cell r="AZ879">
            <v>39968882.63750001</v>
          </cell>
        </row>
        <row r="880">
          <cell r="Q880">
            <v>-118022</v>
          </cell>
          <cell r="S880">
            <v>-118022</v>
          </cell>
          <cell r="U880">
            <v>0</v>
          </cell>
          <cell r="V880">
            <v>0</v>
          </cell>
          <cell r="W880">
            <v>0</v>
          </cell>
          <cell r="Y880">
            <v>0</v>
          </cell>
          <cell r="AA880">
            <v>0</v>
          </cell>
          <cell r="AJ880">
            <v>-149599.33333333334</v>
          </cell>
          <cell r="AN880">
            <v>-173532.625</v>
          </cell>
          <cell r="AR880">
            <v>-172652.375</v>
          </cell>
          <cell r="AV880">
            <v>-24587.916666666668</v>
          </cell>
          <cell r="AZ880">
            <v>0</v>
          </cell>
        </row>
        <row r="881">
          <cell r="Q881">
            <v>0</v>
          </cell>
          <cell r="S881">
            <v>0</v>
          </cell>
          <cell r="U881">
            <v>0</v>
          </cell>
          <cell r="V881">
            <v>0</v>
          </cell>
          <cell r="W881">
            <v>0</v>
          </cell>
          <cell r="Y881">
            <v>0</v>
          </cell>
          <cell r="AA881">
            <v>0</v>
          </cell>
          <cell r="AJ881">
            <v>0</v>
          </cell>
          <cell r="AN881">
            <v>0</v>
          </cell>
          <cell r="AR881">
            <v>0</v>
          </cell>
          <cell r="AV881">
            <v>0</v>
          </cell>
          <cell r="AZ881">
            <v>0</v>
          </cell>
        </row>
        <row r="882">
          <cell r="Q882">
            <v>33855518</v>
          </cell>
          <cell r="S882">
            <v>45405962.369999997</v>
          </cell>
          <cell r="U882">
            <v>40388500.93</v>
          </cell>
          <cell r="V882">
            <v>33052637.399999999</v>
          </cell>
          <cell r="W882">
            <v>32084662.48</v>
          </cell>
          <cell r="Y882">
            <v>31770776.969999999</v>
          </cell>
          <cell r="AA882">
            <v>24082491.969999999</v>
          </cell>
          <cell r="AJ882">
            <v>5453107.4366666665</v>
          </cell>
          <cell r="AN882">
            <v>18107765.056250002</v>
          </cell>
          <cell r="AR882">
            <v>28325122.659583334</v>
          </cell>
          <cell r="AV882">
            <v>32870980.846250001</v>
          </cell>
          <cell r="AZ882">
            <v>29547765.144166667</v>
          </cell>
        </row>
        <row r="883">
          <cell r="Q883">
            <v>-65675</v>
          </cell>
          <cell r="S883">
            <v>-65675</v>
          </cell>
          <cell r="U883">
            <v>0</v>
          </cell>
          <cell r="V883">
            <v>0</v>
          </cell>
          <cell r="W883">
            <v>0</v>
          </cell>
          <cell r="Y883">
            <v>0</v>
          </cell>
          <cell r="AA883">
            <v>0</v>
          </cell>
          <cell r="AJ883">
            <v>-54035.708333333336</v>
          </cell>
          <cell r="AN883">
            <v>-67457.5</v>
          </cell>
          <cell r="AR883">
            <v>-64567.208333333336</v>
          </cell>
          <cell r="AV883">
            <v>-13682.291666666666</v>
          </cell>
          <cell r="AZ883">
            <v>0</v>
          </cell>
        </row>
        <row r="884">
          <cell r="Q884">
            <v>2716379</v>
          </cell>
          <cell r="S884">
            <v>2716379</v>
          </cell>
          <cell r="U884">
            <v>2862379</v>
          </cell>
          <cell r="V884">
            <v>2862379</v>
          </cell>
          <cell r="W884">
            <v>3135379</v>
          </cell>
          <cell r="Y884">
            <v>3135379</v>
          </cell>
          <cell r="AA884">
            <v>2955379</v>
          </cell>
          <cell r="AJ884">
            <v>2542699.5416666665</v>
          </cell>
          <cell r="AN884">
            <v>2683864.875</v>
          </cell>
          <cell r="AR884">
            <v>2784405.2083333335</v>
          </cell>
          <cell r="AV884">
            <v>2929129</v>
          </cell>
          <cell r="AZ884">
            <v>3022129</v>
          </cell>
        </row>
        <row r="885">
          <cell r="Q885">
            <v>235348</v>
          </cell>
          <cell r="S885">
            <v>235348</v>
          </cell>
          <cell r="U885">
            <v>282348</v>
          </cell>
          <cell r="V885">
            <v>282348</v>
          </cell>
          <cell r="W885">
            <v>409348</v>
          </cell>
          <cell r="Y885">
            <v>409348</v>
          </cell>
          <cell r="AA885">
            <v>483348</v>
          </cell>
          <cell r="AJ885">
            <v>232889.66666666666</v>
          </cell>
          <cell r="AN885">
            <v>241223</v>
          </cell>
          <cell r="AR885">
            <v>287056.33333333331</v>
          </cell>
          <cell r="AV885">
            <v>366848</v>
          </cell>
          <cell r="AZ885">
            <v>470848</v>
          </cell>
        </row>
        <row r="886">
          <cell r="AV886">
            <v>0</v>
          </cell>
          <cell r="AZ886">
            <v>13375</v>
          </cell>
        </row>
        <row r="887">
          <cell r="Q887">
            <v>0</v>
          </cell>
          <cell r="S887">
            <v>0</v>
          </cell>
          <cell r="U887">
            <v>0</v>
          </cell>
          <cell r="V887">
            <v>0</v>
          </cell>
          <cell r="W887">
            <v>0</v>
          </cell>
          <cell r="Y887">
            <v>0</v>
          </cell>
          <cell r="AA887">
            <v>0</v>
          </cell>
          <cell r="AJ887">
            <v>120250</v>
          </cell>
          <cell r="AN887">
            <v>52250</v>
          </cell>
          <cell r="AR887">
            <v>12250</v>
          </cell>
          <cell r="AV887">
            <v>0</v>
          </cell>
          <cell r="AZ887">
            <v>0</v>
          </cell>
        </row>
        <row r="888">
          <cell r="AV888">
            <v>0</v>
          </cell>
          <cell r="AZ888">
            <v>0</v>
          </cell>
        </row>
        <row r="889">
          <cell r="Q889">
            <v>0</v>
          </cell>
          <cell r="S889">
            <v>0</v>
          </cell>
          <cell r="U889">
            <v>0</v>
          </cell>
          <cell r="V889">
            <v>0</v>
          </cell>
          <cell r="W889">
            <v>0</v>
          </cell>
          <cell r="Y889">
            <v>0</v>
          </cell>
          <cell r="AA889">
            <v>0</v>
          </cell>
          <cell r="AJ889">
            <v>26442.333333333332</v>
          </cell>
          <cell r="AN889">
            <v>17245</v>
          </cell>
          <cell r="AR889">
            <v>8047.666666666667</v>
          </cell>
          <cell r="AV889">
            <v>0</v>
          </cell>
          <cell r="AZ889">
            <v>0</v>
          </cell>
        </row>
        <row r="890">
          <cell r="Q890">
            <v>0</v>
          </cell>
          <cell r="S890">
            <v>0</v>
          </cell>
          <cell r="U890">
            <v>0</v>
          </cell>
          <cell r="V890">
            <v>0</v>
          </cell>
          <cell r="W890">
            <v>0</v>
          </cell>
          <cell r="Y890">
            <v>0</v>
          </cell>
          <cell r="AA890">
            <v>0</v>
          </cell>
          <cell r="AJ890">
            <v>0</v>
          </cell>
          <cell r="AN890">
            <v>0</v>
          </cell>
          <cell r="AR890">
            <v>0</v>
          </cell>
          <cell r="AV890">
            <v>0</v>
          </cell>
          <cell r="AZ890">
            <v>0</v>
          </cell>
        </row>
        <row r="891">
          <cell r="Q891">
            <v>10615233</v>
          </cell>
          <cell r="S891">
            <v>10615233</v>
          </cell>
          <cell r="U891">
            <v>10490233</v>
          </cell>
          <cell r="V891">
            <v>10490233</v>
          </cell>
          <cell r="W891">
            <v>10261233</v>
          </cell>
          <cell r="Y891">
            <v>10261233</v>
          </cell>
          <cell r="AA891">
            <v>10550233</v>
          </cell>
          <cell r="AJ891">
            <v>10022368.916666666</v>
          </cell>
          <cell r="AN891">
            <v>10320415.25</v>
          </cell>
          <cell r="AR891">
            <v>10429919.916666666</v>
          </cell>
          <cell r="AV891">
            <v>10488608</v>
          </cell>
          <cell r="AZ891">
            <v>10610608</v>
          </cell>
        </row>
        <row r="892">
          <cell r="Q892">
            <v>1471718</v>
          </cell>
          <cell r="S892">
            <v>1471718</v>
          </cell>
          <cell r="U892">
            <v>1348718</v>
          </cell>
          <cell r="V892">
            <v>1348718</v>
          </cell>
          <cell r="W892">
            <v>1225718</v>
          </cell>
          <cell r="Y892">
            <v>1225718</v>
          </cell>
          <cell r="AA892">
            <v>1102718</v>
          </cell>
          <cell r="AJ892">
            <v>1551676.3333333333</v>
          </cell>
          <cell r="AN892">
            <v>1507968</v>
          </cell>
          <cell r="AR892">
            <v>1413634.6666666667</v>
          </cell>
          <cell r="AV892">
            <v>1266718</v>
          </cell>
          <cell r="AZ892">
            <v>1102718</v>
          </cell>
        </row>
        <row r="893">
          <cell r="Q893">
            <v>1235000</v>
          </cell>
          <cell r="S893">
            <v>1235000</v>
          </cell>
          <cell r="U893">
            <v>1235000</v>
          </cell>
          <cell r="V893">
            <v>1235000</v>
          </cell>
          <cell r="W893">
            <v>1235000</v>
          </cell>
          <cell r="Y893">
            <v>1235000</v>
          </cell>
          <cell r="AA893">
            <v>1235000</v>
          </cell>
          <cell r="AJ893">
            <v>51458.333333333336</v>
          </cell>
          <cell r="AN893">
            <v>463125</v>
          </cell>
          <cell r="AR893">
            <v>874791.66666666663</v>
          </cell>
          <cell r="AV893">
            <v>1235000</v>
          </cell>
          <cell r="AZ893">
            <v>1235000</v>
          </cell>
        </row>
        <row r="894">
          <cell r="Q894">
            <v>0</v>
          </cell>
          <cell r="S894">
            <v>0</v>
          </cell>
          <cell r="U894">
            <v>0</v>
          </cell>
          <cell r="V894">
            <v>0</v>
          </cell>
          <cell r="W894">
            <v>0</v>
          </cell>
          <cell r="Y894">
            <v>0</v>
          </cell>
          <cell r="AA894">
            <v>0</v>
          </cell>
          <cell r="AJ894">
            <v>0</v>
          </cell>
          <cell r="AN894">
            <v>0</v>
          </cell>
          <cell r="AR894">
            <v>0</v>
          </cell>
          <cell r="AV894">
            <v>0</v>
          </cell>
          <cell r="AZ894">
            <v>0</v>
          </cell>
        </row>
        <row r="895">
          <cell r="Q895">
            <v>0</v>
          </cell>
          <cell r="S895">
            <v>0</v>
          </cell>
          <cell r="U895">
            <v>0</v>
          </cell>
          <cell r="V895">
            <v>0</v>
          </cell>
          <cell r="W895">
            <v>0</v>
          </cell>
          <cell r="Y895">
            <v>0</v>
          </cell>
          <cell r="AA895">
            <v>0</v>
          </cell>
          <cell r="AJ895">
            <v>0</v>
          </cell>
          <cell r="AN895">
            <v>0</v>
          </cell>
          <cell r="AR895">
            <v>0</v>
          </cell>
          <cell r="AV895">
            <v>0</v>
          </cell>
          <cell r="AZ895">
            <v>0</v>
          </cell>
        </row>
        <row r="896">
          <cell r="Q896">
            <v>1595730</v>
          </cell>
          <cell r="S896">
            <v>1595730</v>
          </cell>
          <cell r="U896">
            <v>0</v>
          </cell>
          <cell r="V896">
            <v>0</v>
          </cell>
          <cell r="W896">
            <v>0</v>
          </cell>
          <cell r="Y896">
            <v>0</v>
          </cell>
          <cell r="AA896">
            <v>0</v>
          </cell>
          <cell r="AJ896">
            <v>1143743.6666666667</v>
          </cell>
          <cell r="AN896">
            <v>1174501.25</v>
          </cell>
          <cell r="AR896">
            <v>796450.70833333337</v>
          </cell>
          <cell r="AV896">
            <v>332443.75</v>
          </cell>
          <cell r="AZ896">
            <v>0</v>
          </cell>
        </row>
        <row r="897">
          <cell r="Q897">
            <v>0</v>
          </cell>
          <cell r="S897">
            <v>0</v>
          </cell>
          <cell r="U897">
            <v>0</v>
          </cell>
          <cell r="V897">
            <v>0</v>
          </cell>
          <cell r="W897">
            <v>0</v>
          </cell>
          <cell r="Y897">
            <v>0</v>
          </cell>
          <cell r="AA897">
            <v>0</v>
          </cell>
          <cell r="AJ897">
            <v>17054.625</v>
          </cell>
          <cell r="AN897">
            <v>12985.125</v>
          </cell>
          <cell r="AR897">
            <v>4620.416666666667</v>
          </cell>
          <cell r="AV897">
            <v>0</v>
          </cell>
          <cell r="AZ897">
            <v>0</v>
          </cell>
        </row>
        <row r="898">
          <cell r="Q898">
            <v>1369000</v>
          </cell>
          <cell r="S898">
            <v>1369000</v>
          </cell>
          <cell r="U898">
            <v>1294000</v>
          </cell>
          <cell r="V898">
            <v>1294000</v>
          </cell>
          <cell r="W898">
            <v>1238000</v>
          </cell>
          <cell r="Y898">
            <v>1238000</v>
          </cell>
          <cell r="AA898">
            <v>1163000</v>
          </cell>
          <cell r="AJ898">
            <v>1619500</v>
          </cell>
          <cell r="AN898">
            <v>1606500</v>
          </cell>
          <cell r="AR898">
            <v>1429291.6666666667</v>
          </cell>
          <cell r="AV898">
            <v>1241833.3333333333</v>
          </cell>
          <cell r="AZ898">
            <v>1053375</v>
          </cell>
        </row>
        <row r="899">
          <cell r="U899">
            <v>1614443</v>
          </cell>
          <cell r="V899">
            <v>1614443</v>
          </cell>
          <cell r="W899">
            <v>1530937</v>
          </cell>
          <cell r="Y899">
            <v>1530937</v>
          </cell>
          <cell r="AA899">
            <v>1447431</v>
          </cell>
          <cell r="AJ899">
            <v>0</v>
          </cell>
          <cell r="AN899">
            <v>201805.375</v>
          </cell>
          <cell r="AR899">
            <v>722555.95833333337</v>
          </cell>
          <cell r="AV899">
            <v>1205032.9583333333</v>
          </cell>
          <cell r="AZ899">
            <v>1447431</v>
          </cell>
        </row>
        <row r="900">
          <cell r="AA900">
            <v>241945</v>
          </cell>
          <cell r="AR900">
            <v>0</v>
          </cell>
          <cell r="AV900">
            <v>70567.291666666672</v>
          </cell>
          <cell r="AZ900">
            <v>151215.625</v>
          </cell>
        </row>
        <row r="901">
          <cell r="Q901">
            <v>0</v>
          </cell>
          <cell r="S901">
            <v>0</v>
          </cell>
          <cell r="U901">
            <v>0</v>
          </cell>
          <cell r="V901">
            <v>0</v>
          </cell>
          <cell r="W901">
            <v>0</v>
          </cell>
          <cell r="Y901">
            <v>0</v>
          </cell>
          <cell r="AA901">
            <v>0</v>
          </cell>
          <cell r="AJ901">
            <v>0</v>
          </cell>
          <cell r="AN901">
            <v>0</v>
          </cell>
          <cell r="AR901">
            <v>0</v>
          </cell>
          <cell r="AV901">
            <v>0</v>
          </cell>
          <cell r="AZ901">
            <v>0</v>
          </cell>
        </row>
        <row r="902">
          <cell r="Q902">
            <v>-122602</v>
          </cell>
          <cell r="S902">
            <v>-122602</v>
          </cell>
          <cell r="U902">
            <v>0</v>
          </cell>
          <cell r="V902">
            <v>0</v>
          </cell>
          <cell r="W902">
            <v>0</v>
          </cell>
          <cell r="Y902">
            <v>0</v>
          </cell>
          <cell r="AA902">
            <v>0</v>
          </cell>
          <cell r="AJ902">
            <v>-64958.666666666664</v>
          </cell>
          <cell r="AN902">
            <v>-88144.125</v>
          </cell>
          <cell r="AR902">
            <v>-84224.375</v>
          </cell>
          <cell r="AV902">
            <v>-25542.083333333332</v>
          </cell>
          <cell r="AZ902">
            <v>0</v>
          </cell>
        </row>
        <row r="903">
          <cell r="Q903">
            <v>0</v>
          </cell>
          <cell r="S903">
            <v>0</v>
          </cell>
          <cell r="U903">
            <v>0</v>
          </cell>
          <cell r="V903">
            <v>0</v>
          </cell>
          <cell r="W903">
            <v>0</v>
          </cell>
          <cell r="Y903">
            <v>0</v>
          </cell>
          <cell r="AA903">
            <v>0</v>
          </cell>
          <cell r="AJ903">
            <v>0</v>
          </cell>
          <cell r="AN903">
            <v>0</v>
          </cell>
          <cell r="AR903">
            <v>0</v>
          </cell>
          <cell r="AV903">
            <v>0</v>
          </cell>
          <cell r="AZ903">
            <v>0</v>
          </cell>
        </row>
        <row r="904">
          <cell r="Q904">
            <v>-215214</v>
          </cell>
          <cell r="S904">
            <v>-215214</v>
          </cell>
          <cell r="U904">
            <v>0</v>
          </cell>
          <cell r="V904">
            <v>0</v>
          </cell>
          <cell r="W904">
            <v>0</v>
          </cell>
          <cell r="Y904">
            <v>0</v>
          </cell>
          <cell r="AA904">
            <v>0</v>
          </cell>
          <cell r="AJ904">
            <v>-66793.5</v>
          </cell>
          <cell r="AN904">
            <v>-107338.125</v>
          </cell>
          <cell r="AR904">
            <v>-96820.25</v>
          </cell>
          <cell r="AV904">
            <v>-44836.25</v>
          </cell>
          <cell r="AZ904">
            <v>0</v>
          </cell>
        </row>
        <row r="905">
          <cell r="Q905">
            <v>0</v>
          </cell>
          <cell r="S905">
            <v>0</v>
          </cell>
          <cell r="U905">
            <v>0</v>
          </cell>
          <cell r="V905">
            <v>0</v>
          </cell>
          <cell r="W905">
            <v>0</v>
          </cell>
          <cell r="Y905">
            <v>0</v>
          </cell>
          <cell r="AA905">
            <v>0</v>
          </cell>
          <cell r="AJ905">
            <v>0</v>
          </cell>
          <cell r="AN905">
            <v>0</v>
          </cell>
          <cell r="AR905">
            <v>0</v>
          </cell>
          <cell r="AV905">
            <v>0</v>
          </cell>
          <cell r="AZ905">
            <v>0</v>
          </cell>
        </row>
        <row r="906">
          <cell r="Q906">
            <v>2461388</v>
          </cell>
          <cell r="S906">
            <v>2880388</v>
          </cell>
          <cell r="U906">
            <v>3365388</v>
          </cell>
          <cell r="V906">
            <v>3348388</v>
          </cell>
          <cell r="W906">
            <v>3346388</v>
          </cell>
          <cell r="Y906">
            <v>3504388</v>
          </cell>
          <cell r="AA906">
            <v>11137388</v>
          </cell>
          <cell r="AJ906">
            <v>1175805.0833333333</v>
          </cell>
          <cell r="AN906">
            <v>1953211.75</v>
          </cell>
          <cell r="AR906">
            <v>2811951.75</v>
          </cell>
          <cell r="AV906">
            <v>5458513</v>
          </cell>
          <cell r="AZ906">
            <v>9448763</v>
          </cell>
        </row>
        <row r="907">
          <cell r="Q907">
            <v>0</v>
          </cell>
          <cell r="S907">
            <v>0</v>
          </cell>
          <cell r="U907">
            <v>0</v>
          </cell>
          <cell r="V907">
            <v>0</v>
          </cell>
          <cell r="W907">
            <v>0</v>
          </cell>
          <cell r="Y907">
            <v>0</v>
          </cell>
          <cell r="AA907">
            <v>0</v>
          </cell>
          <cell r="AJ907">
            <v>0</v>
          </cell>
          <cell r="AN907">
            <v>0</v>
          </cell>
          <cell r="AR907">
            <v>0</v>
          </cell>
          <cell r="AV907">
            <v>0</v>
          </cell>
          <cell r="AZ907">
            <v>0</v>
          </cell>
        </row>
        <row r="908">
          <cell r="Q908">
            <v>0</v>
          </cell>
          <cell r="S908">
            <v>0</v>
          </cell>
          <cell r="U908">
            <v>0</v>
          </cell>
          <cell r="V908">
            <v>0</v>
          </cell>
          <cell r="W908">
            <v>0</v>
          </cell>
          <cell r="Y908">
            <v>0</v>
          </cell>
          <cell r="AA908">
            <v>0</v>
          </cell>
          <cell r="AJ908">
            <v>0</v>
          </cell>
          <cell r="AN908">
            <v>0</v>
          </cell>
          <cell r="AR908">
            <v>0</v>
          </cell>
          <cell r="AV908">
            <v>0</v>
          </cell>
          <cell r="AZ908">
            <v>0</v>
          </cell>
        </row>
        <row r="909">
          <cell r="Q909">
            <v>0</v>
          </cell>
          <cell r="S909">
            <v>0</v>
          </cell>
          <cell r="U909">
            <v>0</v>
          </cell>
          <cell r="V909">
            <v>0</v>
          </cell>
          <cell r="W909">
            <v>0</v>
          </cell>
          <cell r="Y909">
            <v>0</v>
          </cell>
          <cell r="AA909">
            <v>0</v>
          </cell>
          <cell r="AJ909">
            <v>0</v>
          </cell>
          <cell r="AN909">
            <v>0</v>
          </cell>
          <cell r="AR909">
            <v>0</v>
          </cell>
          <cell r="AV909">
            <v>0</v>
          </cell>
          <cell r="AZ909">
            <v>0</v>
          </cell>
        </row>
        <row r="910">
          <cell r="Q910">
            <v>0</v>
          </cell>
          <cell r="S910">
            <v>0</v>
          </cell>
          <cell r="U910">
            <v>0</v>
          </cell>
          <cell r="V910">
            <v>0</v>
          </cell>
          <cell r="W910">
            <v>138460</v>
          </cell>
          <cell r="Y910">
            <v>138460</v>
          </cell>
          <cell r="AA910">
            <v>211549</v>
          </cell>
          <cell r="AJ910">
            <v>0</v>
          </cell>
          <cell r="AN910">
            <v>0</v>
          </cell>
          <cell r="AR910">
            <v>28845.833333333332</v>
          </cell>
          <cell r="AV910">
            <v>99254.958333333328</v>
          </cell>
          <cell r="AZ910">
            <v>211995.125</v>
          </cell>
        </row>
        <row r="911">
          <cell r="Q911">
            <v>0</v>
          </cell>
          <cell r="S911">
            <v>0</v>
          </cell>
          <cell r="U911">
            <v>0</v>
          </cell>
          <cell r="V911">
            <v>0</v>
          </cell>
          <cell r="W911">
            <v>0</v>
          </cell>
          <cell r="Y911">
            <v>0</v>
          </cell>
          <cell r="AA911">
            <v>0</v>
          </cell>
          <cell r="AJ911">
            <v>0</v>
          </cell>
          <cell r="AN911">
            <v>0</v>
          </cell>
          <cell r="AR911">
            <v>0</v>
          </cell>
          <cell r="AV911">
            <v>0</v>
          </cell>
          <cell r="AZ911">
            <v>0</v>
          </cell>
        </row>
        <row r="912">
          <cell r="Q912">
            <v>0</v>
          </cell>
          <cell r="S912">
            <v>0</v>
          </cell>
          <cell r="U912">
            <v>0</v>
          </cell>
          <cell r="V912">
            <v>0</v>
          </cell>
          <cell r="W912">
            <v>0</v>
          </cell>
          <cell r="Y912">
            <v>0</v>
          </cell>
          <cell r="AA912">
            <v>0</v>
          </cell>
          <cell r="AJ912">
            <v>-154658.70833333334</v>
          </cell>
          <cell r="AN912">
            <v>-100864.375</v>
          </cell>
          <cell r="AR912">
            <v>-47070.041666666664</v>
          </cell>
          <cell r="AV912">
            <v>0</v>
          </cell>
          <cell r="AZ912">
            <v>0</v>
          </cell>
        </row>
        <row r="913">
          <cell r="Q913">
            <v>5227770</v>
          </cell>
          <cell r="S913">
            <v>5227770</v>
          </cell>
          <cell r="U913">
            <v>863426</v>
          </cell>
          <cell r="V913">
            <v>863426</v>
          </cell>
          <cell r="W913">
            <v>863426</v>
          </cell>
          <cell r="Y913">
            <v>863426</v>
          </cell>
          <cell r="AA913">
            <v>426</v>
          </cell>
          <cell r="AJ913">
            <v>3554394.2083333335</v>
          </cell>
          <cell r="AN913">
            <v>3523917.375</v>
          </cell>
          <cell r="AR913">
            <v>2773613.25</v>
          </cell>
          <cell r="AV913">
            <v>1520956</v>
          </cell>
          <cell r="AZ913">
            <v>323997.75</v>
          </cell>
        </row>
        <row r="914">
          <cell r="Q914">
            <v>0</v>
          </cell>
          <cell r="S914">
            <v>0</v>
          </cell>
          <cell r="U914">
            <v>0</v>
          </cell>
          <cell r="V914">
            <v>0</v>
          </cell>
          <cell r="W914">
            <v>0</v>
          </cell>
          <cell r="Y914">
            <v>0</v>
          </cell>
          <cell r="AA914">
            <v>0</v>
          </cell>
          <cell r="AJ914">
            <v>0</v>
          </cell>
          <cell r="AN914">
            <v>0</v>
          </cell>
          <cell r="AR914">
            <v>0</v>
          </cell>
          <cell r="AV914">
            <v>0</v>
          </cell>
          <cell r="AZ914">
            <v>0</v>
          </cell>
        </row>
        <row r="915">
          <cell r="Q915">
            <v>0</v>
          </cell>
          <cell r="S915">
            <v>0</v>
          </cell>
          <cell r="U915">
            <v>0</v>
          </cell>
          <cell r="V915">
            <v>0</v>
          </cell>
          <cell r="W915">
            <v>0</v>
          </cell>
          <cell r="Y915">
            <v>0</v>
          </cell>
          <cell r="AA915">
            <v>0</v>
          </cell>
          <cell r="AJ915">
            <v>0</v>
          </cell>
          <cell r="AN915">
            <v>0</v>
          </cell>
          <cell r="AR915">
            <v>0</v>
          </cell>
          <cell r="AV915">
            <v>0</v>
          </cell>
          <cell r="AZ915">
            <v>0</v>
          </cell>
        </row>
        <row r="916">
          <cell r="Q916">
            <v>0</v>
          </cell>
          <cell r="S916">
            <v>0</v>
          </cell>
          <cell r="U916">
            <v>0</v>
          </cell>
          <cell r="V916">
            <v>0</v>
          </cell>
          <cell r="W916">
            <v>0</v>
          </cell>
          <cell r="Y916">
            <v>0</v>
          </cell>
          <cell r="AA916">
            <v>0</v>
          </cell>
          <cell r="AJ916">
            <v>0</v>
          </cell>
          <cell r="AN916">
            <v>0</v>
          </cell>
          <cell r="AR916">
            <v>0</v>
          </cell>
          <cell r="AV916">
            <v>0</v>
          </cell>
          <cell r="AZ916">
            <v>0</v>
          </cell>
        </row>
        <row r="917">
          <cell r="Q917">
            <v>159437</v>
          </cell>
          <cell r="S917">
            <v>159437</v>
          </cell>
          <cell r="U917">
            <v>159437</v>
          </cell>
          <cell r="V917">
            <v>159437</v>
          </cell>
          <cell r="W917">
            <v>159437</v>
          </cell>
          <cell r="Y917">
            <v>159437</v>
          </cell>
          <cell r="AA917">
            <v>159437</v>
          </cell>
          <cell r="AJ917">
            <v>159437</v>
          </cell>
          <cell r="AN917">
            <v>159437</v>
          </cell>
          <cell r="AR917">
            <v>159437</v>
          </cell>
          <cell r="AV917">
            <v>159437</v>
          </cell>
          <cell r="AZ917">
            <v>159437</v>
          </cell>
        </row>
        <row r="918">
          <cell r="Q918">
            <v>1732586</v>
          </cell>
          <cell r="S918">
            <v>1725586</v>
          </cell>
          <cell r="U918">
            <v>1696586</v>
          </cell>
          <cell r="V918">
            <v>1694586</v>
          </cell>
          <cell r="W918">
            <v>1696586</v>
          </cell>
          <cell r="Y918">
            <v>200586</v>
          </cell>
          <cell r="AA918">
            <v>49586</v>
          </cell>
          <cell r="AJ918">
            <v>1050044.3333333333</v>
          </cell>
          <cell r="AN918">
            <v>1369544.3333333333</v>
          </cell>
          <cell r="AR918">
            <v>1469252.6666666667</v>
          </cell>
          <cell r="AV918">
            <v>989252.66666666663</v>
          </cell>
          <cell r="AZ918">
            <v>431586</v>
          </cell>
        </row>
        <row r="919">
          <cell r="Q919">
            <v>0</v>
          </cell>
          <cell r="S919">
            <v>0</v>
          </cell>
          <cell r="U919">
            <v>0</v>
          </cell>
          <cell r="V919">
            <v>0</v>
          </cell>
          <cell r="W919">
            <v>0</v>
          </cell>
          <cell r="Y919">
            <v>0</v>
          </cell>
          <cell r="AA919">
            <v>0</v>
          </cell>
          <cell r="AJ919">
            <v>0</v>
          </cell>
          <cell r="AN919">
            <v>0</v>
          </cell>
          <cell r="AR919">
            <v>0</v>
          </cell>
          <cell r="AV919">
            <v>0</v>
          </cell>
          <cell r="AZ919">
            <v>0</v>
          </cell>
        </row>
        <row r="920">
          <cell r="Q920">
            <v>0</v>
          </cell>
          <cell r="S920">
            <v>0</v>
          </cell>
          <cell r="U920">
            <v>0</v>
          </cell>
          <cell r="V920">
            <v>0</v>
          </cell>
          <cell r="W920">
            <v>0</v>
          </cell>
          <cell r="Y920">
            <v>0</v>
          </cell>
          <cell r="AA920">
            <v>0</v>
          </cell>
          <cell r="AJ920">
            <v>0</v>
          </cell>
          <cell r="AN920">
            <v>0</v>
          </cell>
          <cell r="AR920">
            <v>0</v>
          </cell>
          <cell r="AV920">
            <v>0</v>
          </cell>
          <cell r="AZ920">
            <v>0</v>
          </cell>
        </row>
        <row r="921">
          <cell r="Q921">
            <v>199681</v>
          </cell>
          <cell r="S921">
            <v>198437</v>
          </cell>
          <cell r="U921">
            <v>197193</v>
          </cell>
          <cell r="V921">
            <v>196571</v>
          </cell>
          <cell r="W921">
            <v>195949</v>
          </cell>
          <cell r="Y921">
            <v>194705</v>
          </cell>
          <cell r="AA921">
            <v>193461</v>
          </cell>
          <cell r="AJ921">
            <v>203413</v>
          </cell>
          <cell r="AN921">
            <v>200925</v>
          </cell>
          <cell r="AR921">
            <v>198437</v>
          </cell>
          <cell r="AV921">
            <v>195949</v>
          </cell>
          <cell r="AZ921">
            <v>193461</v>
          </cell>
        </row>
        <row r="922">
          <cell r="Q922">
            <v>0</v>
          </cell>
          <cell r="S922">
            <v>0</v>
          </cell>
          <cell r="U922">
            <v>0</v>
          </cell>
          <cell r="V922">
            <v>0</v>
          </cell>
          <cell r="W922">
            <v>0</v>
          </cell>
          <cell r="Y922">
            <v>0</v>
          </cell>
          <cell r="AA922">
            <v>0</v>
          </cell>
          <cell r="AJ922">
            <v>0</v>
          </cell>
          <cell r="AN922">
            <v>0</v>
          </cell>
          <cell r="AR922">
            <v>0</v>
          </cell>
          <cell r="AV922">
            <v>0</v>
          </cell>
          <cell r="AZ922">
            <v>0</v>
          </cell>
        </row>
        <row r="923">
          <cell r="Q923">
            <v>0</v>
          </cell>
          <cell r="S923">
            <v>0</v>
          </cell>
          <cell r="U923">
            <v>0</v>
          </cell>
          <cell r="V923">
            <v>0</v>
          </cell>
          <cell r="W923">
            <v>0</v>
          </cell>
          <cell r="Y923">
            <v>0</v>
          </cell>
          <cell r="AA923">
            <v>0</v>
          </cell>
          <cell r="AJ923">
            <v>0</v>
          </cell>
          <cell r="AN923">
            <v>0</v>
          </cell>
          <cell r="AR923">
            <v>0</v>
          </cell>
          <cell r="AV923">
            <v>0</v>
          </cell>
          <cell r="AZ923">
            <v>0</v>
          </cell>
        </row>
        <row r="924">
          <cell r="Q924">
            <v>0</v>
          </cell>
          <cell r="S924">
            <v>0</v>
          </cell>
          <cell r="U924">
            <v>0</v>
          </cell>
          <cell r="V924">
            <v>0</v>
          </cell>
          <cell r="W924">
            <v>0</v>
          </cell>
          <cell r="Y924">
            <v>0</v>
          </cell>
          <cell r="AA924">
            <v>0</v>
          </cell>
          <cell r="AJ924">
            <v>0</v>
          </cell>
          <cell r="AN924">
            <v>0</v>
          </cell>
          <cell r="AR924">
            <v>0</v>
          </cell>
          <cell r="AV924">
            <v>0</v>
          </cell>
          <cell r="AZ924">
            <v>0</v>
          </cell>
        </row>
        <row r="925">
          <cell r="Q925">
            <v>0</v>
          </cell>
          <cell r="S925">
            <v>2042000</v>
          </cell>
          <cell r="U925">
            <v>0</v>
          </cell>
          <cell r="V925">
            <v>0</v>
          </cell>
          <cell r="W925">
            <v>0</v>
          </cell>
          <cell r="Y925">
            <v>0</v>
          </cell>
          <cell r="AA925">
            <v>0</v>
          </cell>
          <cell r="AJ925">
            <v>428220.41666666669</v>
          </cell>
          <cell r="AN925">
            <v>340333.33333333331</v>
          </cell>
          <cell r="AR925">
            <v>340333.33333333331</v>
          </cell>
          <cell r="AV925">
            <v>340333.33333333331</v>
          </cell>
          <cell r="AZ925">
            <v>0</v>
          </cell>
        </row>
        <row r="926">
          <cell r="Q926">
            <v>1366935</v>
          </cell>
          <cell r="S926">
            <v>1366935</v>
          </cell>
          <cell r="U926">
            <v>1458935</v>
          </cell>
          <cell r="V926">
            <v>1458935</v>
          </cell>
          <cell r="W926">
            <v>1551935</v>
          </cell>
          <cell r="Y926">
            <v>1551935</v>
          </cell>
          <cell r="AA926">
            <v>1527054</v>
          </cell>
          <cell r="AJ926">
            <v>1138726.6666666667</v>
          </cell>
          <cell r="AN926">
            <v>1265810</v>
          </cell>
          <cell r="AR926">
            <v>1395601.6666666667</v>
          </cell>
          <cell r="AV926">
            <v>1496918.125</v>
          </cell>
          <cell r="AZ926">
            <v>1581166.125</v>
          </cell>
        </row>
        <row r="927">
          <cell r="Q927">
            <v>74353376.010000005</v>
          </cell>
          <cell r="S927">
            <v>74098718.989999995</v>
          </cell>
          <cell r="U927">
            <v>73789151.870000005</v>
          </cell>
          <cell r="V927">
            <v>73648095.829999998</v>
          </cell>
          <cell r="W927">
            <v>75464120.290000007</v>
          </cell>
          <cell r="Y927">
            <v>75182008.209999993</v>
          </cell>
          <cell r="AA927">
            <v>74899896.129999995</v>
          </cell>
          <cell r="AJ927">
            <v>1319589.4854166668</v>
          </cell>
          <cell r="AN927">
            <v>27526346.314583335</v>
          </cell>
          <cell r="AR927">
            <v>53058570.285000004</v>
          </cell>
          <cell r="AV927">
            <v>74075215.957499996</v>
          </cell>
          <cell r="AZ927">
            <v>70113242.11833334</v>
          </cell>
        </row>
        <row r="928">
          <cell r="Q928">
            <v>0</v>
          </cell>
          <cell r="S928">
            <v>0</v>
          </cell>
          <cell r="U928">
            <v>0</v>
          </cell>
          <cell r="V928">
            <v>0</v>
          </cell>
          <cell r="W928">
            <v>0</v>
          </cell>
          <cell r="Y928">
            <v>0</v>
          </cell>
          <cell r="AA928">
            <v>0</v>
          </cell>
          <cell r="AJ928">
            <v>154750</v>
          </cell>
          <cell r="AN928">
            <v>8083.333333333333</v>
          </cell>
          <cell r="AR928">
            <v>0</v>
          </cell>
          <cell r="AV928">
            <v>0</v>
          </cell>
          <cell r="AZ928">
            <v>0</v>
          </cell>
        </row>
        <row r="929">
          <cell r="Q929">
            <v>3494503.35</v>
          </cell>
          <cell r="S929">
            <v>3409645.45</v>
          </cell>
          <cell r="U929">
            <v>3324787.55</v>
          </cell>
          <cell r="V929">
            <v>3282358.6</v>
          </cell>
          <cell r="W929">
            <v>3239929.65</v>
          </cell>
          <cell r="Y929">
            <v>3155071.75</v>
          </cell>
          <cell r="AA929">
            <v>3070213.85</v>
          </cell>
          <cell r="AJ929">
            <v>3639339.105833333</v>
          </cell>
          <cell r="AN929">
            <v>3511240.0924999998</v>
          </cell>
          <cell r="AR929">
            <v>3379453.519166667</v>
          </cell>
          <cell r="AV929">
            <v>3249237.6020833333</v>
          </cell>
          <cell r="AZ929">
            <v>3156660.1520833336</v>
          </cell>
        </row>
        <row r="930">
          <cell r="Q930">
            <v>954274</v>
          </cell>
          <cell r="S930">
            <v>954274</v>
          </cell>
          <cell r="U930">
            <v>870274</v>
          </cell>
          <cell r="V930">
            <v>870274</v>
          </cell>
          <cell r="W930">
            <v>786274</v>
          </cell>
          <cell r="Y930">
            <v>786274</v>
          </cell>
          <cell r="AA930">
            <v>702274</v>
          </cell>
          <cell r="AJ930">
            <v>1360482.3333333333</v>
          </cell>
          <cell r="AN930">
            <v>1125774</v>
          </cell>
          <cell r="AR930">
            <v>943149</v>
          </cell>
          <cell r="AV930">
            <v>814399</v>
          </cell>
          <cell r="AZ930">
            <v>703399</v>
          </cell>
        </row>
        <row r="931">
          <cell r="Q931">
            <v>96250</v>
          </cell>
          <cell r="S931">
            <v>96425</v>
          </cell>
          <cell r="U931">
            <v>128916.67</v>
          </cell>
          <cell r="V931">
            <v>130841.67</v>
          </cell>
          <cell r="W931">
            <v>-547283.32999999996</v>
          </cell>
          <cell r="Y931">
            <v>-543433.32999999996</v>
          </cell>
          <cell r="AA931">
            <v>-539583.32999999996</v>
          </cell>
          <cell r="AJ931">
            <v>-1215282.658333333</v>
          </cell>
          <cell r="AN931">
            <v>-739666.68374999997</v>
          </cell>
          <cell r="AR931">
            <v>-403204.87041666667</v>
          </cell>
          <cell r="AV931">
            <v>-255290.97</v>
          </cell>
          <cell r="AZ931">
            <v>-627457.63666666672</v>
          </cell>
        </row>
        <row r="932">
          <cell r="Q932">
            <v>1381423</v>
          </cell>
          <cell r="S932">
            <v>1463746</v>
          </cell>
          <cell r="U932">
            <v>1581933</v>
          </cell>
          <cell r="V932">
            <v>1640334</v>
          </cell>
          <cell r="W932">
            <v>1688301</v>
          </cell>
          <cell r="Y932">
            <v>1753991</v>
          </cell>
          <cell r="AA932">
            <v>1813536</v>
          </cell>
          <cell r="AJ932">
            <v>1056798.4166666667</v>
          </cell>
          <cell r="AN932">
            <v>1278858.25</v>
          </cell>
          <cell r="AR932">
            <v>1479677.7083333333</v>
          </cell>
          <cell r="AV932">
            <v>1657387.9583333333</v>
          </cell>
          <cell r="AZ932">
            <v>1803008.0416666667</v>
          </cell>
        </row>
        <row r="933">
          <cell r="Q933">
            <v>-121881</v>
          </cell>
          <cell r="S933">
            <v>-121881</v>
          </cell>
          <cell r="U933">
            <v>-121881</v>
          </cell>
          <cell r="V933">
            <v>-121881</v>
          </cell>
          <cell r="W933">
            <v>-121881</v>
          </cell>
          <cell r="Y933">
            <v>-121881</v>
          </cell>
          <cell r="AA933">
            <v>0</v>
          </cell>
          <cell r="AJ933">
            <v>-121881</v>
          </cell>
          <cell r="AN933">
            <v>-121881</v>
          </cell>
          <cell r="AR933">
            <v>-121881</v>
          </cell>
          <cell r="AV933">
            <v>-96489.125</v>
          </cell>
          <cell r="AZ933">
            <v>-55862.125</v>
          </cell>
        </row>
        <row r="934">
          <cell r="Q934">
            <v>0</v>
          </cell>
          <cell r="S934">
            <v>0</v>
          </cell>
          <cell r="U934">
            <v>0</v>
          </cell>
          <cell r="V934">
            <v>0</v>
          </cell>
          <cell r="W934">
            <v>0</v>
          </cell>
          <cell r="Y934">
            <v>0</v>
          </cell>
          <cell r="AA934">
            <v>0</v>
          </cell>
          <cell r="AJ934">
            <v>-3824755.2916666665</v>
          </cell>
          <cell r="AN934">
            <v>-2494405.625</v>
          </cell>
          <cell r="AR934">
            <v>-1164055.9583333333</v>
          </cell>
          <cell r="AV934">
            <v>0</v>
          </cell>
          <cell r="AZ934">
            <v>0</v>
          </cell>
        </row>
        <row r="935">
          <cell r="Q935">
            <v>0</v>
          </cell>
          <cell r="S935">
            <v>0</v>
          </cell>
          <cell r="U935">
            <v>0</v>
          </cell>
          <cell r="V935">
            <v>0</v>
          </cell>
          <cell r="W935">
            <v>0</v>
          </cell>
          <cell r="Y935">
            <v>0</v>
          </cell>
          <cell r="AA935">
            <v>0</v>
          </cell>
          <cell r="AJ935">
            <v>0</v>
          </cell>
          <cell r="AN935">
            <v>0</v>
          </cell>
          <cell r="AR935">
            <v>0</v>
          </cell>
          <cell r="AV935">
            <v>0</v>
          </cell>
          <cell r="AZ935">
            <v>0</v>
          </cell>
        </row>
        <row r="936">
          <cell r="Q936">
            <v>0</v>
          </cell>
          <cell r="S936">
            <v>0</v>
          </cell>
          <cell r="U936">
            <v>0</v>
          </cell>
          <cell r="V936">
            <v>0</v>
          </cell>
          <cell r="W936">
            <v>0</v>
          </cell>
          <cell r="Y936">
            <v>0</v>
          </cell>
          <cell r="AA936">
            <v>0</v>
          </cell>
          <cell r="AJ936">
            <v>1890149.3333333333</v>
          </cell>
          <cell r="AN936">
            <v>1405557</v>
          </cell>
          <cell r="AR936">
            <v>156173</v>
          </cell>
          <cell r="AV936">
            <v>0</v>
          </cell>
          <cell r="AZ936">
            <v>0</v>
          </cell>
        </row>
        <row r="937">
          <cell r="Q937">
            <v>6523000</v>
          </cell>
          <cell r="S937">
            <v>6615000</v>
          </cell>
          <cell r="U937">
            <v>6707000</v>
          </cell>
          <cell r="V937">
            <v>6753000</v>
          </cell>
          <cell r="W937">
            <v>6248000</v>
          </cell>
          <cell r="Y937">
            <v>6156000</v>
          </cell>
          <cell r="AA937">
            <v>6064000</v>
          </cell>
          <cell r="AJ937">
            <v>6592750</v>
          </cell>
          <cell r="AN937">
            <v>6594000</v>
          </cell>
          <cell r="AR937">
            <v>6532041.666666667</v>
          </cell>
          <cell r="AV937">
            <v>6358708.333333333</v>
          </cell>
          <cell r="AZ937">
            <v>6123875</v>
          </cell>
        </row>
        <row r="938">
          <cell r="Q938">
            <v>25990278</v>
          </cell>
          <cell r="S938">
            <v>35025278</v>
          </cell>
          <cell r="U938">
            <v>40451278</v>
          </cell>
          <cell r="V938">
            <v>42127278</v>
          </cell>
          <cell r="W938">
            <v>44567278</v>
          </cell>
          <cell r="Y938">
            <v>42083278</v>
          </cell>
          <cell r="AA938">
            <v>40738312</v>
          </cell>
          <cell r="AJ938">
            <v>16761145.625</v>
          </cell>
          <cell r="AN938">
            <v>24648092.291666668</v>
          </cell>
          <cell r="AR938">
            <v>32603788.958333332</v>
          </cell>
          <cell r="AV938">
            <v>39865844.041666664</v>
          </cell>
          <cell r="AZ938">
            <v>43543179.375</v>
          </cell>
        </row>
        <row r="939">
          <cell r="Q939">
            <v>184000</v>
          </cell>
          <cell r="S939">
            <v>557000</v>
          </cell>
          <cell r="U939">
            <v>602000</v>
          </cell>
          <cell r="V939">
            <v>596000</v>
          </cell>
          <cell r="W939">
            <v>773000</v>
          </cell>
          <cell r="Y939">
            <v>759000</v>
          </cell>
          <cell r="AA939">
            <v>745000</v>
          </cell>
          <cell r="AJ939">
            <v>47000</v>
          </cell>
          <cell r="AN939">
            <v>192083.33333333334</v>
          </cell>
          <cell r="AR939">
            <v>426708.33333333331</v>
          </cell>
          <cell r="AV939">
            <v>628000</v>
          </cell>
          <cell r="AZ939">
            <v>722750</v>
          </cell>
        </row>
        <row r="940">
          <cell r="Q940">
            <v>230000</v>
          </cell>
          <cell r="S940">
            <v>230000</v>
          </cell>
          <cell r="U940">
            <v>407000</v>
          </cell>
          <cell r="V940">
            <v>407000</v>
          </cell>
          <cell r="W940">
            <v>54000</v>
          </cell>
          <cell r="Y940">
            <v>54000</v>
          </cell>
          <cell r="AA940">
            <v>417000</v>
          </cell>
          <cell r="AJ940">
            <v>9583.3333333333339</v>
          </cell>
          <cell r="AN940">
            <v>93625</v>
          </cell>
          <cell r="AR940">
            <v>155750</v>
          </cell>
          <cell r="AV940">
            <v>258625</v>
          </cell>
          <cell r="AZ940">
            <v>206458.33333333334</v>
          </cell>
        </row>
        <row r="941">
          <cell r="S941">
            <v>835000</v>
          </cell>
          <cell r="U941">
            <v>1420000</v>
          </cell>
          <cell r="V941">
            <v>1711000</v>
          </cell>
          <cell r="W941">
            <v>2002000</v>
          </cell>
          <cell r="Y941">
            <v>2583000</v>
          </cell>
          <cell r="AA941">
            <v>3162000</v>
          </cell>
          <cell r="AJ941">
            <v>0</v>
          </cell>
          <cell r="AN941">
            <v>267916.66666666669</v>
          </cell>
          <cell r="AR941">
            <v>935208.33333333337</v>
          </cell>
          <cell r="AV941">
            <v>1988208.3333333333</v>
          </cell>
          <cell r="AZ941">
            <v>3140625</v>
          </cell>
        </row>
        <row r="942">
          <cell r="Q942">
            <v>0</v>
          </cell>
          <cell r="S942">
            <v>0</v>
          </cell>
          <cell r="U942">
            <v>0</v>
          </cell>
          <cell r="V942">
            <v>0</v>
          </cell>
          <cell r="W942">
            <v>0</v>
          </cell>
          <cell r="Y942">
            <v>0</v>
          </cell>
          <cell r="AA942">
            <v>0</v>
          </cell>
          <cell r="AJ942">
            <v>0</v>
          </cell>
          <cell r="AN942">
            <v>0</v>
          </cell>
          <cell r="AR942">
            <v>0</v>
          </cell>
          <cell r="AV942">
            <v>0</v>
          </cell>
          <cell r="AZ942">
            <v>0</v>
          </cell>
        </row>
        <row r="943">
          <cell r="Q943">
            <v>1929324</v>
          </cell>
          <cell r="S943">
            <v>1929324</v>
          </cell>
          <cell r="U943">
            <v>2205324</v>
          </cell>
          <cell r="V943">
            <v>2205324</v>
          </cell>
          <cell r="W943">
            <v>2478324</v>
          </cell>
          <cell r="Y943">
            <v>2478324</v>
          </cell>
          <cell r="AA943">
            <v>2807324</v>
          </cell>
          <cell r="AJ943">
            <v>1587074</v>
          </cell>
          <cell r="AN943">
            <v>1808324</v>
          </cell>
          <cell r="AR943">
            <v>2071240.6666666667</v>
          </cell>
          <cell r="AV943">
            <v>2401324</v>
          </cell>
          <cell r="AZ943">
            <v>2739824</v>
          </cell>
        </row>
        <row r="944">
          <cell r="Q944">
            <v>931000</v>
          </cell>
          <cell r="S944">
            <v>847000</v>
          </cell>
          <cell r="U944">
            <v>763000</v>
          </cell>
          <cell r="V944">
            <v>721000</v>
          </cell>
          <cell r="W944">
            <v>679000</v>
          </cell>
          <cell r="Y944">
            <v>595000</v>
          </cell>
          <cell r="AA944">
            <v>511000</v>
          </cell>
          <cell r="AJ944">
            <v>292791.66666666669</v>
          </cell>
          <cell r="AN944">
            <v>575125</v>
          </cell>
          <cell r="AR944">
            <v>801458.33333333337</v>
          </cell>
          <cell r="AV944">
            <v>678500</v>
          </cell>
          <cell r="AZ944">
            <v>509166.66666666669</v>
          </cell>
        </row>
        <row r="945">
          <cell r="AV945">
            <v>0</v>
          </cell>
          <cell r="AZ945">
            <v>0</v>
          </cell>
        </row>
        <row r="946">
          <cell r="Q946">
            <v>0</v>
          </cell>
          <cell r="S946">
            <v>0</v>
          </cell>
          <cell r="U946">
            <v>0</v>
          </cell>
          <cell r="V946">
            <v>0</v>
          </cell>
          <cell r="W946">
            <v>0</v>
          </cell>
          <cell r="Y946">
            <v>0</v>
          </cell>
          <cell r="AA946">
            <v>0</v>
          </cell>
          <cell r="AJ946">
            <v>0</v>
          </cell>
          <cell r="AN946">
            <v>0</v>
          </cell>
          <cell r="AR946">
            <v>0</v>
          </cell>
          <cell r="AV946">
            <v>0</v>
          </cell>
          <cell r="AZ946">
            <v>0</v>
          </cell>
        </row>
        <row r="947">
          <cell r="Q947">
            <v>0</v>
          </cell>
          <cell r="S947">
            <v>0</v>
          </cell>
          <cell r="U947">
            <v>0</v>
          </cell>
          <cell r="V947">
            <v>0</v>
          </cell>
          <cell r="W947">
            <v>0</v>
          </cell>
          <cell r="Y947">
            <v>0</v>
          </cell>
          <cell r="AA947">
            <v>0</v>
          </cell>
          <cell r="AJ947">
            <v>0</v>
          </cell>
          <cell r="AN947">
            <v>0</v>
          </cell>
          <cell r="AR947">
            <v>0</v>
          </cell>
          <cell r="AV947">
            <v>0</v>
          </cell>
          <cell r="AZ947">
            <v>0</v>
          </cell>
        </row>
        <row r="948">
          <cell r="Q948">
            <v>3880000</v>
          </cell>
          <cell r="S948">
            <v>4164000</v>
          </cell>
          <cell r="U948">
            <v>4761000</v>
          </cell>
          <cell r="V948">
            <v>4908000</v>
          </cell>
          <cell r="W948">
            <v>4965000</v>
          </cell>
          <cell r="Y948">
            <v>5223000</v>
          </cell>
          <cell r="AA948">
            <v>5425000</v>
          </cell>
          <cell r="AJ948">
            <v>3476666.6666666665</v>
          </cell>
          <cell r="AN948">
            <v>3937125</v>
          </cell>
          <cell r="AR948">
            <v>4440208.333333333</v>
          </cell>
          <cell r="AV948">
            <v>4823208.333333333</v>
          </cell>
          <cell r="AZ948">
            <v>5045708.333333333</v>
          </cell>
        </row>
        <row r="949">
          <cell r="Q949">
            <v>0</v>
          </cell>
          <cell r="S949">
            <v>0</v>
          </cell>
          <cell r="U949">
            <v>0</v>
          </cell>
          <cell r="V949">
            <v>0</v>
          </cell>
          <cell r="W949">
            <v>0</v>
          </cell>
          <cell r="Y949">
            <v>0</v>
          </cell>
          <cell r="AA949">
            <v>0</v>
          </cell>
          <cell r="AJ949">
            <v>0</v>
          </cell>
          <cell r="AN949">
            <v>0</v>
          </cell>
          <cell r="AR949">
            <v>0</v>
          </cell>
          <cell r="AV949">
            <v>0</v>
          </cell>
          <cell r="AZ949">
            <v>0</v>
          </cell>
        </row>
        <row r="950">
          <cell r="Q950">
            <v>-3196034</v>
          </cell>
          <cell r="S950">
            <v>-3196034</v>
          </cell>
          <cell r="U950">
            <v>-3294034</v>
          </cell>
          <cell r="V950">
            <v>-3294034</v>
          </cell>
          <cell r="W950">
            <v>-3382034</v>
          </cell>
          <cell r="Y950">
            <v>-3382034</v>
          </cell>
          <cell r="AA950">
            <v>-3542034</v>
          </cell>
          <cell r="AJ950">
            <v>-2536450.6666666665</v>
          </cell>
          <cell r="AN950">
            <v>-2867284</v>
          </cell>
          <cell r="AR950">
            <v>-3140909</v>
          </cell>
          <cell r="AV950">
            <v>-3392117.3333333335</v>
          </cell>
          <cell r="AZ950">
            <v>-3708534</v>
          </cell>
        </row>
        <row r="951">
          <cell r="Q951">
            <v>0</v>
          </cell>
          <cell r="S951">
            <v>0</v>
          </cell>
          <cell r="U951">
            <v>0</v>
          </cell>
          <cell r="V951">
            <v>0</v>
          </cell>
          <cell r="W951">
            <v>0</v>
          </cell>
          <cell r="Y951">
            <v>0</v>
          </cell>
          <cell r="AA951">
            <v>0</v>
          </cell>
          <cell r="AJ951">
            <v>-678112.83333333337</v>
          </cell>
          <cell r="AN951">
            <v>-442247.5</v>
          </cell>
          <cell r="AR951">
            <v>-206382.16666666666</v>
          </cell>
          <cell r="AV951">
            <v>0</v>
          </cell>
          <cell r="AZ951">
            <v>0</v>
          </cell>
        </row>
        <row r="952">
          <cell r="Q952">
            <v>0</v>
          </cell>
          <cell r="S952">
            <v>0</v>
          </cell>
          <cell r="U952">
            <v>0</v>
          </cell>
          <cell r="V952">
            <v>0</v>
          </cell>
          <cell r="W952">
            <v>0</v>
          </cell>
          <cell r="Y952">
            <v>0</v>
          </cell>
          <cell r="AA952">
            <v>0</v>
          </cell>
          <cell r="AJ952">
            <v>-18216.583333333332</v>
          </cell>
          <cell r="AN952">
            <v>-2335.9166666666665</v>
          </cell>
          <cell r="AR952">
            <v>1544.75</v>
          </cell>
          <cell r="AV952">
            <v>0</v>
          </cell>
          <cell r="AZ952">
            <v>0</v>
          </cell>
        </row>
        <row r="953">
          <cell r="Q953">
            <v>0</v>
          </cell>
          <cell r="S953">
            <v>0</v>
          </cell>
          <cell r="U953">
            <v>0</v>
          </cell>
          <cell r="V953">
            <v>0</v>
          </cell>
          <cell r="W953">
            <v>0</v>
          </cell>
          <cell r="Y953">
            <v>0</v>
          </cell>
          <cell r="AA953">
            <v>0</v>
          </cell>
          <cell r="AJ953">
            <v>0</v>
          </cell>
          <cell r="AN953">
            <v>0</v>
          </cell>
          <cell r="AR953">
            <v>0</v>
          </cell>
          <cell r="AV953">
            <v>0</v>
          </cell>
          <cell r="AZ953">
            <v>0</v>
          </cell>
        </row>
        <row r="954">
          <cell r="AR954">
            <v>0</v>
          </cell>
          <cell r="AV954">
            <v>6750</v>
          </cell>
          <cell r="AZ954">
            <v>115916.66666666667</v>
          </cell>
        </row>
        <row r="955">
          <cell r="Q955">
            <v>36000</v>
          </cell>
          <cell r="S955">
            <v>36000</v>
          </cell>
          <cell r="U955">
            <v>1000</v>
          </cell>
          <cell r="V955">
            <v>1000</v>
          </cell>
          <cell r="W955">
            <v>1000</v>
          </cell>
          <cell r="Y955">
            <v>1000</v>
          </cell>
          <cell r="AA955">
            <v>1000</v>
          </cell>
          <cell r="AJ955">
            <v>19500</v>
          </cell>
          <cell r="AN955">
            <v>24875</v>
          </cell>
          <cell r="AR955">
            <v>19208.333333333332</v>
          </cell>
          <cell r="AV955">
            <v>8291.6666666666661</v>
          </cell>
          <cell r="AZ955">
            <v>1000</v>
          </cell>
        </row>
        <row r="956">
          <cell r="Q956">
            <v>7474</v>
          </cell>
          <cell r="S956">
            <v>7474</v>
          </cell>
          <cell r="U956">
            <v>7474</v>
          </cell>
          <cell r="V956">
            <v>7474</v>
          </cell>
          <cell r="W956">
            <v>7474</v>
          </cell>
          <cell r="Y956">
            <v>7474</v>
          </cell>
          <cell r="AA956">
            <v>7474</v>
          </cell>
          <cell r="AJ956">
            <v>7474</v>
          </cell>
          <cell r="AN956">
            <v>7474</v>
          </cell>
          <cell r="AR956">
            <v>7474</v>
          </cell>
          <cell r="AV956">
            <v>7474</v>
          </cell>
          <cell r="AZ956">
            <v>7474</v>
          </cell>
        </row>
        <row r="957">
          <cell r="Q957">
            <v>35000</v>
          </cell>
          <cell r="S957">
            <v>35000</v>
          </cell>
          <cell r="U957">
            <v>35000</v>
          </cell>
          <cell r="V957">
            <v>35000</v>
          </cell>
          <cell r="W957">
            <v>35000</v>
          </cell>
          <cell r="Y957">
            <v>35000</v>
          </cell>
          <cell r="AA957">
            <v>35000</v>
          </cell>
          <cell r="AJ957">
            <v>35000</v>
          </cell>
          <cell r="AN957">
            <v>35000</v>
          </cell>
          <cell r="AR957">
            <v>35000</v>
          </cell>
          <cell r="AV957">
            <v>35000</v>
          </cell>
          <cell r="AZ957">
            <v>35000</v>
          </cell>
        </row>
        <row r="958">
          <cell r="Q958">
            <v>680967</v>
          </cell>
          <cell r="S958">
            <v>722967</v>
          </cell>
          <cell r="U958">
            <v>764967</v>
          </cell>
          <cell r="V958">
            <v>785967</v>
          </cell>
          <cell r="W958">
            <v>806967</v>
          </cell>
          <cell r="Y958">
            <v>848967</v>
          </cell>
          <cell r="AA958">
            <v>743967</v>
          </cell>
          <cell r="AJ958">
            <v>519342</v>
          </cell>
          <cell r="AN958">
            <v>607008.66666666663</v>
          </cell>
          <cell r="AR958">
            <v>704008.66666666663</v>
          </cell>
          <cell r="AV958">
            <v>763342</v>
          </cell>
          <cell r="AZ958">
            <v>787675.33333333337</v>
          </cell>
        </row>
        <row r="959">
          <cell r="Q959">
            <v>2133338</v>
          </cell>
          <cell r="S959">
            <v>2133338</v>
          </cell>
          <cell r="U959">
            <v>2134338</v>
          </cell>
          <cell r="V959">
            <v>2135338</v>
          </cell>
          <cell r="W959">
            <v>2134338</v>
          </cell>
          <cell r="Y959">
            <v>2136338</v>
          </cell>
          <cell r="AA959">
            <v>1810338</v>
          </cell>
          <cell r="AJ959">
            <v>1922835.5</v>
          </cell>
          <cell r="AN959">
            <v>2021937.1666666667</v>
          </cell>
          <cell r="AR959">
            <v>2121580.5</v>
          </cell>
          <cell r="AV959">
            <v>2040088</v>
          </cell>
          <cell r="AZ959">
            <v>1934046.3333333333</v>
          </cell>
        </row>
        <row r="960">
          <cell r="Q960">
            <v>139202</v>
          </cell>
          <cell r="S960">
            <v>139202</v>
          </cell>
          <cell r="U960">
            <v>139202</v>
          </cell>
          <cell r="V960">
            <v>139202</v>
          </cell>
          <cell r="W960">
            <v>139202</v>
          </cell>
          <cell r="Y960">
            <v>139202</v>
          </cell>
          <cell r="AA960">
            <v>266202</v>
          </cell>
          <cell r="AJ960">
            <v>155132.45833333334</v>
          </cell>
          <cell r="AN960">
            <v>147518.125</v>
          </cell>
          <cell r="AR960">
            <v>139903.79166666666</v>
          </cell>
          <cell r="AV960">
            <v>179160.33333333334</v>
          </cell>
          <cell r="AZ960">
            <v>244827</v>
          </cell>
        </row>
        <row r="961">
          <cell r="Q961">
            <v>-6093906</v>
          </cell>
          <cell r="S961">
            <v>-6432906</v>
          </cell>
          <cell r="U961">
            <v>-6452906</v>
          </cell>
          <cell r="V961">
            <v>-6723906</v>
          </cell>
          <cell r="W961">
            <v>-7238906</v>
          </cell>
          <cell r="Y961">
            <v>-7766906</v>
          </cell>
          <cell r="AA961">
            <v>-8420922</v>
          </cell>
          <cell r="AJ961">
            <v>-5163906</v>
          </cell>
          <cell r="AN961">
            <v>-5773114.333333333</v>
          </cell>
          <cell r="AR961">
            <v>-6422947.666666667</v>
          </cell>
          <cell r="AV961">
            <v>-7285494</v>
          </cell>
          <cell r="AZ961">
            <v>-8186457.666666667</v>
          </cell>
        </row>
        <row r="962">
          <cell r="Q962">
            <v>-1446794</v>
          </cell>
          <cell r="S962">
            <v>-1446794</v>
          </cell>
          <cell r="U962">
            <v>-1446794</v>
          </cell>
          <cell r="V962">
            <v>-1446794</v>
          </cell>
          <cell r="W962">
            <v>-1493492</v>
          </cell>
          <cell r="Y962">
            <v>-1493492</v>
          </cell>
          <cell r="AA962">
            <v>-1488493</v>
          </cell>
          <cell r="AJ962">
            <v>897535.875</v>
          </cell>
          <cell r="AN962">
            <v>36046.208333333336</v>
          </cell>
          <cell r="AR962">
            <v>-843790.95833333337</v>
          </cell>
          <cell r="AV962">
            <v>-1468398.5416666667</v>
          </cell>
          <cell r="AZ962">
            <v>-1285075.75</v>
          </cell>
        </row>
        <row r="963">
          <cell r="Q963">
            <v>-1001251</v>
          </cell>
          <cell r="S963">
            <v>-1001251</v>
          </cell>
          <cell r="U963">
            <v>-1001251</v>
          </cell>
          <cell r="V963">
            <v>-1001251</v>
          </cell>
          <cell r="W963">
            <v>-1033568</v>
          </cell>
          <cell r="Y963">
            <v>-1033568</v>
          </cell>
          <cell r="AA963">
            <v>-1029895</v>
          </cell>
          <cell r="AJ963">
            <v>621138.04166666663</v>
          </cell>
          <cell r="AN963">
            <v>24945.708333333332</v>
          </cell>
          <cell r="AR963">
            <v>-583943.91666666663</v>
          </cell>
          <cell r="AV963">
            <v>-1016148.875</v>
          </cell>
          <cell r="AZ963">
            <v>-889280.625</v>
          </cell>
        </row>
        <row r="964">
          <cell r="AV964">
            <v>0</v>
          </cell>
          <cell r="AZ964">
            <v>208609.375</v>
          </cell>
        </row>
        <row r="965">
          <cell r="Q965">
            <v>7233570.6699999999</v>
          </cell>
          <cell r="S965">
            <v>-1871992.83</v>
          </cell>
          <cell r="U965">
            <v>-3810468.23</v>
          </cell>
          <cell r="V965">
            <v>370044.73</v>
          </cell>
          <cell r="W965">
            <v>2976301.14</v>
          </cell>
          <cell r="Y965">
            <v>14606652.279999999</v>
          </cell>
          <cell r="AA965">
            <v>13233601.25</v>
          </cell>
          <cell r="AJ965">
            <v>5148837.5920833331</v>
          </cell>
          <cell r="AN965">
            <v>5422389.5954166679</v>
          </cell>
          <cell r="AR965">
            <v>6099499.949583333</v>
          </cell>
          <cell r="AV965">
            <v>5621682.5687500006</v>
          </cell>
          <cell r="AZ965">
            <v>6980216.5983333318</v>
          </cell>
        </row>
        <row r="966">
          <cell r="Q966">
            <v>-5075464.66</v>
          </cell>
          <cell r="S966">
            <v>-15787748.949999999</v>
          </cell>
          <cell r="U966">
            <v>-36829632.399999999</v>
          </cell>
          <cell r="V966">
            <v>-54265222.630000003</v>
          </cell>
          <cell r="W966">
            <v>-44238808.340000004</v>
          </cell>
          <cell r="Y966">
            <v>-62527416.759999998</v>
          </cell>
          <cell r="AA966">
            <v>-13696864.16</v>
          </cell>
          <cell r="AJ966">
            <v>-32215928.649583329</v>
          </cell>
          <cell r="AN966">
            <v>-22105349.710416663</v>
          </cell>
          <cell r="AR966">
            <v>-29849405.99208333</v>
          </cell>
          <cell r="AV966">
            <v>-32087718.329583336</v>
          </cell>
          <cell r="AZ966">
            <v>-24000273.387499992</v>
          </cell>
        </row>
        <row r="967">
          <cell r="Q967">
            <v>-281931.78999999998</v>
          </cell>
          <cell r="S967">
            <v>-314892.08</v>
          </cell>
          <cell r="U967">
            <v>-435170</v>
          </cell>
          <cell r="V967">
            <v>-542193.28</v>
          </cell>
          <cell r="W967">
            <v>-259804.71</v>
          </cell>
          <cell r="Y967">
            <v>-522191.78</v>
          </cell>
          <cell r="AA967">
            <v>19088.14</v>
          </cell>
          <cell r="AJ967">
            <v>-1451400.5875000001</v>
          </cell>
          <cell r="AN967">
            <v>-1158072.6504166664</v>
          </cell>
          <cell r="AR967">
            <v>-593029.29375000007</v>
          </cell>
          <cell r="AV967">
            <v>-331940.9891666667</v>
          </cell>
          <cell r="AZ967">
            <v>-223901.06166666665</v>
          </cell>
        </row>
        <row r="968">
          <cell r="Q968">
            <v>460454.54</v>
          </cell>
          <cell r="S968">
            <v>491402.36</v>
          </cell>
          <cell r="U968">
            <v>470171.39</v>
          </cell>
          <cell r="V968">
            <v>459651.08</v>
          </cell>
          <cell r="W968">
            <v>435706.43</v>
          </cell>
          <cell r="Y968">
            <v>470288.68</v>
          </cell>
          <cell r="AA968">
            <v>318460.46000000002</v>
          </cell>
          <cell r="AJ968">
            <v>456280.96416666679</v>
          </cell>
          <cell r="AN968">
            <v>449395.71458333335</v>
          </cell>
          <cell r="AR968">
            <v>454853.06583333336</v>
          </cell>
          <cell r="AV968">
            <v>445566.3808333333</v>
          </cell>
          <cell r="AZ968">
            <v>418654.15625</v>
          </cell>
        </row>
        <row r="969">
          <cell r="Q969">
            <v>4835239.6100000003</v>
          </cell>
          <cell r="S969">
            <v>2769704.31</v>
          </cell>
          <cell r="U969">
            <v>1214743.29</v>
          </cell>
          <cell r="V969">
            <v>835515.83</v>
          </cell>
          <cell r="W969">
            <v>627316.38</v>
          </cell>
          <cell r="Y969">
            <v>209330.4</v>
          </cell>
          <cell r="AA969">
            <v>7565252.5099999998</v>
          </cell>
          <cell r="AJ969">
            <v>2994689.3866666667</v>
          </cell>
          <cell r="AN969">
            <v>2249509.3529166663</v>
          </cell>
          <cell r="AR969">
            <v>2316910.1816666662</v>
          </cell>
          <cell r="AV969">
            <v>2574045.6820833334</v>
          </cell>
          <cell r="AZ969">
            <v>2787392.8170833336</v>
          </cell>
        </row>
        <row r="970">
          <cell r="Q970">
            <v>-16063776.470000001</v>
          </cell>
          <cell r="S970">
            <v>-9126128.6699999999</v>
          </cell>
          <cell r="U970">
            <v>-3851318.22</v>
          </cell>
          <cell r="V970">
            <v>-2513360.83</v>
          </cell>
          <cell r="W970">
            <v>-1736238.67</v>
          </cell>
          <cell r="Y970">
            <v>-194546.38</v>
          </cell>
          <cell r="AA970">
            <v>-66586398.020000003</v>
          </cell>
          <cell r="AJ970">
            <v>-15000079.814166667</v>
          </cell>
          <cell r="AN970">
            <v>-8408858.4875000007</v>
          </cell>
          <cell r="AR970">
            <v>-7505948.1625000006</v>
          </cell>
          <cell r="AV970">
            <v>-16095840.709583335</v>
          </cell>
          <cell r="AZ970">
            <v>-23561772.892500002</v>
          </cell>
        </row>
        <row r="971">
          <cell r="W971">
            <v>-20701303.469999999</v>
          </cell>
          <cell r="Y971">
            <v>-19528681.640000001</v>
          </cell>
          <cell r="AA971">
            <v>-17456473.41</v>
          </cell>
          <cell r="AJ971">
            <v>0</v>
          </cell>
          <cell r="AN971">
            <v>0</v>
          </cell>
          <cell r="AR971">
            <v>-4221542.4991666665</v>
          </cell>
          <cell r="AV971">
            <v>-9840085.6583333332</v>
          </cell>
          <cell r="AZ971">
            <v>-12385835.354583336</v>
          </cell>
        </row>
        <row r="972">
          <cell r="Q972">
            <v>8967750072.1800022</v>
          </cell>
          <cell r="S972">
            <v>8796799245.090004</v>
          </cell>
          <cell r="U972">
            <v>8544073521.8700094</v>
          </cell>
          <cell r="V972">
            <v>8443211198.1600037</v>
          </cell>
          <cell r="W972">
            <v>8402764384.1999969</v>
          </cell>
          <cell r="Y972">
            <v>8586482260.5900087</v>
          </cell>
          <cell r="AA972">
            <v>8619310602.7900047</v>
          </cell>
          <cell r="AJ972">
            <v>7962404785.0204191</v>
          </cell>
          <cell r="AN972">
            <v>8288180862.1062527</v>
          </cell>
          <cell r="AR972">
            <v>8498242242.4287472</v>
          </cell>
          <cell r="AV972">
            <v>8671515549.4954205</v>
          </cell>
          <cell r="AZ972">
            <v>8673305475.4054203</v>
          </cell>
        </row>
        <row r="973">
          <cell r="Q973">
            <v>-859037900</v>
          </cell>
          <cell r="S973">
            <v>0</v>
          </cell>
          <cell r="U973">
            <v>0</v>
          </cell>
          <cell r="V973">
            <v>0</v>
          </cell>
          <cell r="W973">
            <v>0</v>
          </cell>
          <cell r="Y973">
            <v>0</v>
          </cell>
          <cell r="AA973">
            <v>0</v>
          </cell>
          <cell r="AJ973">
            <v>-859037900</v>
          </cell>
          <cell r="AN973">
            <v>-680071670.83333337</v>
          </cell>
          <cell r="AR973">
            <v>-393725704.16666669</v>
          </cell>
          <cell r="AV973">
            <v>-107379737.5</v>
          </cell>
          <cell r="AZ973">
            <v>0</v>
          </cell>
        </row>
        <row r="974">
          <cell r="Q974">
            <v>0</v>
          </cell>
          <cell r="S974">
            <v>-859037.91</v>
          </cell>
          <cell r="U974">
            <v>-859037.91</v>
          </cell>
          <cell r="V974">
            <v>-859037.91</v>
          </cell>
          <cell r="W974">
            <v>-859037.91</v>
          </cell>
          <cell r="Y974">
            <v>-859037.91</v>
          </cell>
          <cell r="AA974">
            <v>-859037.91</v>
          </cell>
          <cell r="AJ974">
            <v>0</v>
          </cell>
          <cell r="AN974">
            <v>-178966.23124999998</v>
          </cell>
          <cell r="AR974">
            <v>-465312.20124999998</v>
          </cell>
          <cell r="AV974">
            <v>-751658.17125000001</v>
          </cell>
          <cell r="AZ974">
            <v>-859037.91</v>
          </cell>
        </row>
        <row r="975">
          <cell r="Q975">
            <v>-1000</v>
          </cell>
          <cell r="S975">
            <v>-1000</v>
          </cell>
          <cell r="U975">
            <v>-1000</v>
          </cell>
          <cell r="V975">
            <v>-1000</v>
          </cell>
          <cell r="W975">
            <v>0</v>
          </cell>
          <cell r="Y975">
            <v>0</v>
          </cell>
          <cell r="AA975">
            <v>0</v>
          </cell>
          <cell r="AJ975">
            <v>-1000</v>
          </cell>
          <cell r="AN975">
            <v>-1000</v>
          </cell>
          <cell r="AR975">
            <v>-791.66666666666663</v>
          </cell>
          <cell r="AV975">
            <v>-458.33333333333331</v>
          </cell>
          <cell r="AZ975">
            <v>-125</v>
          </cell>
        </row>
        <row r="976">
          <cell r="Q976">
            <v>-122847945.22</v>
          </cell>
          <cell r="S976">
            <v>-122847945.22</v>
          </cell>
          <cell r="U976">
            <v>-122847945.22</v>
          </cell>
          <cell r="V976">
            <v>-122847945.22</v>
          </cell>
          <cell r="W976">
            <v>-122847945.22</v>
          </cell>
          <cell r="Y976">
            <v>-122847945.22</v>
          </cell>
          <cell r="AA976">
            <v>-122847945.22</v>
          </cell>
          <cell r="AJ976">
            <v>-122847945.22000001</v>
          </cell>
          <cell r="AN976">
            <v>-122847945.22000001</v>
          </cell>
          <cell r="AR976">
            <v>-122847945.22000001</v>
          </cell>
          <cell r="AV976">
            <v>-122847945.22000001</v>
          </cell>
          <cell r="AZ976">
            <v>-122847945.22000001</v>
          </cell>
        </row>
        <row r="977">
          <cell r="Q977">
            <v>-338395484.31</v>
          </cell>
          <cell r="S977">
            <v>-338395484.31</v>
          </cell>
          <cell r="U977">
            <v>-338395484.31</v>
          </cell>
          <cell r="V977">
            <v>-338395484.31</v>
          </cell>
          <cell r="W977">
            <v>-338395484.31</v>
          </cell>
          <cell r="Y977">
            <v>-338395484.31</v>
          </cell>
          <cell r="AA977">
            <v>-338395484.31</v>
          </cell>
          <cell r="AJ977">
            <v>-338395484.31</v>
          </cell>
          <cell r="AN977">
            <v>-338395484.31</v>
          </cell>
          <cell r="AR977">
            <v>-338395484.31</v>
          </cell>
          <cell r="AV977">
            <v>-338395484.31</v>
          </cell>
          <cell r="AZ977">
            <v>-338395484.31</v>
          </cell>
        </row>
        <row r="978">
          <cell r="Q978">
            <v>-16901820.34</v>
          </cell>
          <cell r="S978">
            <v>-16901820.34</v>
          </cell>
          <cell r="U978">
            <v>-16901820.34</v>
          </cell>
          <cell r="V978">
            <v>-16901820.34</v>
          </cell>
          <cell r="W978">
            <v>-16901820.34</v>
          </cell>
          <cell r="Y978">
            <v>-16901820.34</v>
          </cell>
          <cell r="AA978">
            <v>-16901820.34</v>
          </cell>
          <cell r="AJ978">
            <v>-16901820.34</v>
          </cell>
          <cell r="AN978">
            <v>-16901820.34</v>
          </cell>
          <cell r="AR978">
            <v>-16901820.34</v>
          </cell>
          <cell r="AV978">
            <v>-16901820.34</v>
          </cell>
          <cell r="AZ978">
            <v>-16901820.34</v>
          </cell>
        </row>
        <row r="979">
          <cell r="Q979">
            <v>-337.5</v>
          </cell>
          <cell r="S979">
            <v>0</v>
          </cell>
          <cell r="U979">
            <v>0</v>
          </cell>
          <cell r="V979">
            <v>0</v>
          </cell>
          <cell r="W979">
            <v>0</v>
          </cell>
          <cell r="Y979">
            <v>0</v>
          </cell>
          <cell r="AA979">
            <v>0</v>
          </cell>
          <cell r="AJ979">
            <v>-337.5</v>
          </cell>
          <cell r="AN979">
            <v>-267.1875</v>
          </cell>
          <cell r="AR979">
            <v>-154.6875</v>
          </cell>
          <cell r="AV979">
            <v>-42.1875</v>
          </cell>
          <cell r="AZ979">
            <v>0</v>
          </cell>
        </row>
        <row r="980">
          <cell r="Q980">
            <v>-820586865.84000003</v>
          </cell>
          <cell r="S980">
            <v>-2470564779.1599998</v>
          </cell>
          <cell r="U980">
            <v>-2491360451.8000002</v>
          </cell>
          <cell r="V980">
            <v>-2491360451.8000002</v>
          </cell>
          <cell r="W980">
            <v>-2487705116.4699998</v>
          </cell>
          <cell r="Y980">
            <v>-2487705116.4699998</v>
          </cell>
          <cell r="AA980">
            <v>-2487705116.4699998</v>
          </cell>
          <cell r="AJ980">
            <v>-820453035.04541683</v>
          </cell>
          <cell r="AN980">
            <v>-1166905248.2841668</v>
          </cell>
          <cell r="AR980">
            <v>-1723094353.3258331</v>
          </cell>
          <cell r="AV980">
            <v>-2278800807.5312505</v>
          </cell>
          <cell r="AZ980">
            <v>-2488162033.38625</v>
          </cell>
        </row>
        <row r="981">
          <cell r="Q981">
            <v>-3655335.33</v>
          </cell>
          <cell r="S981">
            <v>0</v>
          </cell>
          <cell r="U981">
            <v>0</v>
          </cell>
          <cell r="V981">
            <v>0</v>
          </cell>
          <cell r="W981">
            <v>0</v>
          </cell>
          <cell r="Y981">
            <v>0</v>
          </cell>
          <cell r="AA981">
            <v>0</v>
          </cell>
          <cell r="AJ981">
            <v>-2552258.5341666662</v>
          </cell>
          <cell r="AN981">
            <v>-2260201.13625</v>
          </cell>
          <cell r="AR981">
            <v>-1481353.6929166669</v>
          </cell>
          <cell r="AV981">
            <v>-456916.91625000001</v>
          </cell>
          <cell r="AZ981">
            <v>0</v>
          </cell>
        </row>
        <row r="982">
          <cell r="Q982">
            <v>0</v>
          </cell>
          <cell r="S982">
            <v>0</v>
          </cell>
          <cell r="U982">
            <v>0</v>
          </cell>
          <cell r="V982">
            <v>0</v>
          </cell>
          <cell r="W982">
            <v>0</v>
          </cell>
          <cell r="Y982">
            <v>0</v>
          </cell>
          <cell r="AA982">
            <v>0</v>
          </cell>
          <cell r="AJ982">
            <v>-76338.63416666667</v>
          </cell>
          <cell r="AN982">
            <v>-20819.627499999999</v>
          </cell>
          <cell r="AR982">
            <v>0</v>
          </cell>
          <cell r="AV982">
            <v>0</v>
          </cell>
          <cell r="AZ982">
            <v>0</v>
          </cell>
        </row>
        <row r="983">
          <cell r="Q983">
            <v>-64675</v>
          </cell>
          <cell r="S983">
            <v>-64675</v>
          </cell>
          <cell r="U983">
            <v>-491575</v>
          </cell>
          <cell r="V983">
            <v>-491575</v>
          </cell>
          <cell r="W983">
            <v>-491575</v>
          </cell>
          <cell r="Y983">
            <v>-491575</v>
          </cell>
          <cell r="AA983">
            <v>-491575</v>
          </cell>
          <cell r="AJ983">
            <v>-53938.541666666664</v>
          </cell>
          <cell r="AN983">
            <v>-116173.125</v>
          </cell>
          <cell r="AR983">
            <v>-260218.125</v>
          </cell>
          <cell r="AV983">
            <v>-402637.5</v>
          </cell>
          <cell r="AZ983">
            <v>-491575</v>
          </cell>
        </row>
        <row r="984">
          <cell r="Q984">
            <v>-689543.36</v>
          </cell>
          <cell r="S984">
            <v>0</v>
          </cell>
          <cell r="U984">
            <v>0</v>
          </cell>
          <cell r="V984">
            <v>0</v>
          </cell>
          <cell r="W984">
            <v>0</v>
          </cell>
          <cell r="Y984">
            <v>0</v>
          </cell>
          <cell r="AA984">
            <v>0</v>
          </cell>
          <cell r="AJ984">
            <v>-1077572.7308333332</v>
          </cell>
          <cell r="AN984">
            <v>-450399.61833333335</v>
          </cell>
          <cell r="AR984">
            <v>-285944.16499999998</v>
          </cell>
          <cell r="AV984">
            <v>-86192.92</v>
          </cell>
          <cell r="AZ984">
            <v>0</v>
          </cell>
        </row>
        <row r="985">
          <cell r="Q985">
            <v>-399333813.91000003</v>
          </cell>
          <cell r="S985">
            <v>-13872593.67</v>
          </cell>
          <cell r="U985">
            <v>-13872593.67</v>
          </cell>
          <cell r="V985">
            <v>-13872593.67</v>
          </cell>
          <cell r="W985">
            <v>0</v>
          </cell>
          <cell r="Y985">
            <v>0</v>
          </cell>
          <cell r="AA985">
            <v>0</v>
          </cell>
          <cell r="AJ985">
            <v>-261383220.17125002</v>
          </cell>
          <cell r="AN985">
            <v>-190334739.32875001</v>
          </cell>
          <cell r="AR985">
            <v>-115017657.38958336</v>
          </cell>
          <cell r="AV985">
            <v>-53661245.395416677</v>
          </cell>
          <cell r="AZ985">
            <v>-1734074.20875</v>
          </cell>
        </row>
        <row r="986">
          <cell r="Q986">
            <v>2148854.7200000002</v>
          </cell>
          <cell r="S986">
            <v>2148854.7200000002</v>
          </cell>
          <cell r="U986">
            <v>2148854.7200000002</v>
          </cell>
          <cell r="V986">
            <v>2148854.7200000002</v>
          </cell>
          <cell r="W986">
            <v>2148854.7200000002</v>
          </cell>
          <cell r="Y986">
            <v>2148854.7200000002</v>
          </cell>
          <cell r="AA986">
            <v>2148854.7200000002</v>
          </cell>
          <cell r="AJ986">
            <v>2148854.7199999997</v>
          </cell>
          <cell r="AN986">
            <v>2148854.7199999997</v>
          </cell>
          <cell r="AR986">
            <v>2148854.7199999997</v>
          </cell>
          <cell r="AV986">
            <v>2148854.7199999997</v>
          </cell>
          <cell r="AZ986">
            <v>2148854.7199999997</v>
          </cell>
        </row>
        <row r="987">
          <cell r="Q987">
            <v>0</v>
          </cell>
          <cell r="S987">
            <v>0</v>
          </cell>
          <cell r="U987">
            <v>0</v>
          </cell>
          <cell r="V987">
            <v>0</v>
          </cell>
          <cell r="W987">
            <v>0</v>
          </cell>
          <cell r="Y987">
            <v>0</v>
          </cell>
          <cell r="AA987">
            <v>0</v>
          </cell>
          <cell r="AJ987">
            <v>0</v>
          </cell>
          <cell r="AN987">
            <v>0</v>
          </cell>
          <cell r="AR987">
            <v>0</v>
          </cell>
          <cell r="AV987">
            <v>0</v>
          </cell>
          <cell r="AZ987">
            <v>0</v>
          </cell>
        </row>
        <row r="988">
          <cell r="Q988">
            <v>4985024.68</v>
          </cell>
          <cell r="S988">
            <v>4985024.68</v>
          </cell>
          <cell r="U988">
            <v>4985024.68</v>
          </cell>
          <cell r="V988">
            <v>4985024.68</v>
          </cell>
          <cell r="W988">
            <v>4985024.68</v>
          </cell>
          <cell r="Y988">
            <v>4985024.68</v>
          </cell>
          <cell r="AA988">
            <v>4985024.68</v>
          </cell>
          <cell r="AJ988">
            <v>4985024.68</v>
          </cell>
          <cell r="AN988">
            <v>4985024.68</v>
          </cell>
          <cell r="AR988">
            <v>4985024.68</v>
          </cell>
          <cell r="AV988">
            <v>4985024.68</v>
          </cell>
          <cell r="AZ988">
            <v>4985024.68</v>
          </cell>
        </row>
        <row r="989">
          <cell r="Q989">
            <v>0</v>
          </cell>
          <cell r="S989">
            <v>0</v>
          </cell>
          <cell r="U989">
            <v>0</v>
          </cell>
          <cell r="V989">
            <v>0</v>
          </cell>
          <cell r="W989">
            <v>0</v>
          </cell>
          <cell r="Y989">
            <v>0</v>
          </cell>
          <cell r="AA989">
            <v>0</v>
          </cell>
          <cell r="AJ989">
            <v>0</v>
          </cell>
          <cell r="AN989">
            <v>0</v>
          </cell>
          <cell r="AR989">
            <v>0</v>
          </cell>
          <cell r="AV989">
            <v>0</v>
          </cell>
          <cell r="AZ989">
            <v>0</v>
          </cell>
        </row>
        <row r="990">
          <cell r="Q990">
            <v>-6573245</v>
          </cell>
          <cell r="S990">
            <v>-6573245</v>
          </cell>
          <cell r="U990">
            <v>-6573245</v>
          </cell>
          <cell r="V990">
            <v>-6573245</v>
          </cell>
          <cell r="W990">
            <v>-6573245</v>
          </cell>
          <cell r="Y990">
            <v>-6573245</v>
          </cell>
          <cell r="AA990">
            <v>-6573245</v>
          </cell>
          <cell r="AJ990">
            <v>-6532226.416666667</v>
          </cell>
          <cell r="AN990">
            <v>-6546493.75</v>
          </cell>
          <cell r="AR990">
            <v>-6560761.083333333</v>
          </cell>
          <cell r="AV990">
            <v>-6574360.5</v>
          </cell>
          <cell r="AZ990">
            <v>-6583284.5</v>
          </cell>
        </row>
        <row r="991">
          <cell r="Q991">
            <v>-1739242</v>
          </cell>
          <cell r="S991">
            <v>-1739242</v>
          </cell>
          <cell r="U991">
            <v>-1739242</v>
          </cell>
          <cell r="V991">
            <v>-1739242</v>
          </cell>
          <cell r="W991">
            <v>-1739242</v>
          </cell>
          <cell r="Y991">
            <v>-1739242</v>
          </cell>
          <cell r="AA991">
            <v>-1739242</v>
          </cell>
          <cell r="AJ991">
            <v>-1521866.125</v>
          </cell>
          <cell r="AN991">
            <v>-1597475.125</v>
          </cell>
          <cell r="AR991">
            <v>-1673084.125</v>
          </cell>
          <cell r="AV991">
            <v>-1740792.0833333333</v>
          </cell>
          <cell r="AZ991">
            <v>-1753192.75</v>
          </cell>
        </row>
        <row r="992">
          <cell r="Q992">
            <v>6912845.0599999996</v>
          </cell>
          <cell r="S992">
            <v>10437623.67</v>
          </cell>
          <cell r="U992">
            <v>10437623.67</v>
          </cell>
          <cell r="V992">
            <v>10437623.67</v>
          </cell>
          <cell r="W992">
            <v>-389541.3</v>
          </cell>
          <cell r="Y992">
            <v>-389541.3</v>
          </cell>
          <cell r="AA992">
            <v>-389541.3</v>
          </cell>
          <cell r="AJ992">
            <v>6684363.654583334</v>
          </cell>
          <cell r="AN992">
            <v>7940905.487916667</v>
          </cell>
          <cell r="AR992">
            <v>6860172.3225000007</v>
          </cell>
          <cell r="AV992">
            <v>4426043.5358333355</v>
          </cell>
          <cell r="AZ992">
            <v>1077470.5337499997</v>
          </cell>
        </row>
        <row r="993">
          <cell r="Q993">
            <v>3524778.61</v>
          </cell>
          <cell r="S993">
            <v>389541.3</v>
          </cell>
          <cell r="U993">
            <v>389541.3</v>
          </cell>
          <cell r="V993">
            <v>389541.3</v>
          </cell>
          <cell r="W993">
            <v>389541.3</v>
          </cell>
          <cell r="Y993">
            <v>389541.3</v>
          </cell>
          <cell r="AA993">
            <v>389541.3</v>
          </cell>
          <cell r="AJ993">
            <v>1987892.3058333334</v>
          </cell>
          <cell r="AN993">
            <v>1740548.6425000001</v>
          </cell>
          <cell r="AR993">
            <v>1316670.5370833336</v>
          </cell>
          <cell r="AV993">
            <v>509657.38624999992</v>
          </cell>
          <cell r="AZ993">
            <v>275925.08749999997</v>
          </cell>
        </row>
        <row r="994">
          <cell r="Q994">
            <v>-457744180.39999998</v>
          </cell>
          <cell r="S994">
            <v>-474639899.95999998</v>
          </cell>
          <cell r="U994">
            <v>-474534261.32999998</v>
          </cell>
          <cell r="V994">
            <v>-474534261.32999998</v>
          </cell>
          <cell r="W994">
            <v>-473362627.68000001</v>
          </cell>
          <cell r="Y994">
            <v>-473362627.68000001</v>
          </cell>
          <cell r="AA994">
            <v>-473529059.11000001</v>
          </cell>
          <cell r="AJ994">
            <v>-453396578.04874992</v>
          </cell>
          <cell r="AN994">
            <v>-462612865.03624994</v>
          </cell>
          <cell r="AR994">
            <v>-468663179.15125006</v>
          </cell>
          <cell r="AV994">
            <v>-473403798.09541655</v>
          </cell>
          <cell r="AZ994">
            <v>-467835715.61250001</v>
          </cell>
        </row>
        <row r="995">
          <cell r="Q995">
            <v>-162735518.78</v>
          </cell>
          <cell r="S995">
            <v>-56437884.909999996</v>
          </cell>
          <cell r="U995">
            <v>-100880469.02</v>
          </cell>
          <cell r="V995">
            <v>-122522352.84</v>
          </cell>
          <cell r="W995">
            <v>-128754095.34</v>
          </cell>
          <cell r="Y995">
            <v>-112535516.01000001</v>
          </cell>
          <cell r="AA995">
            <v>-123167336.86</v>
          </cell>
          <cell r="AJ995">
            <v>-108509176.89708306</v>
          </cell>
          <cell r="AN995">
            <v>-106257854.54833323</v>
          </cell>
          <cell r="AR995">
            <v>-107686617.54416661</v>
          </cell>
          <cell r="AV995">
            <v>-109306416.5425</v>
          </cell>
          <cell r="AZ995">
            <v>-86532721.430416659</v>
          </cell>
        </row>
        <row r="996">
          <cell r="Q996">
            <v>0</v>
          </cell>
          <cell r="S996">
            <v>0</v>
          </cell>
          <cell r="U996">
            <v>0</v>
          </cell>
          <cell r="V996">
            <v>0</v>
          </cell>
          <cell r="W996">
            <v>0</v>
          </cell>
          <cell r="Y996">
            <v>0</v>
          </cell>
          <cell r="AA996">
            <v>0</v>
          </cell>
          <cell r="AJ996">
            <v>0</v>
          </cell>
          <cell r="AN996">
            <v>0</v>
          </cell>
          <cell r="AR996">
            <v>0</v>
          </cell>
          <cell r="AV996">
            <v>0</v>
          </cell>
          <cell r="AZ996">
            <v>0</v>
          </cell>
        </row>
        <row r="997">
          <cell r="Q997">
            <v>0</v>
          </cell>
          <cell r="S997">
            <v>0</v>
          </cell>
          <cell r="U997">
            <v>0</v>
          </cell>
          <cell r="V997">
            <v>0</v>
          </cell>
          <cell r="W997">
            <v>0</v>
          </cell>
          <cell r="Y997">
            <v>0</v>
          </cell>
          <cell r="AA997">
            <v>0</v>
          </cell>
          <cell r="AJ997">
            <v>0</v>
          </cell>
          <cell r="AN997">
            <v>0</v>
          </cell>
          <cell r="AR997">
            <v>0</v>
          </cell>
          <cell r="AV997">
            <v>0</v>
          </cell>
          <cell r="AZ997">
            <v>0</v>
          </cell>
        </row>
        <row r="998">
          <cell r="Q998">
            <v>0</v>
          </cell>
          <cell r="S998">
            <v>0</v>
          </cell>
          <cell r="U998">
            <v>0</v>
          </cell>
          <cell r="V998">
            <v>0</v>
          </cell>
          <cell r="W998">
            <v>0</v>
          </cell>
          <cell r="Y998">
            <v>0</v>
          </cell>
          <cell r="AA998">
            <v>0</v>
          </cell>
          <cell r="AJ998">
            <v>0</v>
          </cell>
          <cell r="AN998">
            <v>0</v>
          </cell>
          <cell r="AR998">
            <v>0</v>
          </cell>
          <cell r="AV998">
            <v>0</v>
          </cell>
          <cell r="AZ998">
            <v>0</v>
          </cell>
        </row>
        <row r="999">
          <cell r="Q999">
            <v>0</v>
          </cell>
          <cell r="S999">
            <v>0</v>
          </cell>
          <cell r="U999">
            <v>0</v>
          </cell>
          <cell r="V999">
            <v>0</v>
          </cell>
          <cell r="W999">
            <v>0</v>
          </cell>
          <cell r="Y999">
            <v>0</v>
          </cell>
          <cell r="AA999">
            <v>0</v>
          </cell>
          <cell r="AJ999">
            <v>0</v>
          </cell>
          <cell r="AN999">
            <v>0</v>
          </cell>
          <cell r="AR999">
            <v>0</v>
          </cell>
          <cell r="AV999">
            <v>0</v>
          </cell>
          <cell r="AZ999">
            <v>0</v>
          </cell>
        </row>
        <row r="1000">
          <cell r="Q1000">
            <v>145840136.72</v>
          </cell>
          <cell r="S1000">
            <v>32419622.25</v>
          </cell>
          <cell r="U1000">
            <v>90419622.25</v>
          </cell>
          <cell r="V1000">
            <v>90419622.25</v>
          </cell>
          <cell r="W1000">
            <v>146421670.81</v>
          </cell>
          <cell r="Y1000">
            <v>159259952.75</v>
          </cell>
          <cell r="AA1000">
            <v>173019624.81999999</v>
          </cell>
          <cell r="AJ1000">
            <v>83498784.754583344</v>
          </cell>
          <cell r="AN1000">
            <v>88940348.365833342</v>
          </cell>
          <cell r="AR1000">
            <v>104800571.96375</v>
          </cell>
          <cell r="AV1000">
            <v>120551427.40208334</v>
          </cell>
          <cell r="AZ1000">
            <v>119660380.71541667</v>
          </cell>
        </row>
        <row r="1001">
          <cell r="Q1001">
            <v>5848610</v>
          </cell>
          <cell r="S1001">
            <v>5848610</v>
          </cell>
          <cell r="U1001">
            <v>5848610</v>
          </cell>
          <cell r="V1001">
            <v>5848610</v>
          </cell>
          <cell r="W1001">
            <v>5848610</v>
          </cell>
          <cell r="Y1001">
            <v>5848610</v>
          </cell>
          <cell r="AA1001">
            <v>5848610</v>
          </cell>
          <cell r="AJ1001">
            <v>4630149.583333333</v>
          </cell>
          <cell r="AN1001">
            <v>5848610</v>
          </cell>
          <cell r="AR1001">
            <v>5848610</v>
          </cell>
          <cell r="AV1001">
            <v>5848610</v>
          </cell>
          <cell r="AZ1001">
            <v>5848610</v>
          </cell>
        </row>
        <row r="1002">
          <cell r="AV1002">
            <v>0</v>
          </cell>
          <cell r="AZ1002">
            <v>0</v>
          </cell>
        </row>
        <row r="1003">
          <cell r="Q1003">
            <v>77562549.519999996</v>
          </cell>
          <cell r="S1003">
            <v>77562549.519999996</v>
          </cell>
          <cell r="U1003">
            <v>77562549.519999996</v>
          </cell>
          <cell r="V1003">
            <v>77562549.519999996</v>
          </cell>
          <cell r="W1003">
            <v>77562549.519999996</v>
          </cell>
          <cell r="Y1003">
            <v>77562549.519999996</v>
          </cell>
          <cell r="AA1003">
            <v>77562549.519999996</v>
          </cell>
          <cell r="AJ1003">
            <v>77562549.519999996</v>
          </cell>
          <cell r="AN1003">
            <v>77562549.519999996</v>
          </cell>
          <cell r="AR1003">
            <v>77562549.519999996</v>
          </cell>
          <cell r="AV1003">
            <v>77562549.519999996</v>
          </cell>
          <cell r="AZ1003">
            <v>77562549.519999996</v>
          </cell>
        </row>
        <row r="1004">
          <cell r="Q1004">
            <v>1755001.25</v>
          </cell>
          <cell r="S1004">
            <v>1755001.25</v>
          </cell>
          <cell r="U1004">
            <v>1755001.25</v>
          </cell>
          <cell r="V1004">
            <v>1755001.25</v>
          </cell>
          <cell r="W1004">
            <v>1755001.25</v>
          </cell>
          <cell r="Y1004">
            <v>1755001.25</v>
          </cell>
          <cell r="AA1004">
            <v>1755001.25</v>
          </cell>
          <cell r="AJ1004">
            <v>1755001.25</v>
          </cell>
          <cell r="AN1004">
            <v>1755001.25</v>
          </cell>
          <cell r="AR1004">
            <v>1755001.25</v>
          </cell>
          <cell r="AV1004">
            <v>1755001.25</v>
          </cell>
          <cell r="AZ1004">
            <v>1755001.25</v>
          </cell>
        </row>
        <row r="1005">
          <cell r="Q1005">
            <v>1471103.62</v>
          </cell>
          <cell r="S1005">
            <v>1471103.62</v>
          </cell>
          <cell r="U1005">
            <v>1471103.62</v>
          </cell>
          <cell r="V1005">
            <v>1471103.62</v>
          </cell>
          <cell r="W1005">
            <v>1471103.62</v>
          </cell>
          <cell r="Y1005">
            <v>1471103.62</v>
          </cell>
          <cell r="AA1005">
            <v>1471103.62</v>
          </cell>
          <cell r="AJ1005">
            <v>1471103.6200000003</v>
          </cell>
          <cell r="AN1005">
            <v>1471103.6200000003</v>
          </cell>
          <cell r="AR1005">
            <v>1471103.6200000003</v>
          </cell>
          <cell r="AV1005">
            <v>1471103.6200000003</v>
          </cell>
          <cell r="AZ1005">
            <v>1471103.6200000003</v>
          </cell>
        </row>
        <row r="1006">
          <cell r="Q1006">
            <v>16359946.109999999</v>
          </cell>
          <cell r="S1006">
            <v>16359946.109999999</v>
          </cell>
          <cell r="U1006">
            <v>16359946.109999999</v>
          </cell>
          <cell r="V1006">
            <v>16359946.109999999</v>
          </cell>
          <cell r="W1006">
            <v>16359946.109999999</v>
          </cell>
          <cell r="Y1006">
            <v>16359946.109999999</v>
          </cell>
          <cell r="AA1006">
            <v>16359946.109999999</v>
          </cell>
          <cell r="AJ1006">
            <v>16359946.110000005</v>
          </cell>
          <cell r="AN1006">
            <v>16359946.110000005</v>
          </cell>
          <cell r="AR1006">
            <v>16359946.110000005</v>
          </cell>
          <cell r="AV1006">
            <v>16359946.110000005</v>
          </cell>
          <cell r="AZ1006">
            <v>16359946.110000005</v>
          </cell>
        </row>
        <row r="1007">
          <cell r="Q1007">
            <v>0</v>
          </cell>
          <cell r="S1007">
            <v>0</v>
          </cell>
          <cell r="U1007">
            <v>0</v>
          </cell>
          <cell r="V1007">
            <v>0</v>
          </cell>
          <cell r="W1007">
            <v>0</v>
          </cell>
          <cell r="Y1007">
            <v>0</v>
          </cell>
          <cell r="AA1007">
            <v>0</v>
          </cell>
          <cell r="AJ1007">
            <v>0</v>
          </cell>
          <cell r="AN1007">
            <v>0</v>
          </cell>
          <cell r="AR1007">
            <v>0</v>
          </cell>
          <cell r="AV1007">
            <v>0</v>
          </cell>
          <cell r="AZ1007">
            <v>0</v>
          </cell>
        </row>
        <row r="1008">
          <cell r="Q1008">
            <v>-4608449</v>
          </cell>
          <cell r="S1008">
            <v>-4608449</v>
          </cell>
          <cell r="U1008">
            <v>-4799887</v>
          </cell>
          <cell r="V1008">
            <v>-4799887</v>
          </cell>
          <cell r="W1008">
            <v>-6047751</v>
          </cell>
          <cell r="Y1008">
            <v>-6047751</v>
          </cell>
          <cell r="AA1008">
            <v>-5966059</v>
          </cell>
          <cell r="AJ1008">
            <v>-5675191.291666667</v>
          </cell>
          <cell r="AN1008">
            <v>-4776103</v>
          </cell>
          <cell r="AR1008">
            <v>-4364060.75</v>
          </cell>
          <cell r="AV1008">
            <v>-5406847.541666667</v>
          </cell>
          <cell r="AZ1008">
            <v>-5775281.625</v>
          </cell>
        </row>
        <row r="1009">
          <cell r="Q1009">
            <v>27619177.09</v>
          </cell>
          <cell r="S1009">
            <v>27619177.09</v>
          </cell>
          <cell r="U1009">
            <v>27704976.460000001</v>
          </cell>
          <cell r="V1009">
            <v>27704976.460000001</v>
          </cell>
          <cell r="W1009">
            <v>27781206.809999999</v>
          </cell>
          <cell r="Y1009">
            <v>27781206.809999999</v>
          </cell>
          <cell r="AA1009">
            <v>27865946.239999998</v>
          </cell>
          <cell r="AJ1009">
            <v>27525459.834583338</v>
          </cell>
          <cell r="AN1009">
            <v>27559107.521249998</v>
          </cell>
          <cell r="AR1009">
            <v>27655349.199583333</v>
          </cell>
          <cell r="AV1009">
            <v>27888155.790416669</v>
          </cell>
          <cell r="AZ1009">
            <v>28953169.518750001</v>
          </cell>
        </row>
        <row r="1010">
          <cell r="Q1010">
            <v>-20782555</v>
          </cell>
          <cell r="S1010">
            <v>-20782555</v>
          </cell>
          <cell r="U1010">
            <v>-20782555</v>
          </cell>
          <cell r="V1010">
            <v>-20782555</v>
          </cell>
          <cell r="W1010">
            <v>-20782555</v>
          </cell>
          <cell r="Y1010">
            <v>-20782555</v>
          </cell>
          <cell r="AA1010">
            <v>-20782555</v>
          </cell>
          <cell r="AJ1010">
            <v>-20782555</v>
          </cell>
          <cell r="AN1010">
            <v>-20782555</v>
          </cell>
          <cell r="AR1010">
            <v>-20782555</v>
          </cell>
          <cell r="AV1010">
            <v>-20782555</v>
          </cell>
          <cell r="AZ1010">
            <v>-20782555</v>
          </cell>
        </row>
        <row r="1011">
          <cell r="Q1011">
            <v>20782555</v>
          </cell>
          <cell r="S1011">
            <v>20782555</v>
          </cell>
          <cell r="U1011">
            <v>20782555</v>
          </cell>
          <cell r="V1011">
            <v>20782555</v>
          </cell>
          <cell r="W1011">
            <v>20782555</v>
          </cell>
          <cell r="Y1011">
            <v>20782555</v>
          </cell>
          <cell r="AA1011">
            <v>20782555</v>
          </cell>
          <cell r="AJ1011">
            <v>20782555</v>
          </cell>
          <cell r="AN1011">
            <v>20782555</v>
          </cell>
          <cell r="AR1011">
            <v>20782555</v>
          </cell>
          <cell r="AV1011">
            <v>20782555</v>
          </cell>
          <cell r="AZ1011">
            <v>20782555</v>
          </cell>
        </row>
        <row r="1012">
          <cell r="Q1012">
            <v>119514654</v>
          </cell>
          <cell r="S1012">
            <v>177542047.13</v>
          </cell>
          <cell r="U1012">
            <v>192559011.84999999</v>
          </cell>
          <cell r="V1012">
            <v>181303067.56</v>
          </cell>
          <cell r="W1012">
            <v>181545494.40000001</v>
          </cell>
          <cell r="Y1012">
            <v>181235804.25</v>
          </cell>
          <cell r="AA1012">
            <v>181235804.25999999</v>
          </cell>
          <cell r="AJ1012">
            <v>-21838831.18041667</v>
          </cell>
          <cell r="AN1012">
            <v>31565161.664583329</v>
          </cell>
          <cell r="AR1012">
            <v>123916975.46208334</v>
          </cell>
          <cell r="AV1012">
            <v>188856111.81833336</v>
          </cell>
          <cell r="AZ1012">
            <v>225871490.92458335</v>
          </cell>
        </row>
        <row r="1013">
          <cell r="Q1013">
            <v>-7225932</v>
          </cell>
          <cell r="S1013">
            <v>-15852435.24</v>
          </cell>
          <cell r="U1013">
            <v>-24867336.440000001</v>
          </cell>
          <cell r="V1013">
            <v>-26846172.100000001</v>
          </cell>
          <cell r="W1013">
            <v>-29396199.109999999</v>
          </cell>
          <cell r="Y1013">
            <v>-56529387.890000001</v>
          </cell>
          <cell r="AA1013">
            <v>-82377328.109999999</v>
          </cell>
          <cell r="AJ1013">
            <v>-19981691.94458333</v>
          </cell>
          <cell r="AN1013">
            <v>-16073177.287500001</v>
          </cell>
          <cell r="AR1013">
            <v>-18659430.854583334</v>
          </cell>
          <cell r="AV1013">
            <v>-50022192.499583334</v>
          </cell>
          <cell r="AZ1013">
            <v>-100630824.56541668</v>
          </cell>
        </row>
        <row r="1014">
          <cell r="Q1014">
            <v>0</v>
          </cell>
          <cell r="S1014">
            <v>0</v>
          </cell>
          <cell r="U1014">
            <v>0</v>
          </cell>
          <cell r="V1014">
            <v>0</v>
          </cell>
          <cell r="W1014">
            <v>0</v>
          </cell>
          <cell r="Y1014">
            <v>0</v>
          </cell>
          <cell r="AA1014">
            <v>0</v>
          </cell>
          <cell r="AJ1014">
            <v>0</v>
          </cell>
          <cell r="AN1014">
            <v>0</v>
          </cell>
          <cell r="AR1014">
            <v>0</v>
          </cell>
          <cell r="AV1014">
            <v>0</v>
          </cell>
          <cell r="AZ1014">
            <v>0</v>
          </cell>
        </row>
        <row r="1015">
          <cell r="Q1015">
            <v>0</v>
          </cell>
          <cell r="S1015">
            <v>0</v>
          </cell>
          <cell r="U1015">
            <v>0</v>
          </cell>
          <cell r="V1015">
            <v>0</v>
          </cell>
          <cell r="W1015">
            <v>0</v>
          </cell>
          <cell r="Y1015">
            <v>0</v>
          </cell>
          <cell r="AA1015">
            <v>0</v>
          </cell>
          <cell r="AJ1015">
            <v>0</v>
          </cell>
          <cell r="AN1015">
            <v>0</v>
          </cell>
          <cell r="AR1015">
            <v>0</v>
          </cell>
          <cell r="AV1015">
            <v>0</v>
          </cell>
          <cell r="AZ1015">
            <v>0</v>
          </cell>
        </row>
        <row r="1016">
          <cell r="Q1016">
            <v>0</v>
          </cell>
          <cell r="S1016">
            <v>0</v>
          </cell>
          <cell r="U1016">
            <v>0</v>
          </cell>
          <cell r="V1016">
            <v>0</v>
          </cell>
          <cell r="W1016">
            <v>0</v>
          </cell>
          <cell r="Y1016">
            <v>0</v>
          </cell>
          <cell r="AA1016">
            <v>0</v>
          </cell>
          <cell r="AJ1016">
            <v>0</v>
          </cell>
          <cell r="AN1016">
            <v>0</v>
          </cell>
          <cell r="AR1016">
            <v>0</v>
          </cell>
          <cell r="AV1016">
            <v>0</v>
          </cell>
          <cell r="AZ1016">
            <v>0</v>
          </cell>
        </row>
        <row r="1017">
          <cell r="Q1017">
            <v>-13859690</v>
          </cell>
          <cell r="S1017">
            <v>-13859690</v>
          </cell>
          <cell r="U1017">
            <v>-13859690</v>
          </cell>
          <cell r="V1017">
            <v>-13859690</v>
          </cell>
          <cell r="W1017">
            <v>-13859690</v>
          </cell>
          <cell r="Y1017">
            <v>-13859690</v>
          </cell>
          <cell r="AA1017">
            <v>-13859690</v>
          </cell>
          <cell r="AJ1017">
            <v>-13859690</v>
          </cell>
          <cell r="AN1017">
            <v>-13859690</v>
          </cell>
          <cell r="AR1017">
            <v>-13859690</v>
          </cell>
          <cell r="AV1017">
            <v>-13859690</v>
          </cell>
          <cell r="AZ1017">
            <v>-13859690</v>
          </cell>
        </row>
        <row r="1018">
          <cell r="Q1018">
            <v>1156163</v>
          </cell>
          <cell r="S1018">
            <v>1233155</v>
          </cell>
          <cell r="U1018">
            <v>1310147</v>
          </cell>
          <cell r="V1018">
            <v>1348643</v>
          </cell>
          <cell r="W1018">
            <v>1387139</v>
          </cell>
          <cell r="Y1018">
            <v>1464131</v>
          </cell>
          <cell r="AA1018">
            <v>1541123</v>
          </cell>
          <cell r="AJ1018">
            <v>925187</v>
          </cell>
          <cell r="AN1018">
            <v>1079171</v>
          </cell>
          <cell r="AR1018">
            <v>1233155</v>
          </cell>
          <cell r="AV1018">
            <v>1387139</v>
          </cell>
          <cell r="AZ1018">
            <v>1541123</v>
          </cell>
        </row>
        <row r="1019">
          <cell r="Q1019">
            <v>20210214</v>
          </cell>
          <cell r="S1019">
            <v>20082704</v>
          </cell>
          <cell r="U1019">
            <v>19955194</v>
          </cell>
          <cell r="V1019">
            <v>19891439</v>
          </cell>
          <cell r="W1019">
            <v>19827684</v>
          </cell>
          <cell r="Y1019">
            <v>19700174</v>
          </cell>
          <cell r="AA1019">
            <v>19572664</v>
          </cell>
          <cell r="AJ1019">
            <v>20592744</v>
          </cell>
          <cell r="AN1019">
            <v>20337724</v>
          </cell>
          <cell r="AR1019">
            <v>20082704</v>
          </cell>
          <cell r="AV1019">
            <v>19827684</v>
          </cell>
          <cell r="AZ1019">
            <v>19572664</v>
          </cell>
        </row>
        <row r="1020">
          <cell r="Q1020">
            <v>416406</v>
          </cell>
          <cell r="S1020">
            <v>416406</v>
          </cell>
          <cell r="U1020">
            <v>416406</v>
          </cell>
          <cell r="V1020">
            <v>416406</v>
          </cell>
          <cell r="W1020">
            <v>416406</v>
          </cell>
          <cell r="Y1020">
            <v>416406</v>
          </cell>
          <cell r="AA1020">
            <v>416406</v>
          </cell>
          <cell r="AJ1020">
            <v>416406</v>
          </cell>
          <cell r="AN1020">
            <v>416406</v>
          </cell>
          <cell r="AR1020">
            <v>416406</v>
          </cell>
          <cell r="AV1020">
            <v>416406</v>
          </cell>
          <cell r="AZ1020">
            <v>416406</v>
          </cell>
        </row>
        <row r="1021">
          <cell r="Q1021">
            <v>-31686</v>
          </cell>
          <cell r="S1021">
            <v>-33996</v>
          </cell>
          <cell r="U1021">
            <v>-36306</v>
          </cell>
          <cell r="V1021">
            <v>-37461</v>
          </cell>
          <cell r="W1021">
            <v>-38616</v>
          </cell>
          <cell r="Y1021">
            <v>-40926</v>
          </cell>
          <cell r="AA1021">
            <v>-43236</v>
          </cell>
          <cell r="AJ1021">
            <v>-24756</v>
          </cell>
          <cell r="AN1021">
            <v>-29376</v>
          </cell>
          <cell r="AR1021">
            <v>-33996</v>
          </cell>
          <cell r="AV1021">
            <v>-38616</v>
          </cell>
          <cell r="AZ1021">
            <v>-43236</v>
          </cell>
        </row>
        <row r="1022">
          <cell r="Q1022">
            <v>212438217</v>
          </cell>
          <cell r="S1022">
            <v>211710625.5</v>
          </cell>
          <cell r="U1022">
            <v>210826148</v>
          </cell>
          <cell r="V1022">
            <v>210423130.75</v>
          </cell>
          <cell r="W1022">
            <v>215611769.5</v>
          </cell>
          <cell r="Y1022">
            <v>214805735</v>
          </cell>
          <cell r="AA1022">
            <v>213999700.5</v>
          </cell>
          <cell r="AJ1022">
            <v>3770255.6108333319</v>
          </cell>
          <cell r="AN1022">
            <v>78646703.640833333</v>
          </cell>
          <cell r="AR1022">
            <v>151595914.41083333</v>
          </cell>
          <cell r="AV1022">
            <v>211643472.70833334</v>
          </cell>
          <cell r="AZ1022">
            <v>200323547.51166666</v>
          </cell>
        </row>
        <row r="1023">
          <cell r="Q1023">
            <v>-74353376.010000005</v>
          </cell>
          <cell r="S1023">
            <v>-74098718.989999995</v>
          </cell>
          <cell r="U1023">
            <v>-73789151.870000005</v>
          </cell>
          <cell r="V1023">
            <v>-73648095.829999998</v>
          </cell>
          <cell r="W1023">
            <v>-75464120.290000007</v>
          </cell>
          <cell r="Y1023">
            <v>-75182008.209999993</v>
          </cell>
          <cell r="AA1023">
            <v>-74899896.129999995</v>
          </cell>
          <cell r="AJ1023">
            <v>-1319589.4854166668</v>
          </cell>
          <cell r="AN1023">
            <v>-27526346.314583335</v>
          </cell>
          <cell r="AR1023">
            <v>-53058570.285000004</v>
          </cell>
          <cell r="AV1023">
            <v>-74075215.957499996</v>
          </cell>
          <cell r="AZ1023">
            <v>-70113242.11833334</v>
          </cell>
        </row>
        <row r="1024">
          <cell r="Q1024">
            <v>9984295</v>
          </cell>
          <cell r="S1024">
            <v>9741843.8399999999</v>
          </cell>
          <cell r="U1024">
            <v>9499392.6799999997</v>
          </cell>
          <cell r="V1024">
            <v>9378167.0999999996</v>
          </cell>
          <cell r="W1024">
            <v>9256941.5199999996</v>
          </cell>
          <cell r="Y1024">
            <v>9014490.3599999994</v>
          </cell>
          <cell r="AA1024">
            <v>8772039.1999999993</v>
          </cell>
          <cell r="AJ1024">
            <v>10398111.648333333</v>
          </cell>
          <cell r="AN1024">
            <v>10032114.375000002</v>
          </cell>
          <cell r="AR1024">
            <v>9655581.2216666676</v>
          </cell>
          <cell r="AV1024">
            <v>9283535.6850000005</v>
          </cell>
          <cell r="AZ1024">
            <v>9019028.7916666642</v>
          </cell>
        </row>
        <row r="1025">
          <cell r="Q1025">
            <v>-3494503.35</v>
          </cell>
          <cell r="S1025">
            <v>-3409645.45</v>
          </cell>
          <cell r="U1025">
            <v>-3324787.55</v>
          </cell>
          <cell r="V1025">
            <v>-3282358.6</v>
          </cell>
          <cell r="W1025">
            <v>-3239929.65</v>
          </cell>
          <cell r="Y1025">
            <v>-3155071.75</v>
          </cell>
          <cell r="AA1025">
            <v>-3070213.85</v>
          </cell>
          <cell r="AJ1025">
            <v>-3639339.105833333</v>
          </cell>
          <cell r="AN1025">
            <v>-3511240.0924999998</v>
          </cell>
          <cell r="AR1025">
            <v>-3379453.519166667</v>
          </cell>
          <cell r="AV1025">
            <v>-3249237.6020833333</v>
          </cell>
          <cell r="AZ1025">
            <v>-3156660.1520833336</v>
          </cell>
        </row>
        <row r="1026">
          <cell r="Q1026">
            <v>-1282000</v>
          </cell>
          <cell r="S1026">
            <v>-1281500</v>
          </cell>
          <cell r="U1026">
            <v>-1188666.67</v>
          </cell>
          <cell r="V1026">
            <v>-1165333.3400000001</v>
          </cell>
          <cell r="W1026">
            <v>-3085000.01</v>
          </cell>
          <cell r="Y1026">
            <v>-3038333.35</v>
          </cell>
          <cell r="AA1026">
            <v>-2991666.69</v>
          </cell>
          <cell r="AJ1026">
            <v>-6372902.7683333345</v>
          </cell>
          <cell r="AN1026">
            <v>-4501999.9929166669</v>
          </cell>
          <cell r="AR1026">
            <v>-3068125.0029166662</v>
          </cell>
          <cell r="AV1026">
            <v>-2238583.3433333333</v>
          </cell>
          <cell r="AZ1026">
            <v>-3042041.6787499995</v>
          </cell>
        </row>
        <row r="1027">
          <cell r="Q1027">
            <v>-96250</v>
          </cell>
          <cell r="S1027">
            <v>-96425</v>
          </cell>
          <cell r="U1027">
            <v>-128916.67</v>
          </cell>
          <cell r="V1027">
            <v>-130841.67</v>
          </cell>
          <cell r="W1027">
            <v>547283.32999999996</v>
          </cell>
          <cell r="Y1027">
            <v>543433.32999999996</v>
          </cell>
          <cell r="AA1027">
            <v>539583.32999999996</v>
          </cell>
          <cell r="AJ1027">
            <v>1215282.658333333</v>
          </cell>
          <cell r="AN1027">
            <v>739666.68374999997</v>
          </cell>
          <cell r="AR1027">
            <v>403204.87041666667</v>
          </cell>
          <cell r="AV1027">
            <v>255290.97</v>
          </cell>
          <cell r="AZ1027">
            <v>627457.63666666672</v>
          </cell>
        </row>
        <row r="1028">
          <cell r="Q1028">
            <v>-572523</v>
          </cell>
          <cell r="S1028">
            <v>-572523</v>
          </cell>
          <cell r="U1028">
            <v>0</v>
          </cell>
          <cell r="V1028">
            <v>0</v>
          </cell>
          <cell r="W1028">
            <v>0</v>
          </cell>
          <cell r="Y1028">
            <v>0</v>
          </cell>
          <cell r="AA1028">
            <v>0</v>
          </cell>
          <cell r="AJ1028">
            <v>-6588.125</v>
          </cell>
          <cell r="AN1028">
            <v>-152157.125</v>
          </cell>
          <cell r="AR1028">
            <v>-268242.375</v>
          </cell>
          <cell r="AV1028">
            <v>-119275.625</v>
          </cell>
          <cell r="AZ1028">
            <v>0</v>
          </cell>
        </row>
        <row r="1029">
          <cell r="AR1029">
            <v>0</v>
          </cell>
          <cell r="AV1029">
            <v>-5912398.0629166663</v>
          </cell>
          <cell r="AZ1029">
            <v>-18652449.327500001</v>
          </cell>
        </row>
        <row r="1030">
          <cell r="Q1030">
            <v>0</v>
          </cell>
          <cell r="S1030">
            <v>0</v>
          </cell>
          <cell r="U1030">
            <v>0</v>
          </cell>
          <cell r="V1030">
            <v>0</v>
          </cell>
          <cell r="W1030">
            <v>0</v>
          </cell>
          <cell r="Y1030">
            <v>0</v>
          </cell>
          <cell r="AA1030">
            <v>0</v>
          </cell>
          <cell r="AJ1030">
            <v>0</v>
          </cell>
          <cell r="AN1030">
            <v>0</v>
          </cell>
          <cell r="AR1030">
            <v>0</v>
          </cell>
          <cell r="AV1030">
            <v>0</v>
          </cell>
          <cell r="AZ1030">
            <v>0</v>
          </cell>
        </row>
        <row r="1031">
          <cell r="Q1031">
            <v>-25000000</v>
          </cell>
          <cell r="S1031">
            <v>-25000000</v>
          </cell>
          <cell r="U1031">
            <v>-25000000</v>
          </cell>
          <cell r="V1031">
            <v>-25000000</v>
          </cell>
          <cell r="W1031">
            <v>-25000000</v>
          </cell>
          <cell r="Y1031">
            <v>-25000000</v>
          </cell>
          <cell r="AA1031">
            <v>-25000000</v>
          </cell>
          <cell r="AJ1031">
            <v>-25000000</v>
          </cell>
          <cell r="AN1031">
            <v>-25000000</v>
          </cell>
          <cell r="AR1031">
            <v>-25000000</v>
          </cell>
          <cell r="AV1031">
            <v>-25000000</v>
          </cell>
          <cell r="AZ1031">
            <v>-25000000</v>
          </cell>
        </row>
        <row r="1032">
          <cell r="Q1032">
            <v>0</v>
          </cell>
          <cell r="S1032">
            <v>0</v>
          </cell>
          <cell r="U1032">
            <v>0</v>
          </cell>
          <cell r="V1032">
            <v>0</v>
          </cell>
          <cell r="W1032">
            <v>0</v>
          </cell>
          <cell r="Y1032">
            <v>0</v>
          </cell>
          <cell r="AA1032">
            <v>0</v>
          </cell>
          <cell r="AJ1032">
            <v>-2187500</v>
          </cell>
          <cell r="AN1032">
            <v>-1020833.3333333334</v>
          </cell>
          <cell r="AR1032">
            <v>0</v>
          </cell>
          <cell r="AV1032">
            <v>0</v>
          </cell>
          <cell r="AZ1032">
            <v>0</v>
          </cell>
        </row>
        <row r="1033">
          <cell r="Q1033">
            <v>-3000000</v>
          </cell>
          <cell r="S1033">
            <v>-3000000</v>
          </cell>
          <cell r="U1033">
            <v>-3000000</v>
          </cell>
          <cell r="V1033">
            <v>-3000000</v>
          </cell>
          <cell r="W1033">
            <v>-3000000</v>
          </cell>
          <cell r="Y1033">
            <v>-3000000</v>
          </cell>
          <cell r="AA1033">
            <v>-3000000</v>
          </cell>
          <cell r="AJ1033">
            <v>-3000000</v>
          </cell>
          <cell r="AN1033">
            <v>-3000000</v>
          </cell>
          <cell r="AR1033">
            <v>-3000000</v>
          </cell>
          <cell r="AV1033">
            <v>-3000000</v>
          </cell>
          <cell r="AZ1033">
            <v>-3000000</v>
          </cell>
        </row>
        <row r="1034">
          <cell r="Q1034">
            <v>0</v>
          </cell>
          <cell r="S1034">
            <v>0</v>
          </cell>
          <cell r="U1034">
            <v>0</v>
          </cell>
          <cell r="V1034">
            <v>0</v>
          </cell>
          <cell r="W1034">
            <v>0</v>
          </cell>
          <cell r="Y1034">
            <v>0</v>
          </cell>
          <cell r="AA1034">
            <v>0</v>
          </cell>
          <cell r="AJ1034">
            <v>-625000</v>
          </cell>
          <cell r="AN1034">
            <v>-291666.66666666669</v>
          </cell>
          <cell r="AR1034">
            <v>0</v>
          </cell>
          <cell r="AV1034">
            <v>0</v>
          </cell>
          <cell r="AZ1034">
            <v>0</v>
          </cell>
        </row>
        <row r="1035">
          <cell r="Q1035">
            <v>0</v>
          </cell>
          <cell r="S1035">
            <v>0</v>
          </cell>
          <cell r="U1035">
            <v>0</v>
          </cell>
          <cell r="V1035">
            <v>0</v>
          </cell>
          <cell r="W1035">
            <v>0</v>
          </cell>
          <cell r="Y1035">
            <v>0</v>
          </cell>
          <cell r="AA1035">
            <v>0</v>
          </cell>
          <cell r="AJ1035">
            <v>0</v>
          </cell>
          <cell r="AN1035">
            <v>0</v>
          </cell>
          <cell r="AR1035">
            <v>0</v>
          </cell>
          <cell r="AV1035">
            <v>0</v>
          </cell>
          <cell r="AZ1035">
            <v>0</v>
          </cell>
        </row>
        <row r="1036">
          <cell r="Q1036">
            <v>0</v>
          </cell>
          <cell r="S1036">
            <v>0</v>
          </cell>
          <cell r="U1036">
            <v>0</v>
          </cell>
          <cell r="V1036">
            <v>0</v>
          </cell>
          <cell r="W1036">
            <v>0</v>
          </cell>
          <cell r="Y1036">
            <v>0</v>
          </cell>
          <cell r="AA1036">
            <v>0</v>
          </cell>
          <cell r="AJ1036">
            <v>0</v>
          </cell>
          <cell r="AN1036">
            <v>0</v>
          </cell>
          <cell r="AR1036">
            <v>0</v>
          </cell>
          <cell r="AV1036">
            <v>0</v>
          </cell>
          <cell r="AZ1036">
            <v>0</v>
          </cell>
        </row>
        <row r="1037">
          <cell r="Q1037">
            <v>-10000000</v>
          </cell>
          <cell r="S1037">
            <v>-10000000</v>
          </cell>
          <cell r="U1037">
            <v>-10000000</v>
          </cell>
          <cell r="V1037">
            <v>-10000000</v>
          </cell>
          <cell r="W1037">
            <v>-10000000</v>
          </cell>
          <cell r="Y1037">
            <v>-10000000</v>
          </cell>
          <cell r="AA1037">
            <v>-10000000</v>
          </cell>
          <cell r="AJ1037">
            <v>-10000000</v>
          </cell>
          <cell r="AN1037">
            <v>-10000000</v>
          </cell>
          <cell r="AR1037">
            <v>-10000000</v>
          </cell>
          <cell r="AV1037">
            <v>-10000000</v>
          </cell>
          <cell r="AZ1037">
            <v>-10000000</v>
          </cell>
        </row>
        <row r="1038">
          <cell r="Q1038">
            <v>0</v>
          </cell>
          <cell r="S1038">
            <v>0</v>
          </cell>
          <cell r="U1038">
            <v>0</v>
          </cell>
          <cell r="V1038">
            <v>0</v>
          </cell>
          <cell r="W1038">
            <v>0</v>
          </cell>
          <cell r="Y1038">
            <v>0</v>
          </cell>
          <cell r="AA1038">
            <v>0</v>
          </cell>
          <cell r="AJ1038">
            <v>0</v>
          </cell>
          <cell r="AN1038">
            <v>0</v>
          </cell>
          <cell r="AR1038">
            <v>0</v>
          </cell>
          <cell r="AV1038">
            <v>0</v>
          </cell>
          <cell r="AZ1038">
            <v>0</v>
          </cell>
        </row>
        <row r="1039">
          <cell r="Q1039">
            <v>0</v>
          </cell>
          <cell r="S1039">
            <v>0</v>
          </cell>
          <cell r="U1039">
            <v>0</v>
          </cell>
          <cell r="V1039">
            <v>0</v>
          </cell>
          <cell r="W1039">
            <v>0</v>
          </cell>
          <cell r="Y1039">
            <v>0</v>
          </cell>
          <cell r="AA1039">
            <v>0</v>
          </cell>
          <cell r="AJ1039">
            <v>0</v>
          </cell>
          <cell r="AN1039">
            <v>0</v>
          </cell>
          <cell r="AR1039">
            <v>0</v>
          </cell>
          <cell r="AV1039">
            <v>0</v>
          </cell>
          <cell r="AZ1039">
            <v>0</v>
          </cell>
        </row>
        <row r="1040">
          <cell r="Q1040">
            <v>0</v>
          </cell>
          <cell r="S1040">
            <v>0</v>
          </cell>
          <cell r="U1040">
            <v>0</v>
          </cell>
          <cell r="V1040">
            <v>0</v>
          </cell>
          <cell r="W1040">
            <v>0</v>
          </cell>
          <cell r="Y1040">
            <v>0</v>
          </cell>
          <cell r="AA1040">
            <v>0</v>
          </cell>
          <cell r="AJ1040">
            <v>0</v>
          </cell>
          <cell r="AN1040">
            <v>0</v>
          </cell>
          <cell r="AR1040">
            <v>0</v>
          </cell>
          <cell r="AV1040">
            <v>0</v>
          </cell>
          <cell r="AZ1040">
            <v>0</v>
          </cell>
        </row>
        <row r="1041">
          <cell r="Q1041">
            <v>0</v>
          </cell>
          <cell r="S1041">
            <v>0</v>
          </cell>
          <cell r="U1041">
            <v>0</v>
          </cell>
          <cell r="V1041">
            <v>0</v>
          </cell>
          <cell r="W1041">
            <v>0</v>
          </cell>
          <cell r="Y1041">
            <v>0</v>
          </cell>
          <cell r="AA1041">
            <v>0</v>
          </cell>
          <cell r="AJ1041">
            <v>0</v>
          </cell>
          <cell r="AN1041">
            <v>0</v>
          </cell>
          <cell r="AR1041">
            <v>0</v>
          </cell>
          <cell r="AV1041">
            <v>0</v>
          </cell>
          <cell r="AZ1041">
            <v>0</v>
          </cell>
        </row>
        <row r="1042">
          <cell r="Q1042">
            <v>0</v>
          </cell>
          <cell r="S1042">
            <v>0</v>
          </cell>
          <cell r="U1042">
            <v>0</v>
          </cell>
          <cell r="V1042">
            <v>0</v>
          </cell>
          <cell r="W1042">
            <v>0</v>
          </cell>
          <cell r="Y1042">
            <v>0</v>
          </cell>
          <cell r="AA1042">
            <v>0</v>
          </cell>
          <cell r="AJ1042">
            <v>0</v>
          </cell>
          <cell r="AN1042">
            <v>0</v>
          </cell>
          <cell r="AR1042">
            <v>0</v>
          </cell>
          <cell r="AV1042">
            <v>0</v>
          </cell>
          <cell r="AZ1042">
            <v>0</v>
          </cell>
        </row>
        <row r="1043">
          <cell r="Q1043">
            <v>-7000000</v>
          </cell>
          <cell r="S1043">
            <v>-7000000</v>
          </cell>
          <cell r="U1043">
            <v>-7000000</v>
          </cell>
          <cell r="V1043">
            <v>-7000000</v>
          </cell>
          <cell r="W1043">
            <v>-7000000</v>
          </cell>
          <cell r="Y1043">
            <v>-7000000</v>
          </cell>
          <cell r="AA1043">
            <v>-7000000</v>
          </cell>
          <cell r="AJ1043">
            <v>-7000000</v>
          </cell>
          <cell r="AN1043">
            <v>-7000000</v>
          </cell>
          <cell r="AR1043">
            <v>-7000000</v>
          </cell>
          <cell r="AV1043">
            <v>-7000000</v>
          </cell>
          <cell r="AZ1043">
            <v>-7000000</v>
          </cell>
        </row>
        <row r="1044">
          <cell r="Q1044">
            <v>-10000000</v>
          </cell>
          <cell r="S1044">
            <v>-10000000</v>
          </cell>
          <cell r="U1044">
            <v>-10000000</v>
          </cell>
          <cell r="V1044">
            <v>-10000000</v>
          </cell>
          <cell r="W1044">
            <v>-10000000</v>
          </cell>
          <cell r="Y1044">
            <v>-10000000</v>
          </cell>
          <cell r="AA1044">
            <v>-10000000</v>
          </cell>
          <cell r="AJ1044">
            <v>-10000000</v>
          </cell>
          <cell r="AN1044">
            <v>-10000000</v>
          </cell>
          <cell r="AR1044">
            <v>-10000000</v>
          </cell>
          <cell r="AV1044">
            <v>-10000000</v>
          </cell>
          <cell r="AZ1044">
            <v>-10000000</v>
          </cell>
        </row>
        <row r="1045">
          <cell r="Q1045">
            <v>-2000000</v>
          </cell>
          <cell r="S1045">
            <v>-2000000</v>
          </cell>
          <cell r="U1045">
            <v>-2000000</v>
          </cell>
          <cell r="V1045">
            <v>-2000000</v>
          </cell>
          <cell r="W1045">
            <v>-2000000</v>
          </cell>
          <cell r="Y1045">
            <v>-2000000</v>
          </cell>
          <cell r="AA1045">
            <v>-2000000</v>
          </cell>
          <cell r="AJ1045">
            <v>-2000000</v>
          </cell>
          <cell r="AN1045">
            <v>-2000000</v>
          </cell>
          <cell r="AR1045">
            <v>-2000000</v>
          </cell>
          <cell r="AV1045">
            <v>-2000000</v>
          </cell>
          <cell r="AZ1045">
            <v>-2000000</v>
          </cell>
        </row>
        <row r="1046">
          <cell r="Q1046">
            <v>-3000000</v>
          </cell>
          <cell r="S1046">
            <v>-3000000</v>
          </cell>
          <cell r="U1046">
            <v>-3000000</v>
          </cell>
          <cell r="V1046">
            <v>-3000000</v>
          </cell>
          <cell r="W1046">
            <v>-3000000</v>
          </cell>
          <cell r="Y1046">
            <v>-3000000</v>
          </cell>
          <cell r="AA1046">
            <v>-3000000</v>
          </cell>
          <cell r="AJ1046">
            <v>-3000000</v>
          </cell>
          <cell r="AN1046">
            <v>-3000000</v>
          </cell>
          <cell r="AR1046">
            <v>-3000000</v>
          </cell>
          <cell r="AV1046">
            <v>-2875000</v>
          </cell>
          <cell r="AZ1046">
            <v>-1875000</v>
          </cell>
        </row>
        <row r="1047">
          <cell r="Q1047">
            <v>-5000000</v>
          </cell>
          <cell r="S1047">
            <v>-5000000</v>
          </cell>
          <cell r="U1047">
            <v>-5000000</v>
          </cell>
          <cell r="V1047">
            <v>-5000000</v>
          </cell>
          <cell r="W1047">
            <v>-5000000</v>
          </cell>
          <cell r="Y1047">
            <v>-5000000</v>
          </cell>
          <cell r="AA1047">
            <v>-5000000</v>
          </cell>
          <cell r="AJ1047">
            <v>-5000000</v>
          </cell>
          <cell r="AN1047">
            <v>-5000000</v>
          </cell>
          <cell r="AR1047">
            <v>-5000000</v>
          </cell>
          <cell r="AV1047">
            <v>-4791666.666666667</v>
          </cell>
          <cell r="AZ1047">
            <v>-3125000</v>
          </cell>
        </row>
        <row r="1048">
          <cell r="Q1048">
            <v>-15000000</v>
          </cell>
          <cell r="S1048">
            <v>-15000000</v>
          </cell>
          <cell r="U1048">
            <v>-15000000</v>
          </cell>
          <cell r="V1048">
            <v>-15000000</v>
          </cell>
          <cell r="W1048">
            <v>-15000000</v>
          </cell>
          <cell r="Y1048">
            <v>-15000000</v>
          </cell>
          <cell r="AA1048">
            <v>-15000000</v>
          </cell>
          <cell r="AJ1048">
            <v>-15000000</v>
          </cell>
          <cell r="AN1048">
            <v>-15000000</v>
          </cell>
          <cell r="AR1048">
            <v>-15000000</v>
          </cell>
          <cell r="AV1048">
            <v>-15000000</v>
          </cell>
          <cell r="AZ1048">
            <v>-15000000</v>
          </cell>
        </row>
        <row r="1049">
          <cell r="Q1049">
            <v>0</v>
          </cell>
          <cell r="S1049">
            <v>0</v>
          </cell>
          <cell r="U1049">
            <v>0</v>
          </cell>
          <cell r="V1049">
            <v>0</v>
          </cell>
          <cell r="W1049">
            <v>0</v>
          </cell>
          <cell r="Y1049">
            <v>0</v>
          </cell>
          <cell r="AA1049">
            <v>0</v>
          </cell>
          <cell r="AJ1049">
            <v>0</v>
          </cell>
          <cell r="AN1049">
            <v>0</v>
          </cell>
          <cell r="AR1049">
            <v>0</v>
          </cell>
          <cell r="AV1049">
            <v>0</v>
          </cell>
          <cell r="AZ1049">
            <v>0</v>
          </cell>
        </row>
        <row r="1050">
          <cell r="Q1050">
            <v>-2000000</v>
          </cell>
          <cell r="S1050">
            <v>-2000000</v>
          </cell>
          <cell r="U1050">
            <v>-2000000</v>
          </cell>
          <cell r="V1050">
            <v>-2000000</v>
          </cell>
          <cell r="W1050">
            <v>-2000000</v>
          </cell>
          <cell r="Y1050">
            <v>-2000000</v>
          </cell>
          <cell r="AA1050">
            <v>-2000000</v>
          </cell>
          <cell r="AJ1050">
            <v>-2000000</v>
          </cell>
          <cell r="AN1050">
            <v>-2000000</v>
          </cell>
          <cell r="AR1050">
            <v>-2000000</v>
          </cell>
          <cell r="AV1050">
            <v>-2000000</v>
          </cell>
          <cell r="AZ1050">
            <v>-2000000</v>
          </cell>
        </row>
        <row r="1051">
          <cell r="Q1051">
            <v>0</v>
          </cell>
          <cell r="S1051">
            <v>0</v>
          </cell>
          <cell r="U1051">
            <v>0</v>
          </cell>
          <cell r="V1051">
            <v>0</v>
          </cell>
          <cell r="W1051">
            <v>0</v>
          </cell>
          <cell r="Y1051">
            <v>0</v>
          </cell>
          <cell r="AA1051">
            <v>0</v>
          </cell>
          <cell r="AJ1051">
            <v>0</v>
          </cell>
          <cell r="AN1051">
            <v>0</v>
          </cell>
          <cell r="AR1051">
            <v>0</v>
          </cell>
          <cell r="AV1051">
            <v>0</v>
          </cell>
          <cell r="AZ1051">
            <v>0</v>
          </cell>
        </row>
        <row r="1052">
          <cell r="Q1052">
            <v>0</v>
          </cell>
          <cell r="S1052">
            <v>0</v>
          </cell>
          <cell r="U1052">
            <v>0</v>
          </cell>
          <cell r="V1052">
            <v>0</v>
          </cell>
          <cell r="W1052">
            <v>0</v>
          </cell>
          <cell r="Y1052">
            <v>0</v>
          </cell>
          <cell r="AA1052">
            <v>0</v>
          </cell>
          <cell r="AJ1052">
            <v>0</v>
          </cell>
          <cell r="AN1052">
            <v>0</v>
          </cell>
          <cell r="AR1052">
            <v>0</v>
          </cell>
          <cell r="AV1052">
            <v>0</v>
          </cell>
          <cell r="AZ1052">
            <v>0</v>
          </cell>
        </row>
        <row r="1053">
          <cell r="Q1053">
            <v>0</v>
          </cell>
          <cell r="S1053">
            <v>0</v>
          </cell>
          <cell r="U1053">
            <v>0</v>
          </cell>
          <cell r="V1053">
            <v>0</v>
          </cell>
          <cell r="W1053">
            <v>0</v>
          </cell>
          <cell r="Y1053">
            <v>0</v>
          </cell>
          <cell r="AA1053">
            <v>0</v>
          </cell>
          <cell r="AJ1053">
            <v>0</v>
          </cell>
          <cell r="AN1053">
            <v>0</v>
          </cell>
          <cell r="AR1053">
            <v>0</v>
          </cell>
          <cell r="AV1053">
            <v>0</v>
          </cell>
          <cell r="AZ1053">
            <v>0</v>
          </cell>
        </row>
        <row r="1054">
          <cell r="Q1054">
            <v>0</v>
          </cell>
          <cell r="S1054">
            <v>0</v>
          </cell>
          <cell r="U1054">
            <v>0</v>
          </cell>
          <cell r="V1054">
            <v>0</v>
          </cell>
          <cell r="W1054">
            <v>0</v>
          </cell>
          <cell r="Y1054">
            <v>0</v>
          </cell>
          <cell r="AA1054">
            <v>0</v>
          </cell>
          <cell r="AJ1054">
            <v>0</v>
          </cell>
          <cell r="AN1054">
            <v>0</v>
          </cell>
          <cell r="AR1054">
            <v>0</v>
          </cell>
          <cell r="AV1054">
            <v>0</v>
          </cell>
          <cell r="AZ1054">
            <v>0</v>
          </cell>
        </row>
        <row r="1055">
          <cell r="Q1055">
            <v>0</v>
          </cell>
          <cell r="S1055">
            <v>0</v>
          </cell>
          <cell r="U1055">
            <v>0</v>
          </cell>
          <cell r="V1055">
            <v>0</v>
          </cell>
          <cell r="W1055">
            <v>0</v>
          </cell>
          <cell r="Y1055">
            <v>0</v>
          </cell>
          <cell r="AA1055">
            <v>0</v>
          </cell>
          <cell r="AJ1055">
            <v>0</v>
          </cell>
          <cell r="AN1055">
            <v>0</v>
          </cell>
          <cell r="AR1055">
            <v>0</v>
          </cell>
          <cell r="AV1055">
            <v>0</v>
          </cell>
          <cell r="AZ1055">
            <v>0</v>
          </cell>
        </row>
        <row r="1056">
          <cell r="Q1056">
            <v>0</v>
          </cell>
          <cell r="S1056">
            <v>0</v>
          </cell>
          <cell r="U1056">
            <v>0</v>
          </cell>
          <cell r="V1056">
            <v>0</v>
          </cell>
          <cell r="W1056">
            <v>0</v>
          </cell>
          <cell r="Y1056">
            <v>0</v>
          </cell>
          <cell r="AA1056">
            <v>0</v>
          </cell>
          <cell r="AJ1056">
            <v>0</v>
          </cell>
          <cell r="AN1056">
            <v>0</v>
          </cell>
          <cell r="AR1056">
            <v>0</v>
          </cell>
          <cell r="AV1056">
            <v>0</v>
          </cell>
          <cell r="AZ1056">
            <v>0</v>
          </cell>
        </row>
        <row r="1057">
          <cell r="Q1057">
            <v>0</v>
          </cell>
          <cell r="S1057">
            <v>0</v>
          </cell>
          <cell r="U1057">
            <v>0</v>
          </cell>
          <cell r="V1057">
            <v>0</v>
          </cell>
          <cell r="W1057">
            <v>0</v>
          </cell>
          <cell r="Y1057">
            <v>0</v>
          </cell>
          <cell r="AA1057">
            <v>0</v>
          </cell>
          <cell r="AJ1057">
            <v>0</v>
          </cell>
          <cell r="AN1057">
            <v>0</v>
          </cell>
          <cell r="AR1057">
            <v>0</v>
          </cell>
          <cell r="AV1057">
            <v>0</v>
          </cell>
          <cell r="AZ1057">
            <v>0</v>
          </cell>
        </row>
        <row r="1058">
          <cell r="Q1058">
            <v>-300000000</v>
          </cell>
          <cell r="S1058">
            <v>-300000000</v>
          </cell>
          <cell r="U1058">
            <v>-300000000</v>
          </cell>
          <cell r="V1058">
            <v>-300000000</v>
          </cell>
          <cell r="W1058">
            <v>-300000000</v>
          </cell>
          <cell r="Y1058">
            <v>-300000000</v>
          </cell>
          <cell r="AA1058">
            <v>-300000000</v>
          </cell>
          <cell r="AJ1058">
            <v>-300000000</v>
          </cell>
          <cell r="AN1058">
            <v>-300000000</v>
          </cell>
          <cell r="AR1058">
            <v>-300000000</v>
          </cell>
          <cell r="AV1058">
            <v>-300000000</v>
          </cell>
          <cell r="AZ1058">
            <v>-300000000</v>
          </cell>
        </row>
        <row r="1059">
          <cell r="Q1059">
            <v>-200000000</v>
          </cell>
          <cell r="S1059">
            <v>-200000000</v>
          </cell>
          <cell r="U1059">
            <v>-200000000</v>
          </cell>
          <cell r="V1059">
            <v>-200000000</v>
          </cell>
          <cell r="W1059">
            <v>-200000000</v>
          </cell>
          <cell r="Y1059">
            <v>-200000000</v>
          </cell>
          <cell r="AA1059">
            <v>-200000000</v>
          </cell>
          <cell r="AJ1059">
            <v>-200000000</v>
          </cell>
          <cell r="AN1059">
            <v>-200000000</v>
          </cell>
          <cell r="AR1059">
            <v>-200000000</v>
          </cell>
          <cell r="AV1059">
            <v>-200000000</v>
          </cell>
          <cell r="AZ1059">
            <v>-200000000</v>
          </cell>
        </row>
        <row r="1060">
          <cell r="Q1060">
            <v>-150000000</v>
          </cell>
          <cell r="S1060">
            <v>-150000000</v>
          </cell>
          <cell r="U1060">
            <v>0</v>
          </cell>
          <cell r="V1060">
            <v>0</v>
          </cell>
          <cell r="W1060">
            <v>0</v>
          </cell>
          <cell r="Y1060">
            <v>0</v>
          </cell>
          <cell r="AA1060">
            <v>0</v>
          </cell>
          <cell r="AJ1060">
            <v>-150000000</v>
          </cell>
          <cell r="AN1060">
            <v>-131250000</v>
          </cell>
          <cell r="AR1060">
            <v>-81250000</v>
          </cell>
          <cell r="AV1060">
            <v>-31250000</v>
          </cell>
          <cell r="AZ1060">
            <v>0</v>
          </cell>
        </row>
        <row r="1061">
          <cell r="Q1061">
            <v>-100000000</v>
          </cell>
          <cell r="S1061">
            <v>-100000000</v>
          </cell>
          <cell r="U1061">
            <v>-100000000</v>
          </cell>
          <cell r="V1061">
            <v>-100000000</v>
          </cell>
          <cell r="W1061">
            <v>-100000000</v>
          </cell>
          <cell r="Y1061">
            <v>-100000000</v>
          </cell>
          <cell r="AA1061">
            <v>-100000000</v>
          </cell>
          <cell r="AJ1061">
            <v>-100000000</v>
          </cell>
          <cell r="AN1061">
            <v>-100000000</v>
          </cell>
          <cell r="AR1061">
            <v>-100000000</v>
          </cell>
          <cell r="AV1061">
            <v>-100000000</v>
          </cell>
          <cell r="AZ1061">
            <v>-100000000</v>
          </cell>
        </row>
        <row r="1062">
          <cell r="Q1062">
            <v>-225000000</v>
          </cell>
          <cell r="S1062">
            <v>-225000000</v>
          </cell>
          <cell r="U1062">
            <v>-225000000</v>
          </cell>
          <cell r="V1062">
            <v>-225000000</v>
          </cell>
          <cell r="W1062">
            <v>-225000000</v>
          </cell>
          <cell r="Y1062">
            <v>-225000000</v>
          </cell>
          <cell r="AA1062">
            <v>-225000000</v>
          </cell>
          <cell r="AJ1062">
            <v>-225000000</v>
          </cell>
          <cell r="AN1062">
            <v>-225000000</v>
          </cell>
          <cell r="AR1062">
            <v>-225000000</v>
          </cell>
          <cell r="AV1062">
            <v>-225000000</v>
          </cell>
          <cell r="AZ1062">
            <v>-178125000</v>
          </cell>
        </row>
        <row r="1063">
          <cell r="Q1063">
            <v>0</v>
          </cell>
          <cell r="S1063">
            <v>0</v>
          </cell>
          <cell r="U1063">
            <v>0</v>
          </cell>
          <cell r="V1063">
            <v>0</v>
          </cell>
          <cell r="W1063">
            <v>0</v>
          </cell>
          <cell r="Y1063">
            <v>0</v>
          </cell>
          <cell r="AA1063">
            <v>0</v>
          </cell>
          <cell r="AJ1063">
            <v>-17708333.333333332</v>
          </cell>
          <cell r="AN1063">
            <v>-9375000</v>
          </cell>
          <cell r="AR1063">
            <v>-1041666.6666666666</v>
          </cell>
          <cell r="AV1063">
            <v>0</v>
          </cell>
          <cell r="AZ1063">
            <v>0</v>
          </cell>
        </row>
        <row r="1064">
          <cell r="Q1064">
            <v>-260000000</v>
          </cell>
          <cell r="S1064">
            <v>-260000000</v>
          </cell>
          <cell r="U1064">
            <v>-260000000</v>
          </cell>
          <cell r="V1064">
            <v>-260000000</v>
          </cell>
          <cell r="W1064">
            <v>-260000000</v>
          </cell>
          <cell r="Y1064">
            <v>-260000000</v>
          </cell>
          <cell r="AA1064">
            <v>-260000000</v>
          </cell>
          <cell r="AJ1064">
            <v>-260000000</v>
          </cell>
          <cell r="AN1064">
            <v>-260000000</v>
          </cell>
          <cell r="AR1064">
            <v>-260000000</v>
          </cell>
          <cell r="AV1064">
            <v>-260000000</v>
          </cell>
          <cell r="AZ1064">
            <v>-260000000</v>
          </cell>
        </row>
        <row r="1065">
          <cell r="Q1065">
            <v>-138460000</v>
          </cell>
          <cell r="S1065">
            <v>-138460000</v>
          </cell>
          <cell r="U1065">
            <v>-138460000</v>
          </cell>
          <cell r="V1065">
            <v>-138460000</v>
          </cell>
          <cell r="W1065">
            <v>-138460000</v>
          </cell>
          <cell r="Y1065">
            <v>-138460000</v>
          </cell>
          <cell r="AA1065">
            <v>-138460000</v>
          </cell>
          <cell r="AJ1065">
            <v>-138460000</v>
          </cell>
          <cell r="AN1065">
            <v>-138460000</v>
          </cell>
          <cell r="AR1065">
            <v>-138460000</v>
          </cell>
          <cell r="AV1065">
            <v>-138460000</v>
          </cell>
          <cell r="AZ1065">
            <v>-138460000</v>
          </cell>
        </row>
        <row r="1066">
          <cell r="Q1066">
            <v>-23400000</v>
          </cell>
          <cell r="S1066">
            <v>-23400000</v>
          </cell>
          <cell r="U1066">
            <v>-23400000</v>
          </cell>
          <cell r="V1066">
            <v>-23400000</v>
          </cell>
          <cell r="W1066">
            <v>-23400000</v>
          </cell>
          <cell r="Y1066">
            <v>-23400000</v>
          </cell>
          <cell r="AA1066">
            <v>-23400000</v>
          </cell>
          <cell r="AJ1066">
            <v>-23400000</v>
          </cell>
          <cell r="AN1066">
            <v>-23400000</v>
          </cell>
          <cell r="AR1066">
            <v>-23400000</v>
          </cell>
          <cell r="AV1066">
            <v>-23400000</v>
          </cell>
          <cell r="AZ1066">
            <v>-23400000</v>
          </cell>
        </row>
        <row r="1067">
          <cell r="Q1067">
            <v>0</v>
          </cell>
          <cell r="S1067">
            <v>0</v>
          </cell>
          <cell r="U1067">
            <v>0</v>
          </cell>
          <cell r="V1067">
            <v>0</v>
          </cell>
          <cell r="W1067">
            <v>0</v>
          </cell>
          <cell r="Y1067">
            <v>0</v>
          </cell>
          <cell r="AA1067">
            <v>0</v>
          </cell>
          <cell r="AJ1067">
            <v>-68750000</v>
          </cell>
          <cell r="AN1067">
            <v>-18750000</v>
          </cell>
          <cell r="AR1067">
            <v>0</v>
          </cell>
          <cell r="AV1067">
            <v>0</v>
          </cell>
          <cell r="AZ1067">
            <v>0</v>
          </cell>
        </row>
        <row r="1068">
          <cell r="Q1068">
            <v>-250000000</v>
          </cell>
          <cell r="S1068">
            <v>-250000000</v>
          </cell>
          <cell r="U1068">
            <v>-250000000</v>
          </cell>
          <cell r="V1068">
            <v>-250000000</v>
          </cell>
          <cell r="W1068">
            <v>-250000000</v>
          </cell>
          <cell r="Y1068">
            <v>-250000000</v>
          </cell>
          <cell r="AA1068">
            <v>-250000000</v>
          </cell>
          <cell r="AJ1068">
            <v>-250000000</v>
          </cell>
          <cell r="AN1068">
            <v>-250000000</v>
          </cell>
          <cell r="AR1068">
            <v>-250000000</v>
          </cell>
          <cell r="AV1068">
            <v>-250000000</v>
          </cell>
          <cell r="AZ1068">
            <v>-250000000</v>
          </cell>
        </row>
        <row r="1069">
          <cell r="Q1069">
            <v>0</v>
          </cell>
          <cell r="S1069">
            <v>0</v>
          </cell>
          <cell r="U1069">
            <v>0</v>
          </cell>
          <cell r="V1069">
            <v>0</v>
          </cell>
          <cell r="W1069">
            <v>0</v>
          </cell>
          <cell r="Y1069">
            <v>0</v>
          </cell>
          <cell r="AA1069">
            <v>0</v>
          </cell>
          <cell r="AJ1069">
            <v>0</v>
          </cell>
          <cell r="AN1069">
            <v>0</v>
          </cell>
          <cell r="AR1069">
            <v>0</v>
          </cell>
          <cell r="AV1069">
            <v>0</v>
          </cell>
          <cell r="AZ1069">
            <v>0</v>
          </cell>
        </row>
        <row r="1070">
          <cell r="Q1070">
            <v>0</v>
          </cell>
          <cell r="S1070">
            <v>-250000000</v>
          </cell>
          <cell r="U1070">
            <v>-250000000</v>
          </cell>
          <cell r="V1070">
            <v>-250000000</v>
          </cell>
          <cell r="W1070">
            <v>-250000000</v>
          </cell>
          <cell r="Y1070">
            <v>-250000000</v>
          </cell>
          <cell r="AA1070">
            <v>-250000000</v>
          </cell>
          <cell r="AJ1070">
            <v>0</v>
          </cell>
          <cell r="AN1070">
            <v>-72916666.666666672</v>
          </cell>
          <cell r="AR1070">
            <v>-156250000</v>
          </cell>
          <cell r="AV1070">
            <v>-239583333.33333334</v>
          </cell>
          <cell r="AZ1070">
            <v>-250000000</v>
          </cell>
        </row>
        <row r="1071">
          <cell r="Q1071">
            <v>-150000000</v>
          </cell>
          <cell r="S1071">
            <v>-150000000</v>
          </cell>
          <cell r="U1071">
            <v>-150000000</v>
          </cell>
          <cell r="V1071">
            <v>-150000000</v>
          </cell>
          <cell r="W1071">
            <v>-150000000</v>
          </cell>
          <cell r="Y1071">
            <v>-150000000</v>
          </cell>
          <cell r="AA1071">
            <v>-150000000</v>
          </cell>
          <cell r="AJ1071">
            <v>-150000000</v>
          </cell>
          <cell r="AN1071">
            <v>-150000000</v>
          </cell>
          <cell r="AR1071">
            <v>-150000000</v>
          </cell>
          <cell r="AV1071">
            <v>-150000000</v>
          </cell>
          <cell r="AZ1071">
            <v>-150000000</v>
          </cell>
        </row>
        <row r="1072">
          <cell r="Q1072">
            <v>-250000000</v>
          </cell>
          <cell r="S1072">
            <v>-250000000</v>
          </cell>
          <cell r="U1072">
            <v>-250000000</v>
          </cell>
          <cell r="V1072">
            <v>-250000000</v>
          </cell>
          <cell r="W1072">
            <v>-250000000</v>
          </cell>
          <cell r="Y1072">
            <v>-250000000</v>
          </cell>
          <cell r="AA1072">
            <v>-250000000</v>
          </cell>
          <cell r="AJ1072">
            <v>-250000000</v>
          </cell>
          <cell r="AN1072">
            <v>-250000000</v>
          </cell>
          <cell r="AR1072">
            <v>-250000000</v>
          </cell>
          <cell r="AV1072">
            <v>-250000000</v>
          </cell>
          <cell r="AZ1072">
            <v>-250000000</v>
          </cell>
        </row>
        <row r="1073">
          <cell r="Q1073">
            <v>-300000000</v>
          </cell>
          <cell r="S1073">
            <v>-300000000</v>
          </cell>
          <cell r="U1073">
            <v>-300000000</v>
          </cell>
          <cell r="V1073">
            <v>-300000000</v>
          </cell>
          <cell r="W1073">
            <v>-300000000</v>
          </cell>
          <cell r="Y1073">
            <v>-300000000</v>
          </cell>
          <cell r="AA1073">
            <v>-300000000</v>
          </cell>
          <cell r="AJ1073">
            <v>-300000000</v>
          </cell>
          <cell r="AN1073">
            <v>-300000000</v>
          </cell>
          <cell r="AR1073">
            <v>-300000000</v>
          </cell>
          <cell r="AV1073">
            <v>-300000000</v>
          </cell>
          <cell r="AZ1073">
            <v>-300000000</v>
          </cell>
        </row>
        <row r="1074">
          <cell r="Q1074">
            <v>0</v>
          </cell>
          <cell r="S1074">
            <v>0</v>
          </cell>
          <cell r="U1074">
            <v>0</v>
          </cell>
          <cell r="V1074">
            <v>0</v>
          </cell>
          <cell r="W1074">
            <v>0</v>
          </cell>
          <cell r="Y1074">
            <v>0</v>
          </cell>
          <cell r="AA1074">
            <v>0</v>
          </cell>
          <cell r="AJ1074">
            <v>0</v>
          </cell>
          <cell r="AN1074">
            <v>0</v>
          </cell>
          <cell r="AR1074">
            <v>0</v>
          </cell>
          <cell r="AV1074">
            <v>0</v>
          </cell>
          <cell r="AZ1074">
            <v>0</v>
          </cell>
        </row>
        <row r="1075">
          <cell r="Q1075">
            <v>-250000000</v>
          </cell>
          <cell r="S1075">
            <v>-250000000</v>
          </cell>
          <cell r="U1075">
            <v>-250000000</v>
          </cell>
          <cell r="V1075">
            <v>-250000000</v>
          </cell>
          <cell r="W1075">
            <v>-250000000</v>
          </cell>
          <cell r="Y1075">
            <v>-250000000</v>
          </cell>
          <cell r="AA1075">
            <v>-250000000</v>
          </cell>
          <cell r="AJ1075">
            <v>-250000000</v>
          </cell>
          <cell r="AN1075">
            <v>-250000000</v>
          </cell>
          <cell r="AR1075">
            <v>-250000000</v>
          </cell>
          <cell r="AV1075">
            <v>-250000000</v>
          </cell>
          <cell r="AZ1075">
            <v>-250000000</v>
          </cell>
        </row>
        <row r="1076">
          <cell r="Y1076">
            <v>0</v>
          </cell>
          <cell r="AA1076">
            <v>-350000000</v>
          </cell>
          <cell r="AR1076">
            <v>0</v>
          </cell>
          <cell r="AV1076">
            <v>-102083333.33333333</v>
          </cell>
          <cell r="AZ1076">
            <v>-218750000</v>
          </cell>
        </row>
        <row r="1077">
          <cell r="AV1077">
            <v>0</v>
          </cell>
          <cell r="AZ1077">
            <v>0</v>
          </cell>
        </row>
        <row r="1078">
          <cell r="AV1078">
            <v>0</v>
          </cell>
          <cell r="AZ1078">
            <v>-40625000</v>
          </cell>
        </row>
        <row r="1079">
          <cell r="Q1079">
            <v>0</v>
          </cell>
          <cell r="S1079">
            <v>0</v>
          </cell>
          <cell r="U1079">
            <v>0</v>
          </cell>
          <cell r="V1079">
            <v>0</v>
          </cell>
          <cell r="W1079">
            <v>0</v>
          </cell>
          <cell r="Y1079">
            <v>0</v>
          </cell>
          <cell r="AA1079">
            <v>0</v>
          </cell>
          <cell r="AJ1079">
            <v>0</v>
          </cell>
          <cell r="AN1079">
            <v>0</v>
          </cell>
          <cell r="AR1079">
            <v>0</v>
          </cell>
          <cell r="AV1079">
            <v>0</v>
          </cell>
          <cell r="AZ1079">
            <v>0</v>
          </cell>
        </row>
        <row r="1080">
          <cell r="Q1080">
            <v>0</v>
          </cell>
          <cell r="S1080">
            <v>0</v>
          </cell>
          <cell r="U1080">
            <v>0</v>
          </cell>
          <cell r="V1080">
            <v>0</v>
          </cell>
          <cell r="W1080">
            <v>0</v>
          </cell>
          <cell r="Y1080">
            <v>0</v>
          </cell>
          <cell r="AA1080">
            <v>0</v>
          </cell>
          <cell r="AJ1080">
            <v>0</v>
          </cell>
          <cell r="AN1080">
            <v>0</v>
          </cell>
          <cell r="AR1080">
            <v>0</v>
          </cell>
          <cell r="AV1080">
            <v>0</v>
          </cell>
          <cell r="AZ1080">
            <v>0</v>
          </cell>
        </row>
        <row r="1081">
          <cell r="Q1081">
            <v>-431100</v>
          </cell>
          <cell r="S1081">
            <v>0</v>
          </cell>
          <cell r="U1081">
            <v>0</v>
          </cell>
          <cell r="V1081">
            <v>0</v>
          </cell>
          <cell r="W1081">
            <v>0</v>
          </cell>
          <cell r="Y1081">
            <v>0</v>
          </cell>
          <cell r="AA1081">
            <v>0</v>
          </cell>
          <cell r="AJ1081">
            <v>-431100</v>
          </cell>
          <cell r="AN1081">
            <v>-341287.5</v>
          </cell>
          <cell r="AR1081">
            <v>-197587.5</v>
          </cell>
          <cell r="AV1081">
            <v>-53887.5</v>
          </cell>
          <cell r="AZ1081">
            <v>0</v>
          </cell>
        </row>
        <row r="1082">
          <cell r="Q1082">
            <v>-1458300</v>
          </cell>
          <cell r="S1082">
            <v>0</v>
          </cell>
          <cell r="U1082">
            <v>0</v>
          </cell>
          <cell r="V1082">
            <v>0</v>
          </cell>
          <cell r="W1082">
            <v>0</v>
          </cell>
          <cell r="Y1082">
            <v>0</v>
          </cell>
          <cell r="AA1082">
            <v>0</v>
          </cell>
          <cell r="AJ1082">
            <v>-1458300</v>
          </cell>
          <cell r="AN1082">
            <v>-1154487.5</v>
          </cell>
          <cell r="AR1082">
            <v>-668387.5</v>
          </cell>
          <cell r="AV1082">
            <v>-182287.5</v>
          </cell>
          <cell r="AZ1082">
            <v>0</v>
          </cell>
        </row>
        <row r="1083">
          <cell r="Q1083">
            <v>0</v>
          </cell>
          <cell r="S1083">
            <v>0</v>
          </cell>
          <cell r="U1083">
            <v>0</v>
          </cell>
          <cell r="V1083">
            <v>0</v>
          </cell>
          <cell r="W1083">
            <v>0</v>
          </cell>
          <cell r="Y1083">
            <v>0</v>
          </cell>
          <cell r="AA1083">
            <v>0</v>
          </cell>
          <cell r="AJ1083">
            <v>0</v>
          </cell>
          <cell r="AN1083">
            <v>0</v>
          </cell>
          <cell r="AR1083">
            <v>0</v>
          </cell>
          <cell r="AV1083">
            <v>0</v>
          </cell>
          <cell r="AZ1083">
            <v>0</v>
          </cell>
        </row>
        <row r="1084">
          <cell r="V1084">
            <v>7505790.9299999997</v>
          </cell>
          <cell r="W1084">
            <v>0</v>
          </cell>
          <cell r="Y1084">
            <v>0</v>
          </cell>
          <cell r="AA1084">
            <v>0</v>
          </cell>
          <cell r="AJ1084">
            <v>0</v>
          </cell>
          <cell r="AN1084">
            <v>0</v>
          </cell>
          <cell r="AR1084">
            <v>625482.57750000001</v>
          </cell>
          <cell r="AV1084">
            <v>625482.57750000001</v>
          </cell>
          <cell r="AZ1084">
            <v>625482.57750000001</v>
          </cell>
        </row>
        <row r="1085">
          <cell r="V1085">
            <v>7505790.9299999997</v>
          </cell>
          <cell r="W1085">
            <v>0</v>
          </cell>
          <cell r="Y1085">
            <v>0</v>
          </cell>
          <cell r="AA1085">
            <v>0</v>
          </cell>
          <cell r="AJ1085">
            <v>0</v>
          </cell>
          <cell r="AN1085">
            <v>0</v>
          </cell>
          <cell r="AR1085">
            <v>625482.57750000001</v>
          </cell>
          <cell r="AV1085">
            <v>625482.57750000001</v>
          </cell>
          <cell r="AZ1085">
            <v>625482.57750000001</v>
          </cell>
        </row>
        <row r="1086">
          <cell r="V1086">
            <v>6567824.7999999998</v>
          </cell>
          <cell r="W1086">
            <v>0</v>
          </cell>
          <cell r="Y1086">
            <v>0</v>
          </cell>
          <cell r="AA1086">
            <v>0</v>
          </cell>
          <cell r="AJ1086">
            <v>0</v>
          </cell>
          <cell r="AN1086">
            <v>0</v>
          </cell>
          <cell r="AR1086">
            <v>547318.73333333328</v>
          </cell>
          <cell r="AV1086">
            <v>547318.73333333328</v>
          </cell>
          <cell r="AZ1086">
            <v>547318.73333333328</v>
          </cell>
        </row>
        <row r="1087">
          <cell r="Q1087">
            <v>0</v>
          </cell>
          <cell r="S1087">
            <v>0</v>
          </cell>
          <cell r="U1087">
            <v>0</v>
          </cell>
          <cell r="V1087">
            <v>0</v>
          </cell>
          <cell r="W1087">
            <v>0</v>
          </cell>
          <cell r="Y1087">
            <v>0</v>
          </cell>
          <cell r="AA1087">
            <v>0</v>
          </cell>
          <cell r="AJ1087">
            <v>-2842399.7137499996</v>
          </cell>
          <cell r="AN1087">
            <v>0</v>
          </cell>
          <cell r="AR1087">
            <v>0</v>
          </cell>
          <cell r="AV1087">
            <v>0</v>
          </cell>
          <cell r="AZ1087">
            <v>0</v>
          </cell>
        </row>
        <row r="1088">
          <cell r="Q1088">
            <v>0</v>
          </cell>
          <cell r="S1088">
            <v>0</v>
          </cell>
          <cell r="U1088">
            <v>0</v>
          </cell>
          <cell r="V1088">
            <v>0</v>
          </cell>
          <cell r="W1088">
            <v>0</v>
          </cell>
          <cell r="Y1088">
            <v>0</v>
          </cell>
          <cell r="AA1088">
            <v>0</v>
          </cell>
          <cell r="AJ1088">
            <v>0</v>
          </cell>
          <cell r="AN1088">
            <v>0</v>
          </cell>
          <cell r="AR1088">
            <v>0</v>
          </cell>
          <cell r="AV1088">
            <v>0</v>
          </cell>
          <cell r="AZ1088">
            <v>0</v>
          </cell>
        </row>
        <row r="1089">
          <cell r="Q1089">
            <v>-2550000</v>
          </cell>
          <cell r="S1089">
            <v>-2550000</v>
          </cell>
          <cell r="U1089">
            <v>-350000</v>
          </cell>
          <cell r="V1089">
            <v>-350000</v>
          </cell>
          <cell r="W1089">
            <v>-250000</v>
          </cell>
          <cell r="Y1089">
            <v>-250000</v>
          </cell>
          <cell r="AA1089">
            <v>-550000</v>
          </cell>
          <cell r="AJ1089">
            <v>-1365023.9550000001</v>
          </cell>
          <cell r="AN1089">
            <v>-1946273.9550000001</v>
          </cell>
          <cell r="AR1089">
            <v>-1828166.1633333333</v>
          </cell>
          <cell r="AV1089">
            <v>-1002083.3333333334</v>
          </cell>
          <cell r="AZ1089">
            <v>-325208.33333333331</v>
          </cell>
        </row>
        <row r="1090">
          <cell r="Q1090">
            <v>-100000</v>
          </cell>
          <cell r="S1090">
            <v>-100000</v>
          </cell>
          <cell r="U1090">
            <v>0</v>
          </cell>
          <cell r="V1090">
            <v>0</v>
          </cell>
          <cell r="W1090">
            <v>0</v>
          </cell>
          <cell r="Y1090">
            <v>0</v>
          </cell>
          <cell r="AA1090">
            <v>0</v>
          </cell>
          <cell r="AJ1090">
            <v>-54166.666666666664</v>
          </cell>
          <cell r="AN1090">
            <v>-68750</v>
          </cell>
          <cell r="AR1090">
            <v>-52083.333333333336</v>
          </cell>
          <cell r="AV1090">
            <v>-20833.333333333332</v>
          </cell>
          <cell r="AZ1090">
            <v>0</v>
          </cell>
        </row>
        <row r="1091">
          <cell r="Q1091">
            <v>-40314599.890000001</v>
          </cell>
          <cell r="S1091">
            <v>-40647222.780000001</v>
          </cell>
          <cell r="U1091">
            <v>-39040693.829999998</v>
          </cell>
          <cell r="V1091">
            <v>-38446577.479999997</v>
          </cell>
          <cell r="W1091">
            <v>-38577760.399999999</v>
          </cell>
          <cell r="Y1091">
            <v>-38880957.369999997</v>
          </cell>
          <cell r="AA1091">
            <v>-39197824.049999997</v>
          </cell>
          <cell r="AJ1091">
            <v>-39254205.325416662</v>
          </cell>
          <cell r="AN1091">
            <v>-39736675.731666669</v>
          </cell>
          <cell r="AR1091">
            <v>-39546665.047499999</v>
          </cell>
          <cell r="AV1091">
            <v>-39350978.03458333</v>
          </cell>
          <cell r="AZ1091">
            <v>-39453654.138750009</v>
          </cell>
        </row>
        <row r="1092">
          <cell r="Q1092">
            <v>-8687704.8300000001</v>
          </cell>
          <cell r="S1092">
            <v>-8784217.8200000003</v>
          </cell>
          <cell r="U1092">
            <v>-9053436.9199999999</v>
          </cell>
          <cell r="V1092">
            <v>-8848928.9399999995</v>
          </cell>
          <cell r="W1092">
            <v>-6833994.6900000004</v>
          </cell>
          <cell r="Y1092">
            <v>-6911655.1900000004</v>
          </cell>
          <cell r="AA1092">
            <v>-6989315.6900000004</v>
          </cell>
          <cell r="AJ1092">
            <v>-3547612.0108333337</v>
          </cell>
          <cell r="AN1092">
            <v>-5508333.3650000012</v>
          </cell>
          <cell r="AR1092">
            <v>-6979040.4362500003</v>
          </cell>
          <cell r="AV1092">
            <v>-7788691.213333332</v>
          </cell>
          <cell r="AZ1092">
            <v>-6865479.0591666671</v>
          </cell>
        </row>
        <row r="1093">
          <cell r="Q1093">
            <v>-67684624.689999998</v>
          </cell>
          <cell r="S1093">
            <v>-67299716.159999996</v>
          </cell>
          <cell r="U1093">
            <v>-61155962.270000003</v>
          </cell>
          <cell r="V1093">
            <v>-61024425.939999998</v>
          </cell>
          <cell r="W1093">
            <v>-66484545.609999999</v>
          </cell>
          <cell r="Y1093">
            <v>-58221472.950000003</v>
          </cell>
          <cell r="AA1093">
            <v>-53558400.289999999</v>
          </cell>
          <cell r="AJ1093">
            <v>-2820192.6954166666</v>
          </cell>
          <cell r="AN1093">
            <v>-25013479.525416661</v>
          </cell>
          <cell r="AR1093">
            <v>-45809371.062083334</v>
          </cell>
          <cell r="AV1093">
            <v>-59633579.921666659</v>
          </cell>
          <cell r="AZ1093">
            <v>-42490977.182916664</v>
          </cell>
        </row>
        <row r="1094">
          <cell r="Q1094">
            <v>-41030154.07</v>
          </cell>
          <cell r="S1094">
            <v>-41030154.07</v>
          </cell>
          <cell r="U1094">
            <v>-42509058.359999999</v>
          </cell>
          <cell r="V1094">
            <v>-42509058.359999999</v>
          </cell>
          <cell r="W1094">
            <v>-43722314.780000001</v>
          </cell>
          <cell r="Y1094">
            <v>-43722314.780000001</v>
          </cell>
          <cell r="AA1094">
            <v>-43225601.560000002</v>
          </cell>
          <cell r="AJ1094">
            <v>-36215233.645833336</v>
          </cell>
          <cell r="AN1094">
            <v>-40171350.189166665</v>
          </cell>
          <cell r="AR1094">
            <v>-42129066.591250002</v>
          </cell>
          <cell r="AV1094">
            <v>-42643568.998750001</v>
          </cell>
          <cell r="AZ1094">
            <v>-42582900.901249997</v>
          </cell>
        </row>
        <row r="1095">
          <cell r="Q1095">
            <v>0</v>
          </cell>
          <cell r="S1095">
            <v>0</v>
          </cell>
          <cell r="U1095">
            <v>0</v>
          </cell>
          <cell r="V1095">
            <v>0</v>
          </cell>
          <cell r="W1095">
            <v>0</v>
          </cell>
          <cell r="Y1095">
            <v>0</v>
          </cell>
          <cell r="AA1095">
            <v>0</v>
          </cell>
          <cell r="AJ1095">
            <v>0</v>
          </cell>
          <cell r="AN1095">
            <v>0</v>
          </cell>
          <cell r="AR1095">
            <v>0</v>
          </cell>
          <cell r="AV1095">
            <v>0</v>
          </cell>
          <cell r="AZ1095">
            <v>112.92208333333333</v>
          </cell>
        </row>
        <row r="1096">
          <cell r="Q1096">
            <v>-250000</v>
          </cell>
          <cell r="S1096">
            <v>-250000</v>
          </cell>
          <cell r="U1096">
            <v>-250000</v>
          </cell>
          <cell r="V1096">
            <v>-250000</v>
          </cell>
          <cell r="W1096">
            <v>-250000</v>
          </cell>
          <cell r="Y1096">
            <v>-250000</v>
          </cell>
          <cell r="AA1096">
            <v>-250000</v>
          </cell>
          <cell r="AJ1096">
            <v>-679474.97541666671</v>
          </cell>
          <cell r="AN1096">
            <v>-475534.34250000003</v>
          </cell>
          <cell r="AR1096">
            <v>-274943.47208333336</v>
          </cell>
          <cell r="AV1096">
            <v>-250000</v>
          </cell>
          <cell r="AZ1096">
            <v>-250000</v>
          </cell>
        </row>
        <row r="1097">
          <cell r="Q1097">
            <v>-129471.05</v>
          </cell>
          <cell r="S1097">
            <v>-129471.05</v>
          </cell>
          <cell r="U1097">
            <v>-129471.05</v>
          </cell>
          <cell r="V1097">
            <v>-129471.05</v>
          </cell>
          <cell r="W1097">
            <v>-129471.05</v>
          </cell>
          <cell r="Y1097">
            <v>-129471.05</v>
          </cell>
          <cell r="AA1097">
            <v>-129471.05</v>
          </cell>
          <cell r="AJ1097">
            <v>-129471.05000000003</v>
          </cell>
          <cell r="AN1097">
            <v>-129471.05000000003</v>
          </cell>
          <cell r="AR1097">
            <v>-129471.05000000003</v>
          </cell>
          <cell r="AV1097">
            <v>-129471.05000000003</v>
          </cell>
          <cell r="AZ1097">
            <v>-129471.05000000003</v>
          </cell>
        </row>
        <row r="1098">
          <cell r="Q1098">
            <v>0</v>
          </cell>
          <cell r="S1098">
            <v>0</v>
          </cell>
          <cell r="U1098">
            <v>0</v>
          </cell>
          <cell r="V1098">
            <v>0</v>
          </cell>
          <cell r="W1098">
            <v>0</v>
          </cell>
          <cell r="Y1098">
            <v>0</v>
          </cell>
          <cell r="AA1098">
            <v>0</v>
          </cell>
          <cell r="AJ1098">
            <v>0</v>
          </cell>
          <cell r="AN1098">
            <v>0</v>
          </cell>
          <cell r="AR1098">
            <v>0</v>
          </cell>
          <cell r="AV1098">
            <v>0</v>
          </cell>
          <cell r="AZ1098">
            <v>0</v>
          </cell>
        </row>
        <row r="1099">
          <cell r="Q1099">
            <v>-15000</v>
          </cell>
          <cell r="S1099">
            <v>-15000</v>
          </cell>
          <cell r="U1099">
            <v>-15000</v>
          </cell>
          <cell r="V1099">
            <v>-15000</v>
          </cell>
          <cell r="W1099">
            <v>-15000</v>
          </cell>
          <cell r="Y1099">
            <v>-15000</v>
          </cell>
          <cell r="AA1099">
            <v>-15000</v>
          </cell>
          <cell r="AJ1099">
            <v>-15000</v>
          </cell>
          <cell r="AN1099">
            <v>-15000</v>
          </cell>
          <cell r="AR1099">
            <v>-15000</v>
          </cell>
          <cell r="AV1099">
            <v>-15000</v>
          </cell>
          <cell r="AZ1099">
            <v>-15000</v>
          </cell>
        </row>
        <row r="1100">
          <cell r="Q1100">
            <v>-52471.63</v>
          </cell>
          <cell r="S1100">
            <v>-52471.63</v>
          </cell>
          <cell r="U1100">
            <v>-52471.63</v>
          </cell>
          <cell r="V1100">
            <v>-52471.63</v>
          </cell>
          <cell r="W1100">
            <v>-46622.18</v>
          </cell>
          <cell r="Y1100">
            <v>-46622.18</v>
          </cell>
          <cell r="AA1100">
            <v>-52454.07</v>
          </cell>
          <cell r="AJ1100">
            <v>-52471.63</v>
          </cell>
          <cell r="AN1100">
            <v>-52471.63</v>
          </cell>
          <cell r="AR1100">
            <v>-51252.99458333334</v>
          </cell>
          <cell r="AV1100">
            <v>-52745.91166666666</v>
          </cell>
          <cell r="AZ1100">
            <v>-65823.184999999998</v>
          </cell>
        </row>
        <row r="1101">
          <cell r="Q1101">
            <v>0</v>
          </cell>
          <cell r="S1101">
            <v>0</v>
          </cell>
          <cell r="U1101">
            <v>0</v>
          </cell>
          <cell r="V1101">
            <v>0</v>
          </cell>
          <cell r="W1101">
            <v>0</v>
          </cell>
          <cell r="Y1101">
            <v>0</v>
          </cell>
          <cell r="AA1101">
            <v>0</v>
          </cell>
          <cell r="AJ1101">
            <v>0</v>
          </cell>
          <cell r="AN1101">
            <v>0</v>
          </cell>
          <cell r="AR1101">
            <v>0</v>
          </cell>
          <cell r="AV1101">
            <v>0</v>
          </cell>
          <cell r="AZ1101">
            <v>0</v>
          </cell>
        </row>
        <row r="1102">
          <cell r="Q1102">
            <v>-453028.42</v>
          </cell>
          <cell r="S1102">
            <v>-453028.42</v>
          </cell>
          <cell r="U1102">
            <v>-453028.42</v>
          </cell>
          <cell r="V1102">
            <v>-453028.42</v>
          </cell>
          <cell r="W1102">
            <v>-453028.42</v>
          </cell>
          <cell r="Y1102">
            <v>-453028.42</v>
          </cell>
          <cell r="AA1102">
            <v>-453028.42</v>
          </cell>
          <cell r="AJ1102">
            <v>-453028.42</v>
          </cell>
          <cell r="AN1102">
            <v>-453028.42</v>
          </cell>
          <cell r="AR1102">
            <v>-453028.42</v>
          </cell>
          <cell r="AV1102">
            <v>-453028.42</v>
          </cell>
          <cell r="AZ1102">
            <v>-453028.42</v>
          </cell>
        </row>
        <row r="1103">
          <cell r="Q1103">
            <v>0</v>
          </cell>
          <cell r="S1103">
            <v>0</v>
          </cell>
          <cell r="U1103">
            <v>0</v>
          </cell>
          <cell r="V1103">
            <v>0</v>
          </cell>
          <cell r="W1103">
            <v>0</v>
          </cell>
          <cell r="Y1103">
            <v>0</v>
          </cell>
          <cell r="AA1103">
            <v>0</v>
          </cell>
          <cell r="AJ1103">
            <v>0</v>
          </cell>
          <cell r="AN1103">
            <v>0</v>
          </cell>
          <cell r="AR1103">
            <v>0</v>
          </cell>
          <cell r="AV1103">
            <v>0</v>
          </cell>
          <cell r="AZ1103">
            <v>0</v>
          </cell>
        </row>
        <row r="1104">
          <cell r="Q1104">
            <v>0</v>
          </cell>
          <cell r="S1104">
            <v>0</v>
          </cell>
          <cell r="U1104">
            <v>0</v>
          </cell>
          <cell r="V1104">
            <v>0</v>
          </cell>
          <cell r="W1104">
            <v>0</v>
          </cell>
          <cell r="Y1104">
            <v>0</v>
          </cell>
          <cell r="AA1104">
            <v>0</v>
          </cell>
          <cell r="AJ1104">
            <v>0</v>
          </cell>
          <cell r="AN1104">
            <v>0</v>
          </cell>
          <cell r="AR1104">
            <v>0</v>
          </cell>
          <cell r="AV1104">
            <v>0</v>
          </cell>
          <cell r="AZ1104">
            <v>0</v>
          </cell>
        </row>
        <row r="1105">
          <cell r="Q1105">
            <v>-10000</v>
          </cell>
          <cell r="S1105">
            <v>-10000</v>
          </cell>
          <cell r="U1105">
            <v>-10000</v>
          </cell>
          <cell r="V1105">
            <v>-10000</v>
          </cell>
          <cell r="W1105">
            <v>-10000</v>
          </cell>
          <cell r="Y1105">
            <v>-10000</v>
          </cell>
          <cell r="AA1105">
            <v>-10000</v>
          </cell>
          <cell r="AJ1105">
            <v>-10000</v>
          </cell>
          <cell r="AN1105">
            <v>-10000</v>
          </cell>
          <cell r="AR1105">
            <v>-10000</v>
          </cell>
          <cell r="AV1105">
            <v>-10000</v>
          </cell>
          <cell r="AZ1105">
            <v>-10000</v>
          </cell>
        </row>
        <row r="1106">
          <cell r="Q1106">
            <v>0</v>
          </cell>
          <cell r="S1106">
            <v>0</v>
          </cell>
          <cell r="U1106">
            <v>0</v>
          </cell>
          <cell r="V1106">
            <v>0</v>
          </cell>
          <cell r="W1106">
            <v>0</v>
          </cell>
          <cell r="Y1106">
            <v>0</v>
          </cell>
          <cell r="AA1106">
            <v>0</v>
          </cell>
          <cell r="AJ1106">
            <v>0</v>
          </cell>
          <cell r="AN1106">
            <v>0</v>
          </cell>
          <cell r="AR1106">
            <v>0</v>
          </cell>
          <cell r="AV1106">
            <v>0</v>
          </cell>
          <cell r="AZ1106">
            <v>0</v>
          </cell>
        </row>
        <row r="1107">
          <cell r="Q1107">
            <v>-521847.97</v>
          </cell>
          <cell r="S1107">
            <v>-460550.78</v>
          </cell>
          <cell r="U1107">
            <v>-439615.69</v>
          </cell>
          <cell r="V1107">
            <v>-431810.58</v>
          </cell>
          <cell r="W1107">
            <v>-500000</v>
          </cell>
          <cell r="Y1107">
            <v>-500000</v>
          </cell>
          <cell r="AA1107">
            <v>-500000</v>
          </cell>
          <cell r="AJ1107">
            <v>-623600.76541666652</v>
          </cell>
          <cell r="AN1107">
            <v>-488291.58125000005</v>
          </cell>
          <cell r="AR1107">
            <v>-468637.60375000001</v>
          </cell>
          <cell r="AV1107">
            <v>-479707.07624999998</v>
          </cell>
          <cell r="AZ1107">
            <v>-491801.53541666665</v>
          </cell>
        </row>
        <row r="1108">
          <cell r="Q1108">
            <v>0</v>
          </cell>
          <cell r="S1108">
            <v>0</v>
          </cell>
          <cell r="U1108">
            <v>0</v>
          </cell>
          <cell r="V1108">
            <v>0</v>
          </cell>
          <cell r="W1108">
            <v>0</v>
          </cell>
          <cell r="Y1108">
            <v>0</v>
          </cell>
          <cell r="AA1108">
            <v>0</v>
          </cell>
          <cell r="AJ1108">
            <v>-29266.94</v>
          </cell>
          <cell r="AN1108">
            <v>-22320.942500000001</v>
          </cell>
          <cell r="AR1108">
            <v>-4598.7512500000003</v>
          </cell>
          <cell r="AV1108">
            <v>0</v>
          </cell>
          <cell r="AZ1108">
            <v>0</v>
          </cell>
        </row>
        <row r="1109">
          <cell r="Q1109">
            <v>0</v>
          </cell>
          <cell r="S1109">
            <v>0</v>
          </cell>
          <cell r="U1109">
            <v>0</v>
          </cell>
          <cell r="V1109">
            <v>0</v>
          </cell>
          <cell r="W1109">
            <v>0</v>
          </cell>
          <cell r="Y1109">
            <v>0</v>
          </cell>
          <cell r="AA1109">
            <v>0</v>
          </cell>
          <cell r="AJ1109">
            <v>0</v>
          </cell>
          <cell r="AN1109">
            <v>0</v>
          </cell>
          <cell r="AR1109">
            <v>0</v>
          </cell>
          <cell r="AV1109">
            <v>0</v>
          </cell>
          <cell r="AZ1109">
            <v>0</v>
          </cell>
        </row>
        <row r="1110">
          <cell r="Q1110">
            <v>-683365.16</v>
          </cell>
          <cell r="S1110">
            <v>-683365.16</v>
          </cell>
          <cell r="U1110">
            <v>-668771.35</v>
          </cell>
          <cell r="V1110">
            <v>-668771.35</v>
          </cell>
          <cell r="W1110">
            <v>-630705.28</v>
          </cell>
          <cell r="Y1110">
            <v>-630705.28</v>
          </cell>
          <cell r="AA1110">
            <v>-596135.67000000004</v>
          </cell>
          <cell r="AJ1110">
            <v>-401511.9283333334</v>
          </cell>
          <cell r="AN1110">
            <v>-627476.08875</v>
          </cell>
          <cell r="AR1110">
            <v>-634136.10750000004</v>
          </cell>
          <cell r="AV1110">
            <v>-638361.44708333339</v>
          </cell>
          <cell r="AZ1110">
            <v>-584818.11624999996</v>
          </cell>
        </row>
        <row r="1111">
          <cell r="Q1111">
            <v>-458260.45</v>
          </cell>
          <cell r="S1111">
            <v>-458260.45</v>
          </cell>
          <cell r="U1111">
            <v>-454247.55</v>
          </cell>
          <cell r="V1111">
            <v>-454247.55</v>
          </cell>
          <cell r="W1111">
            <v>-452529.3</v>
          </cell>
          <cell r="Y1111">
            <v>-452529.3</v>
          </cell>
          <cell r="AA1111">
            <v>-452529.3</v>
          </cell>
          <cell r="AJ1111">
            <v>-317543.6529166667</v>
          </cell>
          <cell r="AN1111">
            <v>-469795.52375000011</v>
          </cell>
          <cell r="AR1111">
            <v>-516686.73833333334</v>
          </cell>
          <cell r="AV1111">
            <v>-453546.39374999987</v>
          </cell>
          <cell r="AZ1111">
            <v>-445883.95624999987</v>
          </cell>
        </row>
        <row r="1112">
          <cell r="Q1112">
            <v>-490117.43</v>
          </cell>
          <cell r="S1112">
            <v>-490117.43</v>
          </cell>
          <cell r="U1112">
            <v>-455525.18</v>
          </cell>
          <cell r="V1112">
            <v>-455525.18</v>
          </cell>
          <cell r="W1112">
            <v>-441639.56</v>
          </cell>
          <cell r="Y1112">
            <v>-441639.56</v>
          </cell>
          <cell r="AA1112">
            <v>-423469.81</v>
          </cell>
          <cell r="AJ1112">
            <v>-270208.4095833333</v>
          </cell>
          <cell r="AN1112">
            <v>-429256.85499999998</v>
          </cell>
          <cell r="AR1112">
            <v>-474039.07749999996</v>
          </cell>
          <cell r="AV1112">
            <v>-449472.91791666666</v>
          </cell>
          <cell r="AZ1112">
            <v>-427920.98875000002</v>
          </cell>
        </row>
        <row r="1113">
          <cell r="Q1113">
            <v>-140063.73000000001</v>
          </cell>
          <cell r="S1113">
            <v>-140063.73000000001</v>
          </cell>
          <cell r="U1113">
            <v>-123642.66</v>
          </cell>
          <cell r="V1113">
            <v>-123642.66</v>
          </cell>
          <cell r="W1113">
            <v>-290001.90999999997</v>
          </cell>
          <cell r="Y1113">
            <v>-290001.90999999997</v>
          </cell>
          <cell r="AA1113">
            <v>-215389.53</v>
          </cell>
          <cell r="AJ1113">
            <v>-5835.9887500000004</v>
          </cell>
          <cell r="AN1113">
            <v>-50471.265000000007</v>
          </cell>
          <cell r="AR1113">
            <v>-126343.66208333334</v>
          </cell>
          <cell r="AV1113">
            <v>-203909.51375000001</v>
          </cell>
          <cell r="AZ1113">
            <v>-297171.93875000003</v>
          </cell>
        </row>
        <row r="1114">
          <cell r="Q1114">
            <v>-475104.69</v>
          </cell>
          <cell r="S1114">
            <v>-457803.87</v>
          </cell>
          <cell r="U1114">
            <v>-417303.47</v>
          </cell>
          <cell r="V1114">
            <v>-416625.97</v>
          </cell>
          <cell r="W1114">
            <v>-407226.92</v>
          </cell>
          <cell r="Y1114">
            <v>-402168.54</v>
          </cell>
          <cell r="AA1114">
            <v>-364262.97</v>
          </cell>
          <cell r="AJ1114">
            <v>-19796.028750000001</v>
          </cell>
          <cell r="AN1114">
            <v>-171491.90541666668</v>
          </cell>
          <cell r="AR1114">
            <v>-307942.6816666667</v>
          </cell>
          <cell r="AV1114">
            <v>-397718.60541666654</v>
          </cell>
          <cell r="AZ1114">
            <v>-245451.68708333329</v>
          </cell>
        </row>
        <row r="1115">
          <cell r="W1115">
            <v>0</v>
          </cell>
          <cell r="Y1115">
            <v>0</v>
          </cell>
          <cell r="AA1115">
            <v>0</v>
          </cell>
          <cell r="AJ1115">
            <v>0</v>
          </cell>
          <cell r="AN1115">
            <v>0</v>
          </cell>
          <cell r="AR1115">
            <v>0</v>
          </cell>
          <cell r="AV1115">
            <v>0</v>
          </cell>
          <cell r="AZ1115">
            <v>0</v>
          </cell>
        </row>
        <row r="1116">
          <cell r="AA1116">
            <v>-65340.84</v>
          </cell>
          <cell r="AR1116">
            <v>0</v>
          </cell>
          <cell r="AV1116">
            <v>-21352.227083333331</v>
          </cell>
          <cell r="AZ1116">
            <v>-61456.828750000008</v>
          </cell>
        </row>
        <row r="1117">
          <cell r="AA1117">
            <v>-181849.04</v>
          </cell>
          <cell r="AR1117">
            <v>0</v>
          </cell>
          <cell r="AV1117">
            <v>-50761.894999999997</v>
          </cell>
          <cell r="AZ1117">
            <v>-93158.97500000002</v>
          </cell>
        </row>
        <row r="1118">
          <cell r="AV1118">
            <v>-4272.7029166666662</v>
          </cell>
          <cell r="AZ1118">
            <v>-35321.357499999998</v>
          </cell>
        </row>
        <row r="1119">
          <cell r="AV1119">
            <v>0</v>
          </cell>
          <cell r="AZ1119">
            <v>-5973888.333333333</v>
          </cell>
        </row>
        <row r="1120">
          <cell r="Q1120">
            <v>0</v>
          </cell>
          <cell r="S1120">
            <v>0</v>
          </cell>
          <cell r="U1120">
            <v>0</v>
          </cell>
          <cell r="V1120">
            <v>0</v>
          </cell>
          <cell r="W1120">
            <v>0</v>
          </cell>
          <cell r="Y1120">
            <v>0</v>
          </cell>
          <cell r="AA1120">
            <v>0</v>
          </cell>
          <cell r="AJ1120">
            <v>-16534.888750000002</v>
          </cell>
          <cell r="AN1120">
            <v>-7977.1341666666667</v>
          </cell>
          <cell r="AR1120">
            <v>-2797.0062499999999</v>
          </cell>
          <cell r="AV1120">
            <v>0</v>
          </cell>
          <cell r="AZ1120">
            <v>0</v>
          </cell>
        </row>
        <row r="1121">
          <cell r="Q1121">
            <v>-4569900.37</v>
          </cell>
          <cell r="S1121">
            <v>-4569900.37</v>
          </cell>
          <cell r="U1121">
            <v>-4575394.62</v>
          </cell>
          <cell r="V1121">
            <v>-4575394.62</v>
          </cell>
          <cell r="W1121">
            <v>-4578088.3600000003</v>
          </cell>
          <cell r="Y1121">
            <v>-4580497.62</v>
          </cell>
          <cell r="AA1121">
            <v>-4580497.62</v>
          </cell>
          <cell r="AJ1121">
            <v>-4284160.9987500003</v>
          </cell>
          <cell r="AN1121">
            <v>-4669169.2008333327</v>
          </cell>
          <cell r="AR1121">
            <v>-4615235.9333333336</v>
          </cell>
          <cell r="AV1121">
            <v>-4576129.0662499992</v>
          </cell>
          <cell r="AZ1121">
            <v>-4579458.2016666662</v>
          </cell>
        </row>
        <row r="1122">
          <cell r="Q1122">
            <v>-276423.67</v>
          </cell>
          <cell r="S1122">
            <v>-278617.32</v>
          </cell>
          <cell r="U1122">
            <v>-280828.42</v>
          </cell>
          <cell r="V1122">
            <v>-281940.56</v>
          </cell>
          <cell r="W1122">
            <v>0</v>
          </cell>
          <cell r="Y1122">
            <v>0</v>
          </cell>
          <cell r="AA1122">
            <v>0</v>
          </cell>
          <cell r="AJ1122">
            <v>-269971.76333333337</v>
          </cell>
          <cell r="AN1122">
            <v>-274273.45999999996</v>
          </cell>
          <cell r="AR1122">
            <v>-219486.61416666667</v>
          </cell>
          <cell r="AV1122">
            <v>-128069.76125</v>
          </cell>
          <cell r="AZ1122">
            <v>-35196.230833333335</v>
          </cell>
        </row>
        <row r="1123">
          <cell r="Q1123">
            <v>0</v>
          </cell>
          <cell r="S1123">
            <v>0</v>
          </cell>
          <cell r="U1123">
            <v>0</v>
          </cell>
          <cell r="V1123">
            <v>0</v>
          </cell>
          <cell r="W1123">
            <v>0</v>
          </cell>
          <cell r="Y1123">
            <v>0</v>
          </cell>
          <cell r="AA1123">
            <v>0</v>
          </cell>
          <cell r="AJ1123">
            <v>0</v>
          </cell>
          <cell r="AN1123">
            <v>0</v>
          </cell>
          <cell r="AR1123">
            <v>0</v>
          </cell>
          <cell r="AV1123">
            <v>0</v>
          </cell>
          <cell r="AZ1123">
            <v>0</v>
          </cell>
        </row>
        <row r="1124">
          <cell r="Q1124">
            <v>-83995.09</v>
          </cell>
          <cell r="S1124">
            <v>-84890.32</v>
          </cell>
          <cell r="U1124">
            <v>-85795.8</v>
          </cell>
          <cell r="V1124">
            <v>-86252.43</v>
          </cell>
          <cell r="W1124">
            <v>-86711.65</v>
          </cell>
          <cell r="Y1124">
            <v>-87637.98</v>
          </cell>
          <cell r="AA1124">
            <v>-88574.9</v>
          </cell>
          <cell r="AJ1124">
            <v>-8327.2537499999999</v>
          </cell>
          <cell r="AN1124">
            <v>-36624.667500000003</v>
          </cell>
          <cell r="AR1124">
            <v>-65529.206666666665</v>
          </cell>
          <cell r="AV1124">
            <v>-84360.202499999999</v>
          </cell>
          <cell r="AZ1124">
            <v>-66112.126666666663</v>
          </cell>
        </row>
        <row r="1125">
          <cell r="Q1125">
            <v>0</v>
          </cell>
          <cell r="S1125">
            <v>0</v>
          </cell>
          <cell r="U1125">
            <v>0</v>
          </cell>
          <cell r="V1125">
            <v>0</v>
          </cell>
          <cell r="W1125">
            <v>0</v>
          </cell>
          <cell r="Y1125">
            <v>0</v>
          </cell>
          <cell r="AA1125">
            <v>0</v>
          </cell>
          <cell r="AJ1125">
            <v>-49530.454583333332</v>
          </cell>
          <cell r="AN1125">
            <v>-30907.103749999998</v>
          </cell>
          <cell r="AR1125">
            <v>-11981.612500000001</v>
          </cell>
          <cell r="AV1125">
            <v>0</v>
          </cell>
          <cell r="AZ1125">
            <v>0</v>
          </cell>
        </row>
        <row r="1126">
          <cell r="Q1126">
            <v>-1299212.3799999999</v>
          </cell>
          <cell r="S1126">
            <v>-1311742.42</v>
          </cell>
          <cell r="U1126">
            <v>-1324393.3</v>
          </cell>
          <cell r="V1126">
            <v>-1330764.42</v>
          </cell>
          <cell r="W1126">
            <v>-1337166.19</v>
          </cell>
          <cell r="Y1126">
            <v>-1350062.27</v>
          </cell>
          <cell r="AA1126">
            <v>-1363082.73</v>
          </cell>
          <cell r="AJ1126">
            <v>-1262512.6875</v>
          </cell>
          <cell r="AN1126">
            <v>-1286982.3166666667</v>
          </cell>
          <cell r="AR1126">
            <v>-1311926.2050000001</v>
          </cell>
          <cell r="AV1126">
            <v>-1337353.5466666666</v>
          </cell>
          <cell r="AZ1126">
            <v>-1363273.7112500002</v>
          </cell>
        </row>
        <row r="1127">
          <cell r="Q1127">
            <v>32500</v>
          </cell>
          <cell r="S1127">
            <v>32500</v>
          </cell>
          <cell r="U1127">
            <v>32500</v>
          </cell>
          <cell r="V1127">
            <v>32500</v>
          </cell>
          <cell r="W1127">
            <v>32500</v>
          </cell>
          <cell r="Y1127">
            <v>32500</v>
          </cell>
          <cell r="AA1127">
            <v>32500</v>
          </cell>
          <cell r="AJ1127">
            <v>10729.166666666666</v>
          </cell>
          <cell r="AN1127">
            <v>21562.5</v>
          </cell>
          <cell r="AR1127">
            <v>29583.333333333332</v>
          </cell>
          <cell r="AV1127">
            <v>32187.5</v>
          </cell>
          <cell r="AZ1127">
            <v>29687.5</v>
          </cell>
        </row>
        <row r="1128">
          <cell r="Q1128">
            <v>-807555.29</v>
          </cell>
          <cell r="S1128">
            <v>-815906.15</v>
          </cell>
          <cell r="U1128">
            <v>-824343.35</v>
          </cell>
          <cell r="V1128">
            <v>-828594.62</v>
          </cell>
          <cell r="W1128">
            <v>-832867.81</v>
          </cell>
          <cell r="Y1128">
            <v>-841480.42</v>
          </cell>
          <cell r="AA1128">
            <v>-850182.09</v>
          </cell>
          <cell r="AJ1128">
            <v>-783138.11749999982</v>
          </cell>
          <cell r="AN1128">
            <v>-799418.5754166668</v>
          </cell>
          <cell r="AR1128">
            <v>-816037.48291666666</v>
          </cell>
          <cell r="AV1128">
            <v>-833001.87875000003</v>
          </cell>
          <cell r="AZ1128">
            <v>-850318.94333333336</v>
          </cell>
        </row>
        <row r="1129">
          <cell r="Q1129">
            <v>-1047689.43</v>
          </cell>
          <cell r="S1129">
            <v>-1058175.8700000001</v>
          </cell>
          <cell r="U1129">
            <v>-1068767.82</v>
          </cell>
          <cell r="V1129">
            <v>-1074103.7</v>
          </cell>
          <cell r="W1129">
            <v>-1079466.3500000001</v>
          </cell>
          <cell r="Y1129">
            <v>-1090272.54</v>
          </cell>
          <cell r="AA1129">
            <v>-1101187.48</v>
          </cell>
          <cell r="AJ1129">
            <v>-130527.51375</v>
          </cell>
          <cell r="AN1129">
            <v>-483259.39833333337</v>
          </cell>
          <cell r="AR1129">
            <v>-843088.24416666664</v>
          </cell>
          <cell r="AV1129">
            <v>-1079630.0891666666</v>
          </cell>
          <cell r="AZ1129">
            <v>-1101354.5499999998</v>
          </cell>
        </row>
        <row r="1130">
          <cell r="Q1130">
            <v>0</v>
          </cell>
          <cell r="S1130">
            <v>0</v>
          </cell>
          <cell r="U1130">
            <v>0</v>
          </cell>
          <cell r="V1130">
            <v>0</v>
          </cell>
          <cell r="W1130">
            <v>0</v>
          </cell>
          <cell r="Y1130">
            <v>0</v>
          </cell>
          <cell r="AA1130">
            <v>0</v>
          </cell>
          <cell r="AJ1130">
            <v>-886479.30916666659</v>
          </cell>
          <cell r="AN1130">
            <v>-554205.32458333333</v>
          </cell>
          <cell r="AR1130">
            <v>-215248.09875</v>
          </cell>
          <cell r="AV1130">
            <v>0</v>
          </cell>
          <cell r="AZ1130">
            <v>0</v>
          </cell>
        </row>
        <row r="1131">
          <cell r="Q1131">
            <v>-3820037.43</v>
          </cell>
          <cell r="S1131">
            <v>-3856222.51</v>
          </cell>
          <cell r="U1131">
            <v>-3885385.09</v>
          </cell>
          <cell r="V1131">
            <v>-3903865.2</v>
          </cell>
          <cell r="W1131">
            <v>-3914737.41</v>
          </cell>
          <cell r="Y1131">
            <v>-3952262.65</v>
          </cell>
          <cell r="AA1131">
            <v>-3979730.31</v>
          </cell>
          <cell r="AJ1131">
            <v>-4355318.5275000008</v>
          </cell>
          <cell r="AN1131">
            <v>-4194043.149166666</v>
          </cell>
          <cell r="AR1131">
            <v>-4039089.68</v>
          </cell>
          <cell r="AV1131">
            <v>-3927231.8800000004</v>
          </cell>
          <cell r="AZ1131">
            <v>-4073074.9445833336</v>
          </cell>
        </row>
        <row r="1132">
          <cell r="Q1132">
            <v>-9680541.4100000001</v>
          </cell>
          <cell r="S1132">
            <v>-9742547.0899999999</v>
          </cell>
          <cell r="U1132">
            <v>-9737936.0899999999</v>
          </cell>
          <cell r="V1132">
            <v>-9769424.5099999998</v>
          </cell>
          <cell r="W1132">
            <v>-9731570.2100000009</v>
          </cell>
          <cell r="Y1132">
            <v>-9795250.4600000009</v>
          </cell>
          <cell r="AA1132">
            <v>-9764853.8100000005</v>
          </cell>
          <cell r="AJ1132">
            <v>-9700273.9937500004</v>
          </cell>
          <cell r="AN1132">
            <v>-9713010.0262499992</v>
          </cell>
          <cell r="AR1132">
            <v>-9727387.5045833346</v>
          </cell>
          <cell r="AV1132">
            <v>-9754824.9183333311</v>
          </cell>
          <cell r="AZ1132">
            <v>-9837973.4783333335</v>
          </cell>
        </row>
        <row r="1133">
          <cell r="Q1133">
            <v>-942405.81</v>
          </cell>
          <cell r="S1133">
            <v>-950130.25</v>
          </cell>
          <cell r="U1133">
            <v>-904227.52</v>
          </cell>
          <cell r="V1133">
            <v>-907932.45</v>
          </cell>
          <cell r="W1133">
            <v>-908725.94</v>
          </cell>
          <cell r="Y1133">
            <v>-916188.71</v>
          </cell>
          <cell r="AA1133">
            <v>-896855.19</v>
          </cell>
          <cell r="AJ1133">
            <v>-3299274.2974999994</v>
          </cell>
          <cell r="AN1133">
            <v>-2478960.3975000004</v>
          </cell>
          <cell r="AR1133">
            <v>-1647413.4804166667</v>
          </cell>
          <cell r="AV1133">
            <v>-898689.13166666683</v>
          </cell>
          <cell r="AZ1133">
            <v>-768730.40416666667</v>
          </cell>
        </row>
        <row r="1134">
          <cell r="Q1134">
            <v>-115744.31</v>
          </cell>
          <cell r="S1134">
            <v>-116716.34</v>
          </cell>
          <cell r="U1134">
            <v>-117696.56</v>
          </cell>
          <cell r="V1134">
            <v>-118189.75</v>
          </cell>
          <cell r="W1134">
            <v>-118685.01</v>
          </cell>
          <cell r="Y1134">
            <v>-119681.78</v>
          </cell>
          <cell r="AA1134">
            <v>-120686.92</v>
          </cell>
          <cell r="AJ1134">
            <v>-12201.992916666664</v>
          </cell>
          <cell r="AN1134">
            <v>-51107.952499999992</v>
          </cell>
          <cell r="AR1134">
            <v>-90670.142500000002</v>
          </cell>
          <cell r="AV1134">
            <v>-116109.20791666664</v>
          </cell>
          <cell r="AZ1134">
            <v>-96589.747916666674</v>
          </cell>
        </row>
        <row r="1135">
          <cell r="Q1135">
            <v>0</v>
          </cell>
          <cell r="S1135">
            <v>0</v>
          </cell>
          <cell r="U1135">
            <v>0</v>
          </cell>
          <cell r="V1135">
            <v>0</v>
          </cell>
          <cell r="W1135">
            <v>0</v>
          </cell>
          <cell r="Y1135">
            <v>0</v>
          </cell>
          <cell r="AA1135">
            <v>0</v>
          </cell>
          <cell r="AJ1135">
            <v>-75710.459166666653</v>
          </cell>
          <cell r="AN1135">
            <v>-47243.998333333329</v>
          </cell>
          <cell r="AR1135">
            <v>-18315.062083333334</v>
          </cell>
          <cell r="AV1135">
            <v>0</v>
          </cell>
          <cell r="AZ1135">
            <v>0</v>
          </cell>
        </row>
        <row r="1136">
          <cell r="Q1136">
            <v>0</v>
          </cell>
          <cell r="S1136">
            <v>5000</v>
          </cell>
          <cell r="U1136">
            <v>5000</v>
          </cell>
          <cell r="V1136">
            <v>5000</v>
          </cell>
          <cell r="W1136">
            <v>5000</v>
          </cell>
          <cell r="Y1136">
            <v>5000</v>
          </cell>
          <cell r="AA1136">
            <v>5000</v>
          </cell>
          <cell r="AJ1136">
            <v>0</v>
          </cell>
          <cell r="AN1136">
            <v>1041.6666666666667</v>
          </cell>
          <cell r="AR1136">
            <v>2708.3333333333335</v>
          </cell>
          <cell r="AV1136">
            <v>5625</v>
          </cell>
          <cell r="AZ1136">
            <v>16250</v>
          </cell>
        </row>
        <row r="1137">
          <cell r="Q1137">
            <v>-266223.87</v>
          </cell>
          <cell r="S1137">
            <v>-268220.95</v>
          </cell>
          <cell r="U1137">
            <v>-177433.59</v>
          </cell>
          <cell r="V1137">
            <v>-178044.46</v>
          </cell>
          <cell r="W1137">
            <v>-58256.65</v>
          </cell>
          <cell r="Y1137">
            <v>-58449.09</v>
          </cell>
          <cell r="AA1137">
            <v>-532686.01</v>
          </cell>
          <cell r="AJ1137">
            <v>-320966.40500000003</v>
          </cell>
          <cell r="AN1137">
            <v>-289302.28916666668</v>
          </cell>
          <cell r="AR1137">
            <v>-224181.18041666664</v>
          </cell>
          <cell r="AV1137">
            <v>-262578.96666666662</v>
          </cell>
          <cell r="AZ1137">
            <v>-282555.76750000002</v>
          </cell>
        </row>
        <row r="1138">
          <cell r="Q1138">
            <v>272088.18</v>
          </cell>
          <cell r="S1138">
            <v>272088.18</v>
          </cell>
          <cell r="U1138">
            <v>272088.18</v>
          </cell>
          <cell r="V1138">
            <v>272088.18</v>
          </cell>
          <cell r="W1138">
            <v>272088.18</v>
          </cell>
          <cell r="Y1138">
            <v>0</v>
          </cell>
          <cell r="AA1138">
            <v>0</v>
          </cell>
          <cell r="AJ1138">
            <v>11337.0075</v>
          </cell>
          <cell r="AN1138">
            <v>102033.0675</v>
          </cell>
          <cell r="AR1138">
            <v>158718.10499999998</v>
          </cell>
          <cell r="AV1138">
            <v>147381.0975</v>
          </cell>
          <cell r="AZ1138">
            <v>56685.037499999999</v>
          </cell>
        </row>
        <row r="1139">
          <cell r="Q1139">
            <v>0</v>
          </cell>
          <cell r="S1139">
            <v>0</v>
          </cell>
          <cell r="U1139">
            <v>0</v>
          </cell>
          <cell r="V1139">
            <v>0</v>
          </cell>
          <cell r="W1139">
            <v>0</v>
          </cell>
          <cell r="Y1139">
            <v>0</v>
          </cell>
          <cell r="AA1139">
            <v>0</v>
          </cell>
          <cell r="AJ1139">
            <v>0</v>
          </cell>
          <cell r="AN1139">
            <v>0</v>
          </cell>
          <cell r="AR1139">
            <v>0</v>
          </cell>
          <cell r="AV1139">
            <v>0</v>
          </cell>
          <cell r="AZ1139">
            <v>0</v>
          </cell>
        </row>
        <row r="1140">
          <cell r="Q1140">
            <v>-585041.34</v>
          </cell>
          <cell r="S1140">
            <v>-591001.17000000004</v>
          </cell>
          <cell r="U1140">
            <v>-597021.72</v>
          </cell>
          <cell r="V1140">
            <v>-600054.94999999995</v>
          </cell>
          <cell r="W1140">
            <v>-603103.59</v>
          </cell>
          <cell r="Y1140">
            <v>-609247.42000000004</v>
          </cell>
          <cell r="AA1140">
            <v>-615453.84</v>
          </cell>
          <cell r="AJ1140">
            <v>-72883.721666666665</v>
          </cell>
          <cell r="AN1140">
            <v>-269887.90749999997</v>
          </cell>
          <cell r="AR1140">
            <v>-470926.31</v>
          </cell>
          <cell r="AV1140">
            <v>-603197.81999999995</v>
          </cell>
          <cell r="AZ1140">
            <v>-615550.00375000003</v>
          </cell>
        </row>
        <row r="1141">
          <cell r="Q1141">
            <v>0</v>
          </cell>
          <cell r="S1141">
            <v>0</v>
          </cell>
          <cell r="U1141">
            <v>0</v>
          </cell>
          <cell r="V1141">
            <v>0</v>
          </cell>
          <cell r="W1141">
            <v>0</v>
          </cell>
          <cell r="Y1141">
            <v>0</v>
          </cell>
          <cell r="AA1141">
            <v>0</v>
          </cell>
          <cell r="AJ1141">
            <v>-494724.99791666662</v>
          </cell>
          <cell r="AN1141">
            <v>-309344.1866666667</v>
          </cell>
          <cell r="AR1141">
            <v>-120167.19666666666</v>
          </cell>
          <cell r="AV1141">
            <v>0</v>
          </cell>
          <cell r="AZ1141">
            <v>0</v>
          </cell>
        </row>
        <row r="1142">
          <cell r="Q1142">
            <v>-5152053.37</v>
          </cell>
          <cell r="S1142">
            <v>-5201699.99</v>
          </cell>
          <cell r="U1142">
            <v>-5058459.62</v>
          </cell>
          <cell r="V1142">
            <v>-5083436.32</v>
          </cell>
          <cell r="W1142">
            <v>-4984505.22</v>
          </cell>
          <cell r="Y1142">
            <v>-5033979.8899999997</v>
          </cell>
          <cell r="AA1142">
            <v>-4908553.41</v>
          </cell>
          <cell r="AJ1142">
            <v>-4360612.1450000005</v>
          </cell>
          <cell r="AN1142">
            <v>-4628015.5370833343</v>
          </cell>
          <cell r="AR1142">
            <v>-4859813.7833333341</v>
          </cell>
          <cell r="AV1142">
            <v>-4936710.8412499996</v>
          </cell>
          <cell r="AZ1142">
            <v>-4123234.5649999999</v>
          </cell>
        </row>
        <row r="1143">
          <cell r="Q1143">
            <v>0</v>
          </cell>
          <cell r="S1143">
            <v>0</v>
          </cell>
          <cell r="U1143">
            <v>0</v>
          </cell>
          <cell r="V1143">
            <v>0</v>
          </cell>
          <cell r="W1143">
            <v>0</v>
          </cell>
          <cell r="Y1143">
            <v>0</v>
          </cell>
          <cell r="AA1143">
            <v>0</v>
          </cell>
          <cell r="AJ1143">
            <v>0</v>
          </cell>
          <cell r="AN1143">
            <v>0</v>
          </cell>
          <cell r="AR1143">
            <v>0</v>
          </cell>
          <cell r="AV1143">
            <v>0</v>
          </cell>
          <cell r="AZ1143">
            <v>0</v>
          </cell>
        </row>
        <row r="1144">
          <cell r="Q1144">
            <v>765611</v>
          </cell>
          <cell r="S1144">
            <v>765611</v>
          </cell>
          <cell r="U1144">
            <v>765611</v>
          </cell>
          <cell r="V1144">
            <v>765611</v>
          </cell>
          <cell r="W1144">
            <v>765611</v>
          </cell>
          <cell r="Y1144">
            <v>765611</v>
          </cell>
          <cell r="AA1144">
            <v>765611</v>
          </cell>
          <cell r="AJ1144">
            <v>480693.70833333331</v>
          </cell>
          <cell r="AN1144">
            <v>579795.375</v>
          </cell>
          <cell r="AR1144">
            <v>678897.04166666663</v>
          </cell>
          <cell r="AV1144">
            <v>768408.58333333337</v>
          </cell>
          <cell r="AZ1144">
            <v>790789.25</v>
          </cell>
        </row>
        <row r="1145">
          <cell r="Q1145">
            <v>-717624.63</v>
          </cell>
          <cell r="S1145">
            <v>-725785.56</v>
          </cell>
          <cell r="U1145">
            <v>-734039.3</v>
          </cell>
          <cell r="V1145">
            <v>-738201.3</v>
          </cell>
          <cell r="W1145">
            <v>-742386.9</v>
          </cell>
          <cell r="Y1145">
            <v>-750829.43</v>
          </cell>
          <cell r="AA1145">
            <v>-759367.97</v>
          </cell>
          <cell r="AJ1145">
            <v>-89365.912916666668</v>
          </cell>
          <cell r="AN1145">
            <v>-331300.23333333334</v>
          </cell>
          <cell r="AR1145">
            <v>-578768.46625000006</v>
          </cell>
          <cell r="AV1145">
            <v>-768600.07749999978</v>
          </cell>
          <cell r="AZ1145">
            <v>-995914.47458333336</v>
          </cell>
        </row>
        <row r="1146">
          <cell r="Q1146">
            <v>0</v>
          </cell>
          <cell r="S1146">
            <v>0</v>
          </cell>
          <cell r="U1146">
            <v>0</v>
          </cell>
          <cell r="V1146">
            <v>0</v>
          </cell>
          <cell r="W1146">
            <v>0</v>
          </cell>
          <cell r="Y1146">
            <v>0</v>
          </cell>
          <cell r="AA1146">
            <v>0</v>
          </cell>
          <cell r="AJ1146">
            <v>-463806.99916666659</v>
          </cell>
          <cell r="AN1146">
            <v>-378393.22041666665</v>
          </cell>
          <cell r="AR1146">
            <v>-147158.24416666667</v>
          </cell>
          <cell r="AV1146">
            <v>0</v>
          </cell>
          <cell r="AZ1146">
            <v>0</v>
          </cell>
        </row>
        <row r="1147">
          <cell r="Q1147">
            <v>76073</v>
          </cell>
          <cell r="S1147">
            <v>76073</v>
          </cell>
          <cell r="U1147">
            <v>76073</v>
          </cell>
          <cell r="V1147">
            <v>76073</v>
          </cell>
          <cell r="W1147">
            <v>76073</v>
          </cell>
          <cell r="Y1147">
            <v>76073</v>
          </cell>
          <cell r="AA1147">
            <v>76073</v>
          </cell>
          <cell r="AJ1147">
            <v>106271.4633333333</v>
          </cell>
          <cell r="AN1147">
            <v>95767.64999999998</v>
          </cell>
          <cell r="AR1147">
            <v>85263.83666666667</v>
          </cell>
          <cell r="AV1147">
            <v>78579.416666666672</v>
          </cell>
          <cell r="AZ1147">
            <v>98630.75</v>
          </cell>
        </row>
        <row r="1148">
          <cell r="Q1148">
            <v>-4865990.04</v>
          </cell>
          <cell r="S1148">
            <v>-4916663.55</v>
          </cell>
          <cell r="U1148">
            <v>-4645470.2300000004</v>
          </cell>
          <cell r="V1148">
            <v>-4670848.55</v>
          </cell>
          <cell r="W1148">
            <v>-4465373.34</v>
          </cell>
          <cell r="Y1148">
            <v>-4515013.37</v>
          </cell>
          <cell r="AA1148">
            <v>-3608289.95</v>
          </cell>
          <cell r="AJ1148">
            <v>-3566131.9600000004</v>
          </cell>
          <cell r="AN1148">
            <v>-3930875.0291666663</v>
          </cell>
          <cell r="AR1148">
            <v>-4255570.1266666669</v>
          </cell>
          <cell r="AV1148">
            <v>-4240986.2308333339</v>
          </cell>
          <cell r="AZ1148">
            <v>-2854889.9812499997</v>
          </cell>
        </row>
        <row r="1149">
          <cell r="U1149">
            <v>3150000</v>
          </cell>
          <cell r="V1149">
            <v>3150000</v>
          </cell>
          <cell r="W1149">
            <v>3150000</v>
          </cell>
          <cell r="Y1149">
            <v>3150000</v>
          </cell>
          <cell r="AA1149">
            <v>3150000</v>
          </cell>
          <cell r="AJ1149">
            <v>0</v>
          </cell>
          <cell r="AN1149">
            <v>393750</v>
          </cell>
          <cell r="AR1149">
            <v>1443750</v>
          </cell>
          <cell r="AV1149">
            <v>2397408.8416666668</v>
          </cell>
          <cell r="AZ1149">
            <v>2282929.5749999997</v>
          </cell>
        </row>
        <row r="1150">
          <cell r="Q1150">
            <v>148046.53</v>
          </cell>
          <cell r="S1150">
            <v>148046.53</v>
          </cell>
          <cell r="U1150">
            <v>148046.53</v>
          </cell>
          <cell r="V1150">
            <v>148046.53</v>
          </cell>
          <cell r="W1150">
            <v>148046.53</v>
          </cell>
          <cell r="Y1150">
            <v>148046.53</v>
          </cell>
          <cell r="AA1150">
            <v>148046.53</v>
          </cell>
          <cell r="AJ1150">
            <v>298802.77083333343</v>
          </cell>
          <cell r="AN1150">
            <v>246365.81749999998</v>
          </cell>
          <cell r="AR1150">
            <v>193928.86416666667</v>
          </cell>
          <cell r="AV1150">
            <v>152823.33041666666</v>
          </cell>
          <cell r="AZ1150">
            <v>191037.73375000001</v>
          </cell>
        </row>
        <row r="1151">
          <cell r="Q1151">
            <v>162398.20000000001</v>
          </cell>
          <cell r="S1151">
            <v>162398.20000000001</v>
          </cell>
          <cell r="U1151">
            <v>162398.20000000001</v>
          </cell>
          <cell r="V1151">
            <v>162398.20000000001</v>
          </cell>
          <cell r="W1151">
            <v>162398.20000000001</v>
          </cell>
          <cell r="Y1151">
            <v>162398.20000000001</v>
          </cell>
          <cell r="AA1151">
            <v>162398.20000000001</v>
          </cell>
          <cell r="AJ1151">
            <v>159255.40333333335</v>
          </cell>
          <cell r="AN1151">
            <v>160348.54999999999</v>
          </cell>
          <cell r="AR1151">
            <v>161441.69666666663</v>
          </cell>
          <cell r="AV1151">
            <v>162015.98333333331</v>
          </cell>
          <cell r="AZ1151">
            <v>158958.25</v>
          </cell>
        </row>
        <row r="1152">
          <cell r="Q1152">
            <v>-663605.91</v>
          </cell>
          <cell r="S1152">
            <v>-663605.91</v>
          </cell>
          <cell r="U1152">
            <v>-663605.91</v>
          </cell>
          <cell r="V1152">
            <v>-663605.91</v>
          </cell>
          <cell r="W1152">
            <v>-663605.91</v>
          </cell>
          <cell r="Y1152">
            <v>-391517.73</v>
          </cell>
          <cell r="AA1152">
            <v>-391517.73</v>
          </cell>
          <cell r="AJ1152">
            <v>-575874.97833333327</v>
          </cell>
          <cell r="AN1152">
            <v>-606390.08499999996</v>
          </cell>
          <cell r="AR1152">
            <v>-602894.1691666668</v>
          </cell>
          <cell r="AV1152">
            <v>-547049.82791666675</v>
          </cell>
          <cell r="AZ1152">
            <v>-521561.77125000005</v>
          </cell>
        </row>
        <row r="1153">
          <cell r="Q1153">
            <v>0</v>
          </cell>
          <cell r="S1153">
            <v>0</v>
          </cell>
          <cell r="U1153">
            <v>0</v>
          </cell>
          <cell r="V1153">
            <v>0</v>
          </cell>
          <cell r="W1153">
            <v>0</v>
          </cell>
          <cell r="Y1153">
            <v>0</v>
          </cell>
          <cell r="AA1153">
            <v>0</v>
          </cell>
          <cell r="AJ1153">
            <v>0</v>
          </cell>
          <cell r="AN1153">
            <v>0</v>
          </cell>
          <cell r="AR1153">
            <v>0</v>
          </cell>
          <cell r="AV1153">
            <v>0</v>
          </cell>
          <cell r="AZ1153">
            <v>0</v>
          </cell>
        </row>
        <row r="1154">
          <cell r="Q1154">
            <v>-765611</v>
          </cell>
          <cell r="S1154">
            <v>-765611</v>
          </cell>
          <cell r="U1154">
            <v>-3915611</v>
          </cell>
          <cell r="V1154">
            <v>-3915611</v>
          </cell>
          <cell r="W1154">
            <v>-3915611</v>
          </cell>
          <cell r="Y1154">
            <v>-3915611</v>
          </cell>
          <cell r="AA1154">
            <v>-3915611</v>
          </cell>
          <cell r="AJ1154">
            <v>-480693.70833333331</v>
          </cell>
          <cell r="AN1154">
            <v>-973545.375</v>
          </cell>
          <cell r="AR1154">
            <v>-2122647.0416666665</v>
          </cell>
          <cell r="AV1154">
            <v>-3165817.4250000003</v>
          </cell>
          <cell r="AZ1154">
            <v>-3073718.8249999997</v>
          </cell>
        </row>
        <row r="1155">
          <cell r="Q1155">
            <v>-32500</v>
          </cell>
          <cell r="S1155">
            <v>-32500</v>
          </cell>
          <cell r="U1155">
            <v>-32500</v>
          </cell>
          <cell r="V1155">
            <v>-32500</v>
          </cell>
          <cell r="W1155">
            <v>-32500</v>
          </cell>
          <cell r="Y1155">
            <v>-32500</v>
          </cell>
          <cell r="AA1155">
            <v>-32500</v>
          </cell>
          <cell r="AJ1155">
            <v>-22916.666666666668</v>
          </cell>
          <cell r="AN1155">
            <v>-26250</v>
          </cell>
          <cell r="AR1155">
            <v>-29583.333333333332</v>
          </cell>
          <cell r="AV1155">
            <v>-32187.5</v>
          </cell>
          <cell r="AZ1155">
            <v>-29687.5</v>
          </cell>
        </row>
        <row r="1156">
          <cell r="Q1156">
            <v>5000</v>
          </cell>
          <cell r="S1156">
            <v>0</v>
          </cell>
          <cell r="U1156">
            <v>0</v>
          </cell>
          <cell r="V1156">
            <v>0</v>
          </cell>
          <cell r="W1156">
            <v>0</v>
          </cell>
          <cell r="Y1156">
            <v>0</v>
          </cell>
          <cell r="AA1156">
            <v>0</v>
          </cell>
          <cell r="AJ1156">
            <v>208.33333333333334</v>
          </cell>
          <cell r="AN1156">
            <v>833.33333333333337</v>
          </cell>
          <cell r="AR1156">
            <v>833.33333333333337</v>
          </cell>
          <cell r="AV1156">
            <v>625</v>
          </cell>
          <cell r="AZ1156">
            <v>0</v>
          </cell>
        </row>
        <row r="1157">
          <cell r="Q1157">
            <v>0</v>
          </cell>
          <cell r="S1157">
            <v>0</v>
          </cell>
          <cell r="U1157">
            <v>0</v>
          </cell>
          <cell r="V1157">
            <v>0</v>
          </cell>
          <cell r="W1157">
            <v>0</v>
          </cell>
          <cell r="Y1157">
            <v>0</v>
          </cell>
          <cell r="AA1157">
            <v>0</v>
          </cell>
          <cell r="AJ1157">
            <v>12187.5</v>
          </cell>
          <cell r="AN1157">
            <v>4687.5</v>
          </cell>
          <cell r="AR1157">
            <v>0</v>
          </cell>
          <cell r="AV1157">
            <v>0</v>
          </cell>
          <cell r="AZ1157">
            <v>0</v>
          </cell>
        </row>
        <row r="1158">
          <cell r="Q1158">
            <v>0</v>
          </cell>
          <cell r="S1158">
            <v>0</v>
          </cell>
          <cell r="U1158">
            <v>0</v>
          </cell>
          <cell r="V1158">
            <v>0</v>
          </cell>
          <cell r="W1158">
            <v>0</v>
          </cell>
          <cell r="Y1158">
            <v>0</v>
          </cell>
          <cell r="AA1158">
            <v>0</v>
          </cell>
          <cell r="AJ1158">
            <v>0</v>
          </cell>
          <cell r="AN1158">
            <v>0</v>
          </cell>
          <cell r="AR1158">
            <v>0</v>
          </cell>
          <cell r="AV1158">
            <v>0</v>
          </cell>
          <cell r="AZ1158">
            <v>0</v>
          </cell>
        </row>
        <row r="1159">
          <cell r="Q1159">
            <v>0</v>
          </cell>
          <cell r="S1159">
            <v>0</v>
          </cell>
          <cell r="U1159">
            <v>0</v>
          </cell>
          <cell r="V1159">
            <v>0</v>
          </cell>
          <cell r="W1159">
            <v>0</v>
          </cell>
          <cell r="Y1159">
            <v>0</v>
          </cell>
          <cell r="AA1159">
            <v>0</v>
          </cell>
          <cell r="AJ1159">
            <v>-17283666.666666668</v>
          </cell>
          <cell r="AN1159">
            <v>-14108666.666666666</v>
          </cell>
          <cell r="AR1159">
            <v>-2524250</v>
          </cell>
          <cell r="AV1159">
            <v>0</v>
          </cell>
          <cell r="AZ1159">
            <v>0</v>
          </cell>
        </row>
        <row r="1160">
          <cell r="Q1160">
            <v>-375000000</v>
          </cell>
          <cell r="S1160">
            <v>0</v>
          </cell>
          <cell r="U1160">
            <v>0</v>
          </cell>
          <cell r="V1160">
            <v>0</v>
          </cell>
          <cell r="W1160">
            <v>0</v>
          </cell>
          <cell r="Y1160">
            <v>0</v>
          </cell>
          <cell r="AA1160">
            <v>0</v>
          </cell>
          <cell r="AJ1160">
            <v>-34375000</v>
          </cell>
          <cell r="AN1160">
            <v>-81250000</v>
          </cell>
          <cell r="AR1160">
            <v>-81250000</v>
          </cell>
          <cell r="AV1160">
            <v>-46875000</v>
          </cell>
          <cell r="AZ1160">
            <v>0</v>
          </cell>
        </row>
        <row r="1161">
          <cell r="Q1161">
            <v>-79000000</v>
          </cell>
          <cell r="S1161">
            <v>0</v>
          </cell>
          <cell r="U1161">
            <v>0</v>
          </cell>
          <cell r="V1161">
            <v>0</v>
          </cell>
          <cell r="W1161">
            <v>0</v>
          </cell>
          <cell r="Y1161">
            <v>0</v>
          </cell>
          <cell r="AA1161">
            <v>0</v>
          </cell>
          <cell r="AJ1161">
            <v>-61875000</v>
          </cell>
          <cell r="AN1161">
            <v>-53875000</v>
          </cell>
          <cell r="AR1161">
            <v>-40145833.333333336</v>
          </cell>
          <cell r="AV1161">
            <v>-11125000</v>
          </cell>
          <cell r="AZ1161">
            <v>0</v>
          </cell>
        </row>
        <row r="1162">
          <cell r="Q1162">
            <v>-79000000</v>
          </cell>
          <cell r="S1162">
            <v>0</v>
          </cell>
          <cell r="U1162">
            <v>0</v>
          </cell>
          <cell r="V1162">
            <v>0</v>
          </cell>
          <cell r="W1162">
            <v>0</v>
          </cell>
          <cell r="Y1162">
            <v>0</v>
          </cell>
          <cell r="AA1162">
            <v>0</v>
          </cell>
          <cell r="AJ1162">
            <v>-61875000</v>
          </cell>
          <cell r="AN1162">
            <v>-53875000</v>
          </cell>
          <cell r="AR1162">
            <v>-40145833.333333336</v>
          </cell>
          <cell r="AV1162">
            <v>-11125000</v>
          </cell>
          <cell r="AZ1162">
            <v>0</v>
          </cell>
        </row>
        <row r="1163">
          <cell r="Q1163">
            <v>0</v>
          </cell>
          <cell r="S1163">
            <v>0</v>
          </cell>
          <cell r="U1163">
            <v>0</v>
          </cell>
          <cell r="V1163">
            <v>0</v>
          </cell>
          <cell r="W1163">
            <v>0</v>
          </cell>
          <cell r="Y1163">
            <v>0</v>
          </cell>
          <cell r="AA1163">
            <v>0</v>
          </cell>
          <cell r="AJ1163">
            <v>0</v>
          </cell>
          <cell r="AN1163">
            <v>0</v>
          </cell>
          <cell r="AR1163">
            <v>0</v>
          </cell>
          <cell r="AV1163">
            <v>0</v>
          </cell>
          <cell r="AZ1163">
            <v>0</v>
          </cell>
        </row>
        <row r="1164">
          <cell r="Q1164">
            <v>0</v>
          </cell>
          <cell r="S1164">
            <v>0</v>
          </cell>
          <cell r="U1164">
            <v>0</v>
          </cell>
          <cell r="V1164">
            <v>0</v>
          </cell>
          <cell r="W1164">
            <v>0</v>
          </cell>
          <cell r="Y1164">
            <v>-5000000</v>
          </cell>
          <cell r="AA1164">
            <v>0</v>
          </cell>
          <cell r="AJ1164">
            <v>-46657750</v>
          </cell>
          <cell r="AN1164">
            <v>-34840458.333333336</v>
          </cell>
          <cell r="AR1164">
            <v>-9747458.333333334</v>
          </cell>
          <cell r="AV1164">
            <v>-1250000</v>
          </cell>
          <cell r="AZ1164">
            <v>-1250000</v>
          </cell>
        </row>
        <row r="1165">
          <cell r="Q1165">
            <v>0</v>
          </cell>
          <cell r="S1165">
            <v>0</v>
          </cell>
          <cell r="U1165">
            <v>0</v>
          </cell>
          <cell r="V1165">
            <v>0</v>
          </cell>
          <cell r="W1165">
            <v>0</v>
          </cell>
          <cell r="Y1165">
            <v>0</v>
          </cell>
          <cell r="AA1165">
            <v>0</v>
          </cell>
          <cell r="AJ1165">
            <v>-7032083.333333333</v>
          </cell>
          <cell r="AN1165">
            <v>-4745208.333333333</v>
          </cell>
          <cell r="AR1165">
            <v>0</v>
          </cell>
          <cell r="AV1165">
            <v>0</v>
          </cell>
          <cell r="AZ1165">
            <v>0</v>
          </cell>
        </row>
        <row r="1166">
          <cell r="Q1166">
            <v>0</v>
          </cell>
          <cell r="S1166">
            <v>0</v>
          </cell>
          <cell r="U1166">
            <v>0</v>
          </cell>
          <cell r="V1166">
            <v>0</v>
          </cell>
          <cell r="W1166">
            <v>0</v>
          </cell>
          <cell r="Y1166">
            <v>0</v>
          </cell>
          <cell r="AA1166">
            <v>0</v>
          </cell>
          <cell r="AJ1166">
            <v>-6356583.333333333</v>
          </cell>
          <cell r="AN1166">
            <v>-6356583.333333333</v>
          </cell>
          <cell r="AR1166">
            <v>-1772666.6666666667</v>
          </cell>
          <cell r="AV1166">
            <v>0</v>
          </cell>
          <cell r="AZ1166">
            <v>0</v>
          </cell>
        </row>
        <row r="1167">
          <cell r="Q1167">
            <v>0</v>
          </cell>
          <cell r="S1167">
            <v>0</v>
          </cell>
          <cell r="U1167">
            <v>0</v>
          </cell>
          <cell r="V1167">
            <v>0</v>
          </cell>
          <cell r="W1167">
            <v>0</v>
          </cell>
          <cell r="Y1167">
            <v>0</v>
          </cell>
          <cell r="AA1167">
            <v>0</v>
          </cell>
          <cell r="AJ1167">
            <v>0</v>
          </cell>
          <cell r="AN1167">
            <v>0</v>
          </cell>
          <cell r="AR1167">
            <v>0</v>
          </cell>
          <cell r="AV1167">
            <v>0</v>
          </cell>
          <cell r="AZ1167">
            <v>0</v>
          </cell>
        </row>
        <row r="1168">
          <cell r="Q1168">
            <v>-431700000</v>
          </cell>
          <cell r="S1168">
            <v>0</v>
          </cell>
          <cell r="U1168">
            <v>0</v>
          </cell>
          <cell r="V1168">
            <v>0</v>
          </cell>
          <cell r="W1168">
            <v>0</v>
          </cell>
          <cell r="Y1168">
            <v>0</v>
          </cell>
          <cell r="AA1168">
            <v>0</v>
          </cell>
          <cell r="AJ1168">
            <v>-114645833.33333333</v>
          </cell>
          <cell r="AN1168">
            <v>-153458333.33333334</v>
          </cell>
          <cell r="AR1168">
            <v>-151375000</v>
          </cell>
          <cell r="AV1168">
            <v>-38812500</v>
          </cell>
          <cell r="AZ1168">
            <v>0</v>
          </cell>
        </row>
        <row r="1169">
          <cell r="S1169">
            <v>-70000000</v>
          </cell>
          <cell r="U1169">
            <v>-95000000</v>
          </cell>
          <cell r="V1169">
            <v>-80000000</v>
          </cell>
          <cell r="W1169">
            <v>-125000000</v>
          </cell>
          <cell r="Y1169">
            <v>-40000000</v>
          </cell>
          <cell r="AA1169">
            <v>-20000000</v>
          </cell>
          <cell r="AJ1169">
            <v>0</v>
          </cell>
          <cell r="AN1169">
            <v>-24375000</v>
          </cell>
          <cell r="AR1169">
            <v>-56250000</v>
          </cell>
          <cell r="AV1169">
            <v>-69583333.333333328</v>
          </cell>
          <cell r="AZ1169">
            <v>-51250000</v>
          </cell>
        </row>
        <row r="1170">
          <cell r="Y1170">
            <v>-230000000</v>
          </cell>
          <cell r="AA1170">
            <v>0</v>
          </cell>
          <cell r="AR1170">
            <v>-26250000</v>
          </cell>
          <cell r="AV1170">
            <v>-40208333.333333336</v>
          </cell>
          <cell r="AZ1170">
            <v>-87083333.333333328</v>
          </cell>
        </row>
        <row r="1171">
          <cell r="Y1171">
            <v>0</v>
          </cell>
          <cell r="AA1171">
            <v>0</v>
          </cell>
          <cell r="AR1171">
            <v>0</v>
          </cell>
          <cell r="AV1171">
            <v>0</v>
          </cell>
          <cell r="AZ1171">
            <v>0</v>
          </cell>
        </row>
        <row r="1172">
          <cell r="Q1172">
            <v>-6316470.7400000002</v>
          </cell>
          <cell r="S1172">
            <v>-4513396.6399999997</v>
          </cell>
          <cell r="U1172">
            <v>-2937018.87</v>
          </cell>
          <cell r="V1172">
            <v>-2893206.74</v>
          </cell>
          <cell r="W1172">
            <v>-2955878.42</v>
          </cell>
          <cell r="Y1172">
            <v>-4260604.33</v>
          </cell>
          <cell r="AA1172">
            <v>-4158263.43</v>
          </cell>
          <cell r="AJ1172">
            <v>-4935252.5949999997</v>
          </cell>
          <cell r="AN1172">
            <v>-4893003.2666666666</v>
          </cell>
          <cell r="AR1172">
            <v>-4509050.0600000005</v>
          </cell>
          <cell r="AV1172">
            <v>-4375177.8249999993</v>
          </cell>
          <cell r="AZ1172">
            <v>-4706313.1629166659</v>
          </cell>
        </row>
        <row r="1173">
          <cell r="Q1173">
            <v>-33451687.66</v>
          </cell>
          <cell r="S1173">
            <v>-21894125.699999999</v>
          </cell>
          <cell r="U1173">
            <v>-9389432.8000000007</v>
          </cell>
          <cell r="V1173">
            <v>-6157892.04</v>
          </cell>
          <cell r="W1173">
            <v>-9938898.2300000004</v>
          </cell>
          <cell r="Y1173">
            <v>-20212640.84</v>
          </cell>
          <cell r="AA1173">
            <v>-23197919.59</v>
          </cell>
          <cell r="AJ1173">
            <v>-22477661.037916664</v>
          </cell>
          <cell r="AN1173">
            <v>-21204466.059999999</v>
          </cell>
          <cell r="AR1173">
            <v>-18646858.580000002</v>
          </cell>
          <cell r="AV1173">
            <v>-19046838.970833335</v>
          </cell>
          <cell r="AZ1173">
            <v>-19670180.019583333</v>
          </cell>
        </row>
        <row r="1174">
          <cell r="Q1174">
            <v>-231569.79</v>
          </cell>
          <cell r="S1174">
            <v>-876214.4</v>
          </cell>
          <cell r="U1174">
            <v>-1084122.42</v>
          </cell>
          <cell r="V1174">
            <v>-1118147.3</v>
          </cell>
          <cell r="W1174">
            <v>-942812.21</v>
          </cell>
          <cell r="Y1174">
            <v>-1057783.01</v>
          </cell>
          <cell r="AA1174">
            <v>-1025391.3</v>
          </cell>
          <cell r="AJ1174">
            <v>-800193.72708333319</v>
          </cell>
          <cell r="AN1174">
            <v>-803823.76041666663</v>
          </cell>
          <cell r="AR1174">
            <v>-851580.17500000016</v>
          </cell>
          <cell r="AV1174">
            <v>-911015.12541666662</v>
          </cell>
          <cell r="AZ1174">
            <v>-930219.83499999996</v>
          </cell>
        </row>
        <row r="1175">
          <cell r="Q1175">
            <v>-5917295</v>
          </cell>
          <cell r="S1175">
            <v>-6397676</v>
          </cell>
          <cell r="U1175">
            <v>-6299338</v>
          </cell>
          <cell r="V1175">
            <v>-6360887</v>
          </cell>
          <cell r="W1175">
            <v>-6476435</v>
          </cell>
          <cell r="Y1175">
            <v>-6497165</v>
          </cell>
          <cell r="AA1175">
            <v>-7510588</v>
          </cell>
          <cell r="AJ1175">
            <v>-5725441.25</v>
          </cell>
          <cell r="AN1175">
            <v>-5893216.166666667</v>
          </cell>
          <cell r="AR1175">
            <v>-6158038.75</v>
          </cell>
          <cell r="AV1175">
            <v>-6455539.541666667</v>
          </cell>
          <cell r="AZ1175">
            <v>-6561725.541666667</v>
          </cell>
        </row>
        <row r="1176">
          <cell r="Q1176">
            <v>-8191105.9100000001</v>
          </cell>
          <cell r="S1176">
            <v>-8075635.8499999996</v>
          </cell>
          <cell r="U1176">
            <v>-8706694.1699999999</v>
          </cell>
          <cell r="V1176">
            <v>-8843266.8599999994</v>
          </cell>
          <cell r="W1176">
            <v>-9037855.6099999994</v>
          </cell>
          <cell r="Y1176">
            <v>-7779415.3700000001</v>
          </cell>
          <cell r="AA1176">
            <v>-8377937.3899999997</v>
          </cell>
          <cell r="AJ1176">
            <v>-8213412.3816666668</v>
          </cell>
          <cell r="AN1176">
            <v>-8529082.4454166684</v>
          </cell>
          <cell r="AR1176">
            <v>-8461585.4704166669</v>
          </cell>
          <cell r="AV1176">
            <v>-8367748.0958333341</v>
          </cell>
          <cell r="AZ1176">
            <v>-8244012.2695833333</v>
          </cell>
        </row>
        <row r="1177">
          <cell r="Q1177">
            <v>-52126095.729999997</v>
          </cell>
          <cell r="S1177">
            <v>-37128347.829999998</v>
          </cell>
          <cell r="U1177">
            <v>-31691769.760000002</v>
          </cell>
          <cell r="V1177">
            <v>-27011176.449999999</v>
          </cell>
          <cell r="W1177">
            <v>-20472222.77</v>
          </cell>
          <cell r="Y1177">
            <v>-13667004.27</v>
          </cell>
          <cell r="AA1177">
            <v>-40669556.310000002</v>
          </cell>
          <cell r="AJ1177">
            <v>-34787174.282500006</v>
          </cell>
          <cell r="AN1177">
            <v>-33724295.006250001</v>
          </cell>
          <cell r="AR1177">
            <v>-32545704.018749997</v>
          </cell>
          <cell r="AV1177">
            <v>-32198818.383750003</v>
          </cell>
          <cell r="AZ1177">
            <v>-32630307.172499999</v>
          </cell>
        </row>
        <row r="1178">
          <cell r="Q1178">
            <v>-3018519.69</v>
          </cell>
          <cell r="S1178">
            <v>0</v>
          </cell>
          <cell r="U1178">
            <v>430.27</v>
          </cell>
          <cell r="V1178">
            <v>-3442035.2</v>
          </cell>
          <cell r="W1178">
            <v>0</v>
          </cell>
          <cell r="Y1178">
            <v>-32.6</v>
          </cell>
          <cell r="AA1178">
            <v>0</v>
          </cell>
          <cell r="AJ1178">
            <v>-1109342.9620833334</v>
          </cell>
          <cell r="AN1178">
            <v>-927101.57541666657</v>
          </cell>
          <cell r="AR1178">
            <v>-772518.76208333333</v>
          </cell>
          <cell r="AV1178">
            <v>-679424.98958333337</v>
          </cell>
          <cell r="AZ1178">
            <v>-553284.22624999995</v>
          </cell>
        </row>
        <row r="1179">
          <cell r="Q1179">
            <v>-18857163.129999999</v>
          </cell>
          <cell r="S1179">
            <v>-15107434.619999999</v>
          </cell>
          <cell r="U1179">
            <v>-12223100.99</v>
          </cell>
          <cell r="V1179">
            <v>-6678704.2699999996</v>
          </cell>
          <cell r="W1179">
            <v>-11794828.460000001</v>
          </cell>
          <cell r="Y1179">
            <v>-15549833.859999999</v>
          </cell>
          <cell r="AA1179">
            <v>-19287586.41</v>
          </cell>
          <cell r="AJ1179">
            <v>-15825496.972083336</v>
          </cell>
          <cell r="AN1179">
            <v>-15081632.027083332</v>
          </cell>
          <cell r="AR1179">
            <v>-14573935.250416666</v>
          </cell>
          <cell r="AV1179">
            <v>-14672833.913333334</v>
          </cell>
          <cell r="AZ1179">
            <v>-14817723.545833334</v>
          </cell>
        </row>
        <row r="1180">
          <cell r="Q1180">
            <v>-2562397.4</v>
          </cell>
          <cell r="S1180">
            <v>-1920748.62</v>
          </cell>
          <cell r="U1180">
            <v>-1518949.85</v>
          </cell>
          <cell r="V1180">
            <v>-1605521.66</v>
          </cell>
          <cell r="W1180">
            <v>-1708712.33</v>
          </cell>
          <cell r="Y1180">
            <v>-2326345.17</v>
          </cell>
          <cell r="AA1180">
            <v>-2075921.69</v>
          </cell>
          <cell r="AJ1180">
            <v>-2016008.5304166668</v>
          </cell>
          <cell r="AN1180">
            <v>-2063271.3041666665</v>
          </cell>
          <cell r="AR1180">
            <v>-2050889.4929166667</v>
          </cell>
          <cell r="AV1180">
            <v>-2060871.0383333333</v>
          </cell>
          <cell r="AZ1180">
            <v>-2296908.82375</v>
          </cell>
        </row>
        <row r="1181">
          <cell r="Q1181">
            <v>0</v>
          </cell>
          <cell r="S1181">
            <v>0</v>
          </cell>
          <cell r="U1181">
            <v>0</v>
          </cell>
          <cell r="V1181">
            <v>0</v>
          </cell>
          <cell r="W1181">
            <v>0</v>
          </cell>
          <cell r="Y1181">
            <v>0</v>
          </cell>
          <cell r="AA1181">
            <v>0</v>
          </cell>
          <cell r="AJ1181">
            <v>0</v>
          </cell>
          <cell r="AN1181">
            <v>0</v>
          </cell>
          <cell r="AR1181">
            <v>0</v>
          </cell>
          <cell r="AV1181">
            <v>0</v>
          </cell>
          <cell r="AZ1181">
            <v>0</v>
          </cell>
        </row>
        <row r="1182">
          <cell r="Q1182">
            <v>-37759.370000000003</v>
          </cell>
          <cell r="S1182">
            <v>-37445.379999999997</v>
          </cell>
          <cell r="U1182">
            <v>-37445.379999999997</v>
          </cell>
          <cell r="V1182">
            <v>-37445.379999999997</v>
          </cell>
          <cell r="W1182">
            <v>-37445.379999999997</v>
          </cell>
          <cell r="Y1182">
            <v>-37445.379999999997</v>
          </cell>
          <cell r="AA1182">
            <v>-37445.379999999997</v>
          </cell>
          <cell r="AJ1182">
            <v>-37630.089999999997</v>
          </cell>
          <cell r="AN1182">
            <v>-37693.955416666671</v>
          </cell>
          <cell r="AR1182">
            <v>-37589.292083333334</v>
          </cell>
          <cell r="AV1182">
            <v>-37484.628750000003</v>
          </cell>
          <cell r="AZ1182">
            <v>-26523.810833333333</v>
          </cell>
        </row>
        <row r="1183">
          <cell r="Q1183">
            <v>0</v>
          </cell>
          <cell r="S1183">
            <v>0</v>
          </cell>
          <cell r="U1183">
            <v>-593910</v>
          </cell>
          <cell r="V1183">
            <v>-661509</v>
          </cell>
          <cell r="W1183">
            <v>-584175</v>
          </cell>
          <cell r="Y1183">
            <v>-663493</v>
          </cell>
          <cell r="AA1183">
            <v>-671398</v>
          </cell>
          <cell r="AJ1183">
            <v>0</v>
          </cell>
          <cell r="AN1183">
            <v>-24746.25</v>
          </cell>
          <cell r="AR1183">
            <v>-236396.29166666666</v>
          </cell>
          <cell r="AV1183">
            <v>-588023.58708333329</v>
          </cell>
          <cell r="AZ1183">
            <v>-707882.47583333345</v>
          </cell>
        </row>
        <row r="1184">
          <cell r="Q1184">
            <v>-91265.35</v>
          </cell>
          <cell r="S1184">
            <v>-51175.98</v>
          </cell>
          <cell r="U1184">
            <v>-46332.15</v>
          </cell>
          <cell r="V1184">
            <v>-89737.84</v>
          </cell>
          <cell r="W1184">
            <v>-41118.199999999997</v>
          </cell>
          <cell r="Y1184">
            <v>-43627.91</v>
          </cell>
          <cell r="AA1184">
            <v>-48543.24</v>
          </cell>
          <cell r="AJ1184">
            <v>-58151.366249999992</v>
          </cell>
          <cell r="AN1184">
            <v>-62795.814583333318</v>
          </cell>
          <cell r="AR1184">
            <v>-59306.248749999999</v>
          </cell>
          <cell r="AV1184">
            <v>-56720.169166666659</v>
          </cell>
          <cell r="AZ1184">
            <v>-52653.670416666668</v>
          </cell>
        </row>
        <row r="1185">
          <cell r="Q1185">
            <v>-282449.75</v>
          </cell>
          <cell r="S1185">
            <v>-433170.68</v>
          </cell>
          <cell r="U1185">
            <v>-239263.4</v>
          </cell>
          <cell r="V1185">
            <v>-343978.32</v>
          </cell>
          <cell r="W1185">
            <v>-369105.89</v>
          </cell>
          <cell r="Y1185">
            <v>-262207.06</v>
          </cell>
          <cell r="AA1185">
            <v>-283306.26</v>
          </cell>
          <cell r="AJ1185">
            <v>-344673.43458333338</v>
          </cell>
          <cell r="AN1185">
            <v>-321923.12666666665</v>
          </cell>
          <cell r="AR1185">
            <v>-316832.69</v>
          </cell>
          <cell r="AV1185">
            <v>-325291.1454166667</v>
          </cell>
          <cell r="AZ1185">
            <v>-333257.43708333332</v>
          </cell>
        </row>
        <row r="1186">
          <cell r="Q1186">
            <v>0</v>
          </cell>
          <cell r="S1186">
            <v>0</v>
          </cell>
          <cell r="U1186">
            <v>0</v>
          </cell>
          <cell r="V1186">
            <v>0</v>
          </cell>
          <cell r="W1186">
            <v>0</v>
          </cell>
          <cell r="Y1186">
            <v>0</v>
          </cell>
          <cell r="AA1186">
            <v>0</v>
          </cell>
          <cell r="AJ1186">
            <v>0</v>
          </cell>
          <cell r="AN1186">
            <v>0</v>
          </cell>
          <cell r="AR1186">
            <v>0</v>
          </cell>
          <cell r="AV1186">
            <v>-0.25</v>
          </cell>
          <cell r="AZ1186">
            <v>-0.5</v>
          </cell>
        </row>
        <row r="1187">
          <cell r="Q1187">
            <v>-711271.16</v>
          </cell>
          <cell r="S1187">
            <v>-197681.95</v>
          </cell>
          <cell r="U1187">
            <v>-404117.57</v>
          </cell>
          <cell r="V1187">
            <v>-1034151.75</v>
          </cell>
          <cell r="W1187">
            <v>-1106555.98</v>
          </cell>
          <cell r="Y1187">
            <v>-951374.82</v>
          </cell>
          <cell r="AA1187">
            <v>-543720.54</v>
          </cell>
          <cell r="AJ1187">
            <v>-630116.44499999995</v>
          </cell>
          <cell r="AN1187">
            <v>-588666.86208333331</v>
          </cell>
          <cell r="AR1187">
            <v>-676346.81083333329</v>
          </cell>
          <cell r="AV1187">
            <v>-718123.27166666661</v>
          </cell>
          <cell r="AZ1187">
            <v>-673805.11291666667</v>
          </cell>
        </row>
        <row r="1188">
          <cell r="Q1188">
            <v>0</v>
          </cell>
          <cell r="S1188">
            <v>0</v>
          </cell>
          <cell r="U1188">
            <v>0</v>
          </cell>
          <cell r="V1188">
            <v>0</v>
          </cell>
          <cell r="W1188">
            <v>0</v>
          </cell>
          <cell r="Y1188">
            <v>0</v>
          </cell>
          <cell r="AA1188">
            <v>0</v>
          </cell>
          <cell r="AJ1188">
            <v>0</v>
          </cell>
          <cell r="AN1188">
            <v>0</v>
          </cell>
          <cell r="AR1188">
            <v>0</v>
          </cell>
          <cell r="AV1188">
            <v>0</v>
          </cell>
          <cell r="AZ1188">
            <v>0</v>
          </cell>
        </row>
        <row r="1189">
          <cell r="Q1189">
            <v>0</v>
          </cell>
          <cell r="S1189">
            <v>0</v>
          </cell>
          <cell r="U1189">
            <v>0</v>
          </cell>
          <cell r="V1189">
            <v>0</v>
          </cell>
          <cell r="W1189">
            <v>0</v>
          </cell>
          <cell r="Y1189">
            <v>0</v>
          </cell>
          <cell r="AA1189">
            <v>0</v>
          </cell>
          <cell r="AJ1189">
            <v>0</v>
          </cell>
          <cell r="AN1189">
            <v>0</v>
          </cell>
          <cell r="AR1189">
            <v>0</v>
          </cell>
          <cell r="AV1189">
            <v>0</v>
          </cell>
          <cell r="AZ1189">
            <v>0</v>
          </cell>
        </row>
        <row r="1190">
          <cell r="Q1190">
            <v>-16679.419999999998</v>
          </cell>
          <cell r="S1190">
            <v>-250.11</v>
          </cell>
          <cell r="U1190">
            <v>0</v>
          </cell>
          <cell r="V1190">
            <v>-12722.86</v>
          </cell>
          <cell r="W1190">
            <v>-23388.080000000002</v>
          </cell>
          <cell r="Y1190">
            <v>-38.090000000000003</v>
          </cell>
          <cell r="AA1190">
            <v>0</v>
          </cell>
          <cell r="AJ1190">
            <v>-6220.8058333333329</v>
          </cell>
          <cell r="AN1190">
            <v>-4820.8791666666666</v>
          </cell>
          <cell r="AR1190">
            <v>-5749.9779166666676</v>
          </cell>
          <cell r="AV1190">
            <v>-5149.4158333333335</v>
          </cell>
          <cell r="AZ1190">
            <v>-4841.9116666666669</v>
          </cell>
        </row>
        <row r="1191">
          <cell r="Q1191">
            <v>0</v>
          </cell>
          <cell r="S1191">
            <v>0</v>
          </cell>
          <cell r="U1191">
            <v>0</v>
          </cell>
          <cell r="V1191">
            <v>0</v>
          </cell>
          <cell r="W1191">
            <v>0</v>
          </cell>
          <cell r="Y1191">
            <v>0</v>
          </cell>
          <cell r="AA1191">
            <v>0</v>
          </cell>
          <cell r="AJ1191">
            <v>-8189.9970833333346</v>
          </cell>
          <cell r="AN1191">
            <v>-4360.3712500000001</v>
          </cell>
          <cell r="AR1191">
            <v>-498.20791666666668</v>
          </cell>
          <cell r="AV1191">
            <v>0</v>
          </cell>
          <cell r="AZ1191">
            <v>0</v>
          </cell>
        </row>
        <row r="1192">
          <cell r="Q1192">
            <v>0</v>
          </cell>
          <cell r="S1192">
            <v>0</v>
          </cell>
          <cell r="U1192">
            <v>21186</v>
          </cell>
          <cell r="V1192">
            <v>0</v>
          </cell>
          <cell r="W1192">
            <v>0</v>
          </cell>
          <cell r="Y1192">
            <v>0</v>
          </cell>
          <cell r="AA1192">
            <v>0</v>
          </cell>
          <cell r="AJ1192">
            <v>0</v>
          </cell>
          <cell r="AN1192">
            <v>882.75</v>
          </cell>
          <cell r="AR1192">
            <v>1765.5</v>
          </cell>
          <cell r="AV1192">
            <v>1765.5</v>
          </cell>
          <cell r="AZ1192">
            <v>882.75</v>
          </cell>
        </row>
        <row r="1193">
          <cell r="Q1193">
            <v>0</v>
          </cell>
          <cell r="S1193">
            <v>0</v>
          </cell>
          <cell r="U1193">
            <v>0</v>
          </cell>
          <cell r="V1193">
            <v>0</v>
          </cell>
          <cell r="W1193">
            <v>0</v>
          </cell>
          <cell r="Y1193">
            <v>0</v>
          </cell>
          <cell r="AA1193">
            <v>0</v>
          </cell>
          <cell r="AJ1193">
            <v>0</v>
          </cell>
          <cell r="AN1193">
            <v>0</v>
          </cell>
          <cell r="AR1193">
            <v>0</v>
          </cell>
          <cell r="AV1193">
            <v>0</v>
          </cell>
          <cell r="AZ1193">
            <v>0</v>
          </cell>
        </row>
        <row r="1194">
          <cell r="Q1194">
            <v>-9967120</v>
          </cell>
          <cell r="S1194">
            <v>-9273694.8200000003</v>
          </cell>
          <cell r="U1194">
            <v>-9667142.1999999993</v>
          </cell>
          <cell r="V1194">
            <v>-9910414.1699999999</v>
          </cell>
          <cell r="W1194">
            <v>-8802206.6099999994</v>
          </cell>
          <cell r="Y1194">
            <v>-9119672.4100000001</v>
          </cell>
          <cell r="AA1194">
            <v>-9235749.0199999996</v>
          </cell>
          <cell r="AJ1194">
            <v>-9229402.8145833332</v>
          </cell>
          <cell r="AN1194">
            <v>-9386309.5666666664</v>
          </cell>
          <cell r="AR1194">
            <v>-9475993.0791666675</v>
          </cell>
          <cell r="AV1194">
            <v>-9358794.6695833318</v>
          </cell>
          <cell r="AZ1194">
            <v>-9569417.0291666668</v>
          </cell>
        </row>
        <row r="1195">
          <cell r="Q1195">
            <v>-781000</v>
          </cell>
          <cell r="S1195">
            <v>-781000</v>
          </cell>
          <cell r="U1195">
            <v>-781000</v>
          </cell>
          <cell r="V1195">
            <v>-781000</v>
          </cell>
          <cell r="W1195">
            <v>-781000</v>
          </cell>
          <cell r="Y1195">
            <v>-781000</v>
          </cell>
          <cell r="AA1195">
            <v>-781000</v>
          </cell>
          <cell r="AJ1195">
            <v>-587770.25</v>
          </cell>
          <cell r="AN1195">
            <v>-781000</v>
          </cell>
          <cell r="AR1195">
            <v>-781000</v>
          </cell>
          <cell r="AV1195">
            <v>-781000</v>
          </cell>
          <cell r="AZ1195">
            <v>-781000</v>
          </cell>
        </row>
        <row r="1196">
          <cell r="Q1196">
            <v>-84404066.700000003</v>
          </cell>
          <cell r="S1196">
            <v>-48046971.759999998</v>
          </cell>
          <cell r="U1196">
            <v>-34796762.18</v>
          </cell>
          <cell r="V1196">
            <v>-28355676.48</v>
          </cell>
          <cell r="W1196">
            <v>-26914454.66</v>
          </cell>
          <cell r="Y1196">
            <v>-32305510.809999999</v>
          </cell>
          <cell r="AA1196">
            <v>-38483013.869999997</v>
          </cell>
          <cell r="AJ1196">
            <v>-81579689.648750007</v>
          </cell>
          <cell r="AN1196">
            <v>-69183702.806666657</v>
          </cell>
          <cell r="AR1196">
            <v>-48671418.905416667</v>
          </cell>
          <cell r="AV1196">
            <v>-43081308.452499993</v>
          </cell>
          <cell r="AZ1196">
            <v>-45425589.578749992</v>
          </cell>
        </row>
        <row r="1197">
          <cell r="Q1197">
            <v>0</v>
          </cell>
          <cell r="S1197">
            <v>0</v>
          </cell>
          <cell r="U1197">
            <v>0</v>
          </cell>
          <cell r="V1197">
            <v>0</v>
          </cell>
          <cell r="W1197">
            <v>0</v>
          </cell>
          <cell r="Y1197">
            <v>0</v>
          </cell>
          <cell r="AA1197">
            <v>0</v>
          </cell>
          <cell r="AJ1197">
            <v>0</v>
          </cell>
          <cell r="AN1197">
            <v>0</v>
          </cell>
          <cell r="AR1197">
            <v>0</v>
          </cell>
          <cell r="AV1197">
            <v>0</v>
          </cell>
          <cell r="AZ1197">
            <v>0</v>
          </cell>
        </row>
        <row r="1198">
          <cell r="Q1198">
            <v>-448562.49</v>
          </cell>
          <cell r="S1198">
            <v>-46701.27</v>
          </cell>
          <cell r="U1198">
            <v>-44488.14</v>
          </cell>
          <cell r="V1198">
            <v>-40255.01</v>
          </cell>
          <cell r="W1198">
            <v>-40255.01</v>
          </cell>
          <cell r="Y1198">
            <v>-40255.01</v>
          </cell>
          <cell r="AA1198">
            <v>-40255.01</v>
          </cell>
          <cell r="AJ1198">
            <v>-18690.103749999998</v>
          </cell>
          <cell r="AN1198">
            <v>-52728.773333333324</v>
          </cell>
          <cell r="AR1198">
            <v>-66323.490416666667</v>
          </cell>
          <cell r="AV1198">
            <v>-59904.357500000006</v>
          </cell>
          <cell r="AZ1198">
            <v>-27455.466666666664</v>
          </cell>
        </row>
        <row r="1199">
          <cell r="Q1199">
            <v>-61558.64</v>
          </cell>
          <cell r="S1199">
            <v>0</v>
          </cell>
          <cell r="U1199">
            <v>0</v>
          </cell>
          <cell r="V1199">
            <v>0</v>
          </cell>
          <cell r="W1199">
            <v>0</v>
          </cell>
          <cell r="Y1199">
            <v>0</v>
          </cell>
          <cell r="AA1199">
            <v>0</v>
          </cell>
          <cell r="AJ1199">
            <v>-2564.9433333333332</v>
          </cell>
          <cell r="AN1199">
            <v>-5129.8866666666663</v>
          </cell>
          <cell r="AR1199">
            <v>-5129.8866666666663</v>
          </cell>
          <cell r="AV1199">
            <v>-2564.9433333333332</v>
          </cell>
          <cell r="AZ1199">
            <v>0</v>
          </cell>
        </row>
        <row r="1200">
          <cell r="Q1200">
            <v>-1945133.78</v>
          </cell>
          <cell r="S1200">
            <v>-832230.19</v>
          </cell>
          <cell r="U1200">
            <v>-832230.19</v>
          </cell>
          <cell r="V1200">
            <v>0</v>
          </cell>
          <cell r="W1200">
            <v>0</v>
          </cell>
          <cell r="Y1200">
            <v>0</v>
          </cell>
          <cell r="AA1200">
            <v>0</v>
          </cell>
          <cell r="AJ1200">
            <v>-81047.24083333333</v>
          </cell>
          <cell r="AN1200">
            <v>-404828.2870833333</v>
          </cell>
          <cell r="AR1200">
            <v>-439504.54499999993</v>
          </cell>
          <cell r="AV1200">
            <v>-358457.30416666664</v>
          </cell>
          <cell r="AZ1200">
            <v>-34676.257916666662</v>
          </cell>
        </row>
        <row r="1201">
          <cell r="Q1201">
            <v>-390</v>
          </cell>
          <cell r="S1201">
            <v>110.66</v>
          </cell>
          <cell r="U1201">
            <v>0</v>
          </cell>
          <cell r="V1201">
            <v>-240.86</v>
          </cell>
          <cell r="W1201">
            <v>-271.29000000000002</v>
          </cell>
          <cell r="Y1201">
            <v>0</v>
          </cell>
          <cell r="AA1201">
            <v>0</v>
          </cell>
          <cell r="AJ1201">
            <v>-171.74125000000001</v>
          </cell>
          <cell r="AN1201">
            <v>-134.18458333333334</v>
          </cell>
          <cell r="AR1201">
            <v>-102.15750000000001</v>
          </cell>
          <cell r="AV1201">
            <v>-83.711666666666659</v>
          </cell>
          <cell r="AZ1201">
            <v>-75.438333333333347</v>
          </cell>
        </row>
        <row r="1202">
          <cell r="Q1202">
            <v>-4868.8999999999996</v>
          </cell>
          <cell r="S1202">
            <v>0</v>
          </cell>
          <cell r="U1202">
            <v>0</v>
          </cell>
          <cell r="V1202">
            <v>-4174.91</v>
          </cell>
          <cell r="W1202">
            <v>-4163.91</v>
          </cell>
          <cell r="Y1202">
            <v>0</v>
          </cell>
          <cell r="AA1202">
            <v>0</v>
          </cell>
          <cell r="AJ1202">
            <v>-2734.9787500000002</v>
          </cell>
          <cell r="AN1202">
            <v>-1757.6125</v>
          </cell>
          <cell r="AR1202">
            <v>-1488.9458333333332</v>
          </cell>
          <cell r="AV1202">
            <v>-1267.0133333333333</v>
          </cell>
          <cell r="AZ1202">
            <v>-1065.8091666666667</v>
          </cell>
        </row>
        <row r="1203">
          <cell r="Q1203">
            <v>0</v>
          </cell>
          <cell r="S1203">
            <v>0</v>
          </cell>
          <cell r="U1203">
            <v>0</v>
          </cell>
          <cell r="V1203">
            <v>0</v>
          </cell>
          <cell r="W1203">
            <v>0</v>
          </cell>
          <cell r="Y1203">
            <v>0</v>
          </cell>
          <cell r="AA1203">
            <v>0</v>
          </cell>
          <cell r="AJ1203">
            <v>0</v>
          </cell>
          <cell r="AN1203">
            <v>0</v>
          </cell>
          <cell r="AR1203">
            <v>0</v>
          </cell>
          <cell r="AV1203">
            <v>0</v>
          </cell>
          <cell r="AZ1203">
            <v>0</v>
          </cell>
        </row>
        <row r="1204">
          <cell r="Q1204">
            <v>0</v>
          </cell>
          <cell r="S1204">
            <v>0</v>
          </cell>
          <cell r="U1204">
            <v>0</v>
          </cell>
          <cell r="V1204">
            <v>0</v>
          </cell>
          <cell r="W1204">
            <v>0</v>
          </cell>
          <cell r="Y1204">
            <v>0</v>
          </cell>
          <cell r="AA1204">
            <v>0</v>
          </cell>
          <cell r="AJ1204">
            <v>0</v>
          </cell>
          <cell r="AN1204">
            <v>0</v>
          </cell>
          <cell r="AR1204">
            <v>0</v>
          </cell>
          <cell r="AV1204">
            <v>0</v>
          </cell>
          <cell r="AZ1204">
            <v>0</v>
          </cell>
        </row>
        <row r="1205">
          <cell r="Q1205">
            <v>0</v>
          </cell>
          <cell r="S1205">
            <v>0</v>
          </cell>
          <cell r="U1205">
            <v>0</v>
          </cell>
          <cell r="V1205">
            <v>0</v>
          </cell>
          <cell r="W1205">
            <v>0</v>
          </cell>
          <cell r="Y1205">
            <v>0</v>
          </cell>
          <cell r="AA1205">
            <v>0</v>
          </cell>
          <cell r="AJ1205">
            <v>-33540.833333333336</v>
          </cell>
          <cell r="AN1205">
            <v>0</v>
          </cell>
          <cell r="AR1205">
            <v>0</v>
          </cell>
          <cell r="AV1205">
            <v>0</v>
          </cell>
          <cell r="AZ1205">
            <v>0</v>
          </cell>
        </row>
        <row r="1206">
          <cell r="Q1206">
            <v>0</v>
          </cell>
          <cell r="S1206">
            <v>0</v>
          </cell>
          <cell r="U1206">
            <v>0</v>
          </cell>
          <cell r="V1206">
            <v>0</v>
          </cell>
          <cell r="W1206">
            <v>0</v>
          </cell>
          <cell r="Y1206">
            <v>0</v>
          </cell>
          <cell r="AA1206">
            <v>0</v>
          </cell>
          <cell r="AJ1206">
            <v>0</v>
          </cell>
          <cell r="AN1206">
            <v>0</v>
          </cell>
          <cell r="AR1206">
            <v>0</v>
          </cell>
          <cell r="AV1206">
            <v>0</v>
          </cell>
          <cell r="AZ1206">
            <v>0</v>
          </cell>
        </row>
        <row r="1207">
          <cell r="Q1207">
            <v>-928471</v>
          </cell>
          <cell r="S1207">
            <v>-919009.69</v>
          </cell>
          <cell r="U1207">
            <v>-365999.94</v>
          </cell>
          <cell r="V1207">
            <v>-365999.94</v>
          </cell>
          <cell r="W1207">
            <v>-365999.94</v>
          </cell>
          <cell r="Y1207">
            <v>-365999.94</v>
          </cell>
          <cell r="AA1207">
            <v>-365999.94</v>
          </cell>
          <cell r="AJ1207">
            <v>-859962.375</v>
          </cell>
          <cell r="AN1207">
            <v>-765022.04999999993</v>
          </cell>
          <cell r="AR1207">
            <v>-646447.03000000014</v>
          </cell>
          <cell r="AV1207">
            <v>-482392.96833333332</v>
          </cell>
          <cell r="AZ1207">
            <v>-365999.94</v>
          </cell>
        </row>
        <row r="1208">
          <cell r="Q1208">
            <v>0</v>
          </cell>
          <cell r="S1208">
            <v>0</v>
          </cell>
          <cell r="U1208">
            <v>0</v>
          </cell>
          <cell r="V1208">
            <v>0</v>
          </cell>
          <cell r="W1208">
            <v>0</v>
          </cell>
          <cell r="Y1208">
            <v>0</v>
          </cell>
          <cell r="AA1208">
            <v>0</v>
          </cell>
          <cell r="AJ1208">
            <v>0</v>
          </cell>
          <cell r="AN1208">
            <v>0</v>
          </cell>
          <cell r="AR1208">
            <v>0</v>
          </cell>
          <cell r="AV1208">
            <v>0</v>
          </cell>
          <cell r="AZ1208">
            <v>0</v>
          </cell>
        </row>
        <row r="1209">
          <cell r="Q1209">
            <v>0</v>
          </cell>
          <cell r="S1209">
            <v>0</v>
          </cell>
          <cell r="U1209">
            <v>0</v>
          </cell>
          <cell r="V1209">
            <v>0</v>
          </cell>
          <cell r="W1209">
            <v>0</v>
          </cell>
          <cell r="Y1209">
            <v>0</v>
          </cell>
          <cell r="AA1209">
            <v>0</v>
          </cell>
          <cell r="AJ1209">
            <v>0</v>
          </cell>
          <cell r="AN1209">
            <v>0</v>
          </cell>
          <cell r="AR1209">
            <v>0</v>
          </cell>
          <cell r="AV1209">
            <v>0</v>
          </cell>
          <cell r="AZ1209">
            <v>0</v>
          </cell>
        </row>
        <row r="1210">
          <cell r="Q1210">
            <v>-9266734.0099999998</v>
          </cell>
          <cell r="S1210">
            <v>-8811617.6300000008</v>
          </cell>
          <cell r="U1210">
            <v>-10695226.029999999</v>
          </cell>
          <cell r="V1210">
            <v>-11154543.880000001</v>
          </cell>
          <cell r="W1210">
            <v>-10463837.34</v>
          </cell>
          <cell r="Y1210">
            <v>-9682253.9199999999</v>
          </cell>
          <cell r="AA1210">
            <v>-11007189.58</v>
          </cell>
          <cell r="AJ1210">
            <v>-8119877.9887499996</v>
          </cell>
          <cell r="AN1210">
            <v>-8858932.8983333334</v>
          </cell>
          <cell r="AR1210">
            <v>-9462708.9279166665</v>
          </cell>
          <cell r="AV1210">
            <v>-9913614.4587500002</v>
          </cell>
          <cell r="AZ1210">
            <v>-10003417.957083333</v>
          </cell>
        </row>
        <row r="1211">
          <cell r="Q1211">
            <v>-17587000.539999999</v>
          </cell>
          <cell r="S1211">
            <v>-18941932.789999999</v>
          </cell>
          <cell r="U1211">
            <v>-2910350.09</v>
          </cell>
          <cell r="V1211">
            <v>-3671100.1</v>
          </cell>
          <cell r="W1211">
            <v>-5191440.7</v>
          </cell>
          <cell r="Y1211">
            <v>-6683184.0300000003</v>
          </cell>
          <cell r="AA1211">
            <v>-9802887.0600000005</v>
          </cell>
          <cell r="AJ1211">
            <v>-12378105.711666666</v>
          </cell>
          <cell r="AN1211">
            <v>-12594632.802499996</v>
          </cell>
          <cell r="AR1211">
            <v>-11000802.322916666</v>
          </cell>
          <cell r="AV1211">
            <v>-8988056.6812500004</v>
          </cell>
          <cell r="AZ1211">
            <v>-7885065.2404166674</v>
          </cell>
        </row>
        <row r="1212">
          <cell r="Q1212">
            <v>-67426204.189999998</v>
          </cell>
          <cell r="S1212">
            <v>-54081058.539999999</v>
          </cell>
          <cell r="U1212">
            <v>-44061621</v>
          </cell>
          <cell r="V1212">
            <v>-45643562.700000003</v>
          </cell>
          <cell r="W1212">
            <v>-38816954.140000001</v>
          </cell>
          <cell r="Y1212">
            <v>-36882113.329999998</v>
          </cell>
          <cell r="AA1212">
            <v>-47582754.460000001</v>
          </cell>
          <cell r="AJ1212">
            <v>-35546664.664166659</v>
          </cell>
          <cell r="AN1212">
            <v>-38983051.1325</v>
          </cell>
          <cell r="AR1212">
            <v>-48154788.806249999</v>
          </cell>
          <cell r="AV1212">
            <v>-47249460.987916656</v>
          </cell>
          <cell r="AZ1212">
            <v>-44986519.522083335</v>
          </cell>
        </row>
        <row r="1213">
          <cell r="Q1213">
            <v>0</v>
          </cell>
          <cell r="S1213">
            <v>0</v>
          </cell>
          <cell r="U1213">
            <v>0</v>
          </cell>
          <cell r="V1213">
            <v>0</v>
          </cell>
          <cell r="W1213">
            <v>0</v>
          </cell>
          <cell r="Y1213">
            <v>0</v>
          </cell>
          <cell r="AA1213">
            <v>0</v>
          </cell>
          <cell r="AJ1213">
            <v>0</v>
          </cell>
          <cell r="AN1213">
            <v>0</v>
          </cell>
          <cell r="AR1213">
            <v>0</v>
          </cell>
          <cell r="AV1213">
            <v>0</v>
          </cell>
          <cell r="AZ1213">
            <v>0</v>
          </cell>
        </row>
        <row r="1214">
          <cell r="Q1214">
            <v>0</v>
          </cell>
          <cell r="S1214">
            <v>0</v>
          </cell>
          <cell r="U1214">
            <v>0</v>
          </cell>
          <cell r="V1214">
            <v>0</v>
          </cell>
          <cell r="W1214">
            <v>0</v>
          </cell>
          <cell r="Y1214">
            <v>0</v>
          </cell>
          <cell r="AA1214">
            <v>0</v>
          </cell>
          <cell r="AJ1214">
            <v>0</v>
          </cell>
          <cell r="AN1214">
            <v>0</v>
          </cell>
          <cell r="AR1214">
            <v>0</v>
          </cell>
          <cell r="AV1214">
            <v>0</v>
          </cell>
          <cell r="AZ1214">
            <v>0</v>
          </cell>
        </row>
        <row r="1215">
          <cell r="Q1215">
            <v>0</v>
          </cell>
          <cell r="S1215">
            <v>0</v>
          </cell>
          <cell r="U1215">
            <v>0</v>
          </cell>
          <cell r="V1215">
            <v>0</v>
          </cell>
          <cell r="W1215">
            <v>0</v>
          </cell>
          <cell r="Y1215">
            <v>0</v>
          </cell>
          <cell r="AA1215">
            <v>0</v>
          </cell>
          <cell r="AJ1215">
            <v>0</v>
          </cell>
          <cell r="AN1215">
            <v>0</v>
          </cell>
          <cell r="AR1215">
            <v>0</v>
          </cell>
          <cell r="AV1215">
            <v>0</v>
          </cell>
          <cell r="AZ1215">
            <v>0</v>
          </cell>
        </row>
        <row r="1216">
          <cell r="Q1216">
            <v>0</v>
          </cell>
          <cell r="S1216">
            <v>0</v>
          </cell>
          <cell r="U1216">
            <v>0</v>
          </cell>
          <cell r="V1216">
            <v>0</v>
          </cell>
          <cell r="W1216">
            <v>0</v>
          </cell>
          <cell r="Y1216">
            <v>0</v>
          </cell>
          <cell r="AA1216">
            <v>0</v>
          </cell>
          <cell r="AJ1216">
            <v>0</v>
          </cell>
          <cell r="AN1216">
            <v>0</v>
          </cell>
          <cell r="AR1216">
            <v>0</v>
          </cell>
          <cell r="AV1216">
            <v>0</v>
          </cell>
          <cell r="AZ1216">
            <v>0</v>
          </cell>
        </row>
        <row r="1217">
          <cell r="Q1217">
            <v>0</v>
          </cell>
          <cell r="S1217">
            <v>0</v>
          </cell>
          <cell r="U1217">
            <v>0</v>
          </cell>
          <cell r="V1217">
            <v>0</v>
          </cell>
          <cell r="W1217">
            <v>0</v>
          </cell>
          <cell r="Y1217">
            <v>0</v>
          </cell>
          <cell r="AA1217">
            <v>0</v>
          </cell>
          <cell r="AJ1217">
            <v>0</v>
          </cell>
          <cell r="AN1217">
            <v>0</v>
          </cell>
          <cell r="AR1217">
            <v>0</v>
          </cell>
          <cell r="AV1217">
            <v>0</v>
          </cell>
          <cell r="AZ1217">
            <v>0</v>
          </cell>
        </row>
        <row r="1218">
          <cell r="Q1218">
            <v>0</v>
          </cell>
          <cell r="S1218">
            <v>0</v>
          </cell>
          <cell r="U1218">
            <v>0</v>
          </cell>
          <cell r="V1218">
            <v>0</v>
          </cell>
          <cell r="W1218">
            <v>0</v>
          </cell>
          <cell r="Y1218">
            <v>0</v>
          </cell>
          <cell r="AA1218">
            <v>0</v>
          </cell>
          <cell r="AJ1218">
            <v>0</v>
          </cell>
          <cell r="AN1218">
            <v>0</v>
          </cell>
          <cell r="AR1218">
            <v>0</v>
          </cell>
          <cell r="AV1218">
            <v>0</v>
          </cell>
          <cell r="AZ1218">
            <v>0</v>
          </cell>
        </row>
        <row r="1219">
          <cell r="Q1219">
            <v>0</v>
          </cell>
          <cell r="S1219">
            <v>0</v>
          </cell>
          <cell r="U1219">
            <v>0</v>
          </cell>
          <cell r="V1219">
            <v>0</v>
          </cell>
          <cell r="W1219">
            <v>0</v>
          </cell>
          <cell r="Y1219">
            <v>0</v>
          </cell>
          <cell r="AA1219">
            <v>0</v>
          </cell>
          <cell r="AJ1219">
            <v>0</v>
          </cell>
          <cell r="AN1219">
            <v>0</v>
          </cell>
          <cell r="AR1219">
            <v>0</v>
          </cell>
          <cell r="AV1219">
            <v>0</v>
          </cell>
          <cell r="AZ1219">
            <v>0</v>
          </cell>
        </row>
        <row r="1220">
          <cell r="Q1220">
            <v>0</v>
          </cell>
          <cell r="S1220">
            <v>0</v>
          </cell>
          <cell r="U1220">
            <v>0</v>
          </cell>
          <cell r="V1220">
            <v>0</v>
          </cell>
          <cell r="W1220">
            <v>0</v>
          </cell>
          <cell r="Y1220">
            <v>0</v>
          </cell>
          <cell r="AA1220">
            <v>0</v>
          </cell>
          <cell r="AJ1220">
            <v>0</v>
          </cell>
          <cell r="AN1220">
            <v>0</v>
          </cell>
          <cell r="AR1220">
            <v>0</v>
          </cell>
          <cell r="AV1220">
            <v>0</v>
          </cell>
          <cell r="AZ1220">
            <v>0</v>
          </cell>
        </row>
        <row r="1221">
          <cell r="Q1221">
            <v>-4552623.4400000004</v>
          </cell>
          <cell r="S1221">
            <v>-4742380.04</v>
          </cell>
          <cell r="U1221">
            <v>-5383278.6600000001</v>
          </cell>
          <cell r="V1221">
            <v>-4123804.01</v>
          </cell>
          <cell r="W1221">
            <v>-4534105.16</v>
          </cell>
          <cell r="Y1221">
            <v>-5210938.2699999996</v>
          </cell>
          <cell r="AA1221">
            <v>-6015880.0999999996</v>
          </cell>
          <cell r="AJ1221">
            <v>-4425976.9316666666</v>
          </cell>
          <cell r="AN1221">
            <v>-4705091.3045833325</v>
          </cell>
          <cell r="AR1221">
            <v>-4809368.8737500003</v>
          </cell>
          <cell r="AV1221">
            <v>-5027265.6270833332</v>
          </cell>
          <cell r="AZ1221">
            <v>-5136838.7050000001</v>
          </cell>
        </row>
        <row r="1222">
          <cell r="Q1222">
            <v>-638561.87</v>
          </cell>
          <cell r="S1222">
            <v>-997841.49</v>
          </cell>
          <cell r="U1222">
            <v>-1899875.97</v>
          </cell>
          <cell r="V1222">
            <v>0</v>
          </cell>
          <cell r="W1222">
            <v>-378789.06</v>
          </cell>
          <cell r="Y1222">
            <v>-1487766.48</v>
          </cell>
          <cell r="AA1222">
            <v>-2623619.73</v>
          </cell>
          <cell r="AJ1222">
            <v>-1085034.1958333333</v>
          </cell>
          <cell r="AN1222">
            <v>-1187069.3025</v>
          </cell>
          <cell r="AR1222">
            <v>-1052150.0737500002</v>
          </cell>
          <cell r="AV1222">
            <v>-1143349.6933333334</v>
          </cell>
          <cell r="AZ1222">
            <v>-1255942.9629166666</v>
          </cell>
        </row>
        <row r="1223">
          <cell r="Q1223">
            <v>0</v>
          </cell>
          <cell r="S1223">
            <v>0</v>
          </cell>
          <cell r="U1223">
            <v>0</v>
          </cell>
          <cell r="V1223">
            <v>0</v>
          </cell>
          <cell r="W1223">
            <v>0</v>
          </cell>
          <cell r="Y1223">
            <v>0</v>
          </cell>
          <cell r="AA1223">
            <v>0</v>
          </cell>
          <cell r="AJ1223">
            <v>0</v>
          </cell>
          <cell r="AN1223">
            <v>0</v>
          </cell>
          <cell r="AR1223">
            <v>0</v>
          </cell>
          <cell r="AV1223">
            <v>0</v>
          </cell>
          <cell r="AZ1223">
            <v>0</v>
          </cell>
        </row>
        <row r="1224">
          <cell r="Q1224">
            <v>0</v>
          </cell>
          <cell r="S1224">
            <v>0</v>
          </cell>
          <cell r="U1224">
            <v>0</v>
          </cell>
          <cell r="V1224">
            <v>0</v>
          </cell>
          <cell r="W1224">
            <v>0</v>
          </cell>
          <cell r="Y1224">
            <v>0</v>
          </cell>
          <cell r="AA1224">
            <v>0</v>
          </cell>
          <cell r="AJ1224">
            <v>0</v>
          </cell>
          <cell r="AN1224">
            <v>0</v>
          </cell>
          <cell r="AR1224">
            <v>0</v>
          </cell>
          <cell r="AV1224">
            <v>-0.375</v>
          </cell>
          <cell r="AZ1224">
            <v>-0.75</v>
          </cell>
        </row>
        <row r="1225">
          <cell r="Q1225">
            <v>-150877.4</v>
          </cell>
          <cell r="S1225">
            <v>-85.32</v>
          </cell>
          <cell r="U1225">
            <v>-127.72</v>
          </cell>
          <cell r="V1225">
            <v>-140498.04</v>
          </cell>
          <cell r="W1225">
            <v>-141219.9</v>
          </cell>
          <cell r="Y1225">
            <v>3742.38</v>
          </cell>
          <cell r="AA1225">
            <v>1085.1400000000001</v>
          </cell>
          <cell r="AJ1225">
            <v>-36705.42833333333</v>
          </cell>
          <cell r="AN1225">
            <v>-35106.421249999999</v>
          </cell>
          <cell r="AR1225">
            <v>-46903.480833333342</v>
          </cell>
          <cell r="AV1225">
            <v>-41658.121250000004</v>
          </cell>
          <cell r="AZ1225">
            <v>-35596.457083333335</v>
          </cell>
        </row>
        <row r="1226">
          <cell r="Q1226">
            <v>0</v>
          </cell>
          <cell r="S1226">
            <v>0</v>
          </cell>
          <cell r="U1226">
            <v>0</v>
          </cell>
          <cell r="V1226">
            <v>0</v>
          </cell>
          <cell r="W1226">
            <v>0</v>
          </cell>
          <cell r="Y1226">
            <v>0</v>
          </cell>
          <cell r="AA1226">
            <v>0</v>
          </cell>
          <cell r="AJ1226">
            <v>0</v>
          </cell>
          <cell r="AN1226">
            <v>0</v>
          </cell>
          <cell r="AR1226">
            <v>0</v>
          </cell>
          <cell r="AV1226">
            <v>0</v>
          </cell>
          <cell r="AZ1226">
            <v>0</v>
          </cell>
        </row>
        <row r="1227">
          <cell r="Q1227">
            <v>-7813.52</v>
          </cell>
          <cell r="S1227">
            <v>728908.01</v>
          </cell>
          <cell r="U1227">
            <v>2481.0100000000002</v>
          </cell>
          <cell r="V1227">
            <v>-5137.49</v>
          </cell>
          <cell r="W1227">
            <v>738652.01</v>
          </cell>
          <cell r="Y1227">
            <v>-7999.99</v>
          </cell>
          <cell r="AA1227">
            <v>-10904.99</v>
          </cell>
          <cell r="AJ1227">
            <v>135467.78708333333</v>
          </cell>
          <cell r="AN1227">
            <v>145151.39583333334</v>
          </cell>
          <cell r="AR1227">
            <v>126979.75666666665</v>
          </cell>
          <cell r="AV1227">
            <v>180577.49125000005</v>
          </cell>
          <cell r="AZ1227">
            <v>230019.01249999998</v>
          </cell>
        </row>
        <row r="1228">
          <cell r="Q1228">
            <v>640.58000000000004</v>
          </cell>
          <cell r="S1228">
            <v>323197.21999999997</v>
          </cell>
          <cell r="U1228">
            <v>120426.22</v>
          </cell>
          <cell r="V1228">
            <v>324824.42</v>
          </cell>
          <cell r="W1228">
            <v>328281.46999999997</v>
          </cell>
          <cell r="Y1228">
            <v>1343.83</v>
          </cell>
          <cell r="AA1228">
            <v>-1988.26</v>
          </cell>
          <cell r="AJ1228">
            <v>34514.499166666668</v>
          </cell>
          <cell r="AN1228">
            <v>73914.641666666663</v>
          </cell>
          <cell r="AR1228">
            <v>112397.8925</v>
          </cell>
          <cell r="AV1228">
            <v>145674.59624999997</v>
          </cell>
          <cell r="AZ1228">
            <v>124794.28541666665</v>
          </cell>
        </row>
        <row r="1229">
          <cell r="Q1229">
            <v>11067.34</v>
          </cell>
          <cell r="S1229">
            <v>144170.89000000001</v>
          </cell>
          <cell r="U1229">
            <v>7820.23</v>
          </cell>
          <cell r="V1229">
            <v>151548.29</v>
          </cell>
          <cell r="W1229">
            <v>154195.89000000001</v>
          </cell>
          <cell r="Y1229">
            <v>157270.73000000001</v>
          </cell>
          <cell r="AA1229">
            <v>20101.830000000002</v>
          </cell>
          <cell r="AJ1229">
            <v>45942.068333333329</v>
          </cell>
          <cell r="AN1229">
            <v>38799.789166666669</v>
          </cell>
          <cell r="AR1229">
            <v>54457.036250000005</v>
          </cell>
          <cell r="AV1229">
            <v>58738.299166666671</v>
          </cell>
          <cell r="AZ1229">
            <v>73431.543750000012</v>
          </cell>
        </row>
        <row r="1230">
          <cell r="Q1230">
            <v>-206.87</v>
          </cell>
          <cell r="S1230">
            <v>-403.1</v>
          </cell>
          <cell r="U1230">
            <v>10964.2</v>
          </cell>
          <cell r="V1230">
            <v>-608.71</v>
          </cell>
          <cell r="W1230">
            <v>11033.59</v>
          </cell>
          <cell r="Y1230">
            <v>-491.91</v>
          </cell>
          <cell r="AA1230">
            <v>11185.87</v>
          </cell>
          <cell r="AJ1230">
            <v>2187.3875000000003</v>
          </cell>
          <cell r="AN1230">
            <v>2641.4058333333337</v>
          </cell>
          <cell r="AR1230">
            <v>2191.2779166666664</v>
          </cell>
          <cell r="AV1230">
            <v>2410.4312500000001</v>
          </cell>
          <cell r="AZ1230">
            <v>4207.7237500000001</v>
          </cell>
        </row>
        <row r="1231">
          <cell r="Q1231">
            <v>-2685.12</v>
          </cell>
          <cell r="S1231">
            <v>68305.39</v>
          </cell>
          <cell r="U1231">
            <v>-8930.19</v>
          </cell>
          <cell r="V1231">
            <v>71032.210000000006</v>
          </cell>
          <cell r="W1231">
            <v>-5223.29</v>
          </cell>
          <cell r="Y1231">
            <v>73453.23</v>
          </cell>
          <cell r="AA1231">
            <v>73905.47</v>
          </cell>
          <cell r="AJ1231">
            <v>18682.079166666666</v>
          </cell>
          <cell r="AN1231">
            <v>12836.832916666668</v>
          </cell>
          <cell r="AR1231">
            <v>19169.288333333334</v>
          </cell>
          <cell r="AV1231">
            <v>33227.895833333328</v>
          </cell>
          <cell r="AZ1231">
            <v>50608.66333333333</v>
          </cell>
        </row>
        <row r="1232">
          <cell r="Q1232">
            <v>-11815.55</v>
          </cell>
          <cell r="S1232">
            <v>-11629.35</v>
          </cell>
          <cell r="U1232">
            <v>-11983.62</v>
          </cell>
          <cell r="V1232">
            <v>-11983.62</v>
          </cell>
          <cell r="W1232">
            <v>-12229.42</v>
          </cell>
          <cell r="Y1232">
            <v>-12316.42</v>
          </cell>
          <cell r="AA1232">
            <v>-12381.63</v>
          </cell>
          <cell r="AJ1232">
            <v>-11628.502916666666</v>
          </cell>
          <cell r="AN1232">
            <v>-11891.817083333333</v>
          </cell>
          <cell r="AR1232">
            <v>-11981.534166666665</v>
          </cell>
          <cell r="AV1232">
            <v>-12114.795833333335</v>
          </cell>
          <cell r="AZ1232">
            <v>-12276.553333333331</v>
          </cell>
        </row>
        <row r="1233">
          <cell r="Q1233">
            <v>-152384.01</v>
          </cell>
          <cell r="S1233">
            <v>0</v>
          </cell>
          <cell r="U1233">
            <v>0</v>
          </cell>
          <cell r="V1233">
            <v>0</v>
          </cell>
          <cell r="W1233">
            <v>0</v>
          </cell>
          <cell r="Y1233">
            <v>0</v>
          </cell>
          <cell r="AA1233">
            <v>0</v>
          </cell>
          <cell r="AJ1233">
            <v>-6349.3337500000007</v>
          </cell>
          <cell r="AN1233">
            <v>-12698.667500000001</v>
          </cell>
          <cell r="AR1233">
            <v>-12698.667500000001</v>
          </cell>
          <cell r="AV1233">
            <v>-6349.3337500000007</v>
          </cell>
          <cell r="AZ1233">
            <v>0</v>
          </cell>
        </row>
        <row r="1234">
          <cell r="U1234">
            <v>-948300</v>
          </cell>
          <cell r="V1234">
            <v>-1181658</v>
          </cell>
          <cell r="W1234">
            <v>-1477072.5</v>
          </cell>
          <cell r="Y1234">
            <v>-2067901.5</v>
          </cell>
          <cell r="AA1234">
            <v>-2658730.5</v>
          </cell>
          <cell r="AJ1234">
            <v>0</v>
          </cell>
          <cell r="AN1234">
            <v>-92195.833333333328</v>
          </cell>
          <cell r="AR1234">
            <v>-587139.02083333337</v>
          </cell>
          <cell r="AV1234">
            <v>-1473382.5208333333</v>
          </cell>
          <cell r="AZ1234">
            <v>-2218194.4375</v>
          </cell>
        </row>
        <row r="1235">
          <cell r="Q1235">
            <v>0</v>
          </cell>
          <cell r="S1235">
            <v>0</v>
          </cell>
          <cell r="U1235">
            <v>0</v>
          </cell>
          <cell r="V1235">
            <v>0</v>
          </cell>
          <cell r="W1235">
            <v>0</v>
          </cell>
          <cell r="Y1235">
            <v>0</v>
          </cell>
          <cell r="AA1235">
            <v>0</v>
          </cell>
          <cell r="AJ1235">
            <v>217.4666666666667</v>
          </cell>
          <cell r="AN1235">
            <v>3.1666666666666669E-2</v>
          </cell>
          <cell r="AR1235">
            <v>0</v>
          </cell>
          <cell r="AV1235">
            <v>0</v>
          </cell>
          <cell r="AZ1235">
            <v>107.20083333333334</v>
          </cell>
        </row>
        <row r="1236">
          <cell r="Q1236">
            <v>-25000</v>
          </cell>
          <cell r="S1236">
            <v>0</v>
          </cell>
          <cell r="U1236">
            <v>0</v>
          </cell>
          <cell r="V1236">
            <v>0</v>
          </cell>
          <cell r="W1236">
            <v>0</v>
          </cell>
          <cell r="Y1236">
            <v>0</v>
          </cell>
          <cell r="AA1236">
            <v>0</v>
          </cell>
          <cell r="AJ1236">
            <v>-58333.333333333336</v>
          </cell>
          <cell r="AN1236">
            <v>-17708.333333333332</v>
          </cell>
          <cell r="AR1236">
            <v>-9375</v>
          </cell>
          <cell r="AV1236">
            <v>-1041.6666666666667</v>
          </cell>
          <cell r="AZ1236">
            <v>0</v>
          </cell>
        </row>
        <row r="1237">
          <cell r="Q1237">
            <v>0</v>
          </cell>
          <cell r="S1237">
            <v>0</v>
          </cell>
          <cell r="U1237">
            <v>0</v>
          </cell>
          <cell r="V1237">
            <v>0</v>
          </cell>
          <cell r="W1237">
            <v>0</v>
          </cell>
          <cell r="Y1237">
            <v>0</v>
          </cell>
          <cell r="AA1237">
            <v>0</v>
          </cell>
          <cell r="AJ1237">
            <v>0</v>
          </cell>
          <cell r="AN1237">
            <v>0</v>
          </cell>
          <cell r="AR1237">
            <v>0</v>
          </cell>
          <cell r="AV1237">
            <v>0</v>
          </cell>
          <cell r="AZ1237">
            <v>0</v>
          </cell>
        </row>
        <row r="1238">
          <cell r="Q1238">
            <v>-38562846.57</v>
          </cell>
          <cell r="S1238">
            <v>-20269031.789999999</v>
          </cell>
          <cell r="U1238">
            <v>-17171832.870000001</v>
          </cell>
          <cell r="V1238">
            <v>-21930157.329999998</v>
          </cell>
          <cell r="W1238">
            <v>-21660765.329999998</v>
          </cell>
          <cell r="Y1238">
            <v>-32435906.010000002</v>
          </cell>
          <cell r="AA1238">
            <v>-26712093.75</v>
          </cell>
          <cell r="AJ1238">
            <v>-23057920.116249997</v>
          </cell>
          <cell r="AN1238">
            <v>-23147995.216249999</v>
          </cell>
          <cell r="AR1238">
            <v>-23208547.426666662</v>
          </cell>
          <cell r="AV1238">
            <v>-25647375.859166667</v>
          </cell>
          <cell r="AZ1238">
            <v>-26947044.120416675</v>
          </cell>
        </row>
        <row r="1239">
          <cell r="Q1239">
            <v>0</v>
          </cell>
          <cell r="S1239">
            <v>0</v>
          </cell>
          <cell r="U1239">
            <v>0</v>
          </cell>
          <cell r="V1239">
            <v>0</v>
          </cell>
          <cell r="W1239">
            <v>0</v>
          </cell>
          <cell r="Y1239">
            <v>0</v>
          </cell>
          <cell r="AA1239">
            <v>0</v>
          </cell>
          <cell r="AJ1239">
            <v>0</v>
          </cell>
          <cell r="AN1239">
            <v>0</v>
          </cell>
          <cell r="AR1239">
            <v>0</v>
          </cell>
          <cell r="AV1239">
            <v>0</v>
          </cell>
          <cell r="AZ1239">
            <v>0</v>
          </cell>
        </row>
        <row r="1240">
          <cell r="Q1240">
            <v>-4926118.8099999996</v>
          </cell>
          <cell r="S1240">
            <v>-8245337.7800000003</v>
          </cell>
          <cell r="U1240">
            <v>1204523.55</v>
          </cell>
          <cell r="V1240">
            <v>-117689.3</v>
          </cell>
          <cell r="W1240">
            <v>-5891569.79</v>
          </cell>
          <cell r="Y1240">
            <v>-2076770.98</v>
          </cell>
          <cell r="AA1240">
            <v>1171343.07</v>
          </cell>
          <cell r="AJ1240">
            <v>-14609206.312500002</v>
          </cell>
          <cell r="AN1240">
            <v>-15367896.429583335</v>
          </cell>
          <cell r="AR1240">
            <v>-4472586.8720833333</v>
          </cell>
          <cell r="AV1240">
            <v>-3362405.2174999998</v>
          </cell>
          <cell r="AZ1240">
            <v>-2713268.3091666666</v>
          </cell>
        </row>
        <row r="1241">
          <cell r="Q1241">
            <v>0</v>
          </cell>
          <cell r="S1241">
            <v>0</v>
          </cell>
          <cell r="U1241">
            <v>0</v>
          </cell>
          <cell r="V1241">
            <v>0</v>
          </cell>
          <cell r="W1241">
            <v>0</v>
          </cell>
          <cell r="Y1241">
            <v>0</v>
          </cell>
          <cell r="AA1241">
            <v>0</v>
          </cell>
          <cell r="AJ1241">
            <v>0</v>
          </cell>
          <cell r="AN1241">
            <v>0</v>
          </cell>
          <cell r="AR1241">
            <v>0</v>
          </cell>
          <cell r="AV1241">
            <v>0</v>
          </cell>
          <cell r="AZ1241">
            <v>0</v>
          </cell>
        </row>
        <row r="1242">
          <cell r="Q1242">
            <v>-107702.7</v>
          </cell>
          <cell r="S1242">
            <v>-46716.160000000003</v>
          </cell>
          <cell r="U1242">
            <v>-119374.04</v>
          </cell>
          <cell r="V1242">
            <v>-166036.9</v>
          </cell>
          <cell r="W1242">
            <v>-120070.93</v>
          </cell>
          <cell r="Y1242">
            <v>-116120.06</v>
          </cell>
          <cell r="AA1242">
            <v>-191203.64</v>
          </cell>
          <cell r="AJ1242">
            <v>-98781.977916666656</v>
          </cell>
          <cell r="AN1242">
            <v>-102434.03291666666</v>
          </cell>
          <cell r="AR1242">
            <v>-112665.34333333337</v>
          </cell>
          <cell r="AV1242">
            <v>-124913.98333333334</v>
          </cell>
          <cell r="AZ1242">
            <v>-137216.35708333334</v>
          </cell>
        </row>
        <row r="1243">
          <cell r="Q1243">
            <v>-117294.16</v>
          </cell>
          <cell r="S1243">
            <v>11423.54</v>
          </cell>
          <cell r="U1243">
            <v>16535.150000000001</v>
          </cell>
          <cell r="V1243">
            <v>17151.830000000002</v>
          </cell>
          <cell r="W1243">
            <v>11786.68</v>
          </cell>
          <cell r="Y1243">
            <v>-32970.29</v>
          </cell>
          <cell r="AA1243">
            <v>-69997.100000000006</v>
          </cell>
          <cell r="AJ1243">
            <v>-46409.30000000001</v>
          </cell>
          <cell r="AN1243">
            <v>-41390.602500000008</v>
          </cell>
          <cell r="AR1243">
            <v>-30655.531666666666</v>
          </cell>
          <cell r="AV1243">
            <v>-22485.362499999999</v>
          </cell>
          <cell r="AZ1243">
            <v>-20196.447916666668</v>
          </cell>
        </row>
        <row r="1244">
          <cell r="Q1244">
            <v>0</v>
          </cell>
          <cell r="S1244">
            <v>-56465.2</v>
          </cell>
          <cell r="U1244">
            <v>-16733.46</v>
          </cell>
          <cell r="V1244">
            <v>-16674.25</v>
          </cell>
          <cell r="W1244">
            <v>0</v>
          </cell>
          <cell r="Y1244">
            <v>0</v>
          </cell>
          <cell r="AA1244">
            <v>0</v>
          </cell>
          <cell r="AJ1244">
            <v>-20391.094166666666</v>
          </cell>
          <cell r="AN1244">
            <v>-19929.013333333336</v>
          </cell>
          <cell r="AR1244">
            <v>-16452.075833333332</v>
          </cell>
          <cell r="AV1244">
            <v>-21263.84375</v>
          </cell>
          <cell r="AZ1244">
            <v>-25512.537499999995</v>
          </cell>
        </row>
        <row r="1245">
          <cell r="Q1245">
            <v>-20</v>
          </cell>
          <cell r="S1245">
            <v>-10</v>
          </cell>
          <cell r="U1245">
            <v>0</v>
          </cell>
          <cell r="V1245">
            <v>-52.5</v>
          </cell>
          <cell r="W1245">
            <v>-2665.64</v>
          </cell>
          <cell r="Y1245">
            <v>0</v>
          </cell>
          <cell r="AA1245">
            <v>0</v>
          </cell>
          <cell r="AJ1245">
            <v>-2930.648333333334</v>
          </cell>
          <cell r="AN1245">
            <v>-354.37000000000006</v>
          </cell>
          <cell r="AR1245">
            <v>-391.57833333333332</v>
          </cell>
          <cell r="AV1245">
            <v>-228.17833333333331</v>
          </cell>
          <cell r="AZ1245">
            <v>-226.51166666666666</v>
          </cell>
        </row>
        <row r="1246">
          <cell r="Q1246">
            <v>-386688.87</v>
          </cell>
          <cell r="S1246">
            <v>-208.65</v>
          </cell>
          <cell r="U1246">
            <v>-201.37</v>
          </cell>
          <cell r="V1246">
            <v>-320263.03999999998</v>
          </cell>
          <cell r="W1246">
            <v>-319920.69</v>
          </cell>
          <cell r="Y1246">
            <v>3594.48</v>
          </cell>
          <cell r="AA1246">
            <v>4154.97</v>
          </cell>
          <cell r="AJ1246">
            <v>-80686.864166666666</v>
          </cell>
          <cell r="AN1246">
            <v>-83117.960416666683</v>
          </cell>
          <cell r="AR1246">
            <v>-109340.73125</v>
          </cell>
          <cell r="AV1246">
            <v>-95770.17</v>
          </cell>
          <cell r="AZ1246">
            <v>-79797.56458333334</v>
          </cell>
        </row>
        <row r="1247">
          <cell r="Q1247">
            <v>-22823.67</v>
          </cell>
          <cell r="S1247">
            <v>0</v>
          </cell>
          <cell r="U1247">
            <v>11.33</v>
          </cell>
          <cell r="V1247">
            <v>-25189.360000000001</v>
          </cell>
          <cell r="W1247">
            <v>-26949.31</v>
          </cell>
          <cell r="Y1247">
            <v>-50</v>
          </cell>
          <cell r="AA1247">
            <v>0</v>
          </cell>
          <cell r="AJ1247">
            <v>-4914.0583333333334</v>
          </cell>
          <cell r="AN1247">
            <v>-5265.7954166666668</v>
          </cell>
          <cell r="AR1247">
            <v>-8087.7112500000003</v>
          </cell>
          <cell r="AV1247">
            <v>-7978.8804166666669</v>
          </cell>
          <cell r="AZ1247">
            <v>-7028.36625</v>
          </cell>
        </row>
        <row r="1248">
          <cell r="Q1248">
            <v>0</v>
          </cell>
          <cell r="S1248">
            <v>0</v>
          </cell>
          <cell r="U1248">
            <v>0</v>
          </cell>
          <cell r="V1248">
            <v>0</v>
          </cell>
          <cell r="W1248">
            <v>0</v>
          </cell>
          <cell r="Y1248">
            <v>0</v>
          </cell>
          <cell r="AA1248">
            <v>0</v>
          </cell>
          <cell r="AJ1248">
            <v>0</v>
          </cell>
          <cell r="AN1248">
            <v>0</v>
          </cell>
          <cell r="AR1248">
            <v>0</v>
          </cell>
          <cell r="AV1248">
            <v>0</v>
          </cell>
          <cell r="AZ1248">
            <v>0</v>
          </cell>
        </row>
        <row r="1249">
          <cell r="Q1249">
            <v>0</v>
          </cell>
          <cell r="S1249">
            <v>0</v>
          </cell>
          <cell r="U1249">
            <v>0</v>
          </cell>
          <cell r="V1249">
            <v>0</v>
          </cell>
          <cell r="W1249">
            <v>0</v>
          </cell>
          <cell r="Y1249">
            <v>0</v>
          </cell>
          <cell r="AA1249">
            <v>0</v>
          </cell>
          <cell r="AJ1249">
            <v>0</v>
          </cell>
          <cell r="AN1249">
            <v>0</v>
          </cell>
          <cell r="AR1249">
            <v>0</v>
          </cell>
          <cell r="AV1249">
            <v>0</v>
          </cell>
          <cell r="AZ1249">
            <v>0</v>
          </cell>
        </row>
        <row r="1250">
          <cell r="Q1250">
            <v>10288.530000000001</v>
          </cell>
          <cell r="S1250">
            <v>11122.82</v>
          </cell>
          <cell r="U1250">
            <v>9009.6200000000008</v>
          </cell>
          <cell r="V1250">
            <v>9664.2199999999993</v>
          </cell>
          <cell r="W1250">
            <v>8292.66</v>
          </cell>
          <cell r="Y1250">
            <v>5970.75</v>
          </cell>
          <cell r="AA1250">
            <v>6959.97</v>
          </cell>
          <cell r="AJ1250">
            <v>13350.444583333336</v>
          </cell>
          <cell r="AN1250">
            <v>13260.166666666666</v>
          </cell>
          <cell r="AR1250">
            <v>9907.4125000000004</v>
          </cell>
          <cell r="AV1250">
            <v>8436.5658333333322</v>
          </cell>
          <cell r="AZ1250">
            <v>7670.2004166666666</v>
          </cell>
        </row>
        <row r="1251">
          <cell r="Q1251">
            <v>-11393.42</v>
          </cell>
          <cell r="S1251">
            <v>-6413.4</v>
          </cell>
          <cell r="U1251">
            <v>-3932.32</v>
          </cell>
          <cell r="V1251">
            <v>1898.72</v>
          </cell>
          <cell r="W1251">
            <v>-3051.87</v>
          </cell>
          <cell r="Y1251">
            <v>-7587.04</v>
          </cell>
          <cell r="AA1251">
            <v>-10152.459999999999</v>
          </cell>
          <cell r="AJ1251">
            <v>4196.8791666666666</v>
          </cell>
          <cell r="AN1251">
            <v>-718.12499999999966</v>
          </cell>
          <cell r="AR1251">
            <v>-2515.3441666666668</v>
          </cell>
          <cell r="AV1251">
            <v>-4654.7712499999998</v>
          </cell>
          <cell r="AZ1251">
            <v>-8191.065833333334</v>
          </cell>
        </row>
        <row r="1252">
          <cell r="Q1252">
            <v>-6659.44</v>
          </cell>
          <cell r="S1252">
            <v>-13031.87</v>
          </cell>
          <cell r="U1252">
            <v>-18449.5</v>
          </cell>
          <cell r="V1252">
            <v>-14485.75</v>
          </cell>
          <cell r="W1252">
            <v>-14392.19</v>
          </cell>
          <cell r="Y1252">
            <v>-23936.54</v>
          </cell>
          <cell r="AA1252">
            <v>-17623.11</v>
          </cell>
          <cell r="AJ1252">
            <v>-1878.3879166666666</v>
          </cell>
          <cell r="AN1252">
            <v>-5494.4279166666665</v>
          </cell>
          <cell r="AR1252">
            <v>-9527.0408333333326</v>
          </cell>
          <cell r="AV1252">
            <v>-10905.063749999999</v>
          </cell>
          <cell r="AZ1252">
            <v>-9695.6475000000009</v>
          </cell>
        </row>
        <row r="1253">
          <cell r="Q1253">
            <v>306649.09999999998</v>
          </cell>
          <cell r="S1253">
            <v>417834.86</v>
          </cell>
          <cell r="U1253">
            <v>0</v>
          </cell>
          <cell r="V1253">
            <v>0</v>
          </cell>
          <cell r="W1253">
            <v>261983.75</v>
          </cell>
          <cell r="Y1253">
            <v>225778.59</v>
          </cell>
          <cell r="AA1253">
            <v>40551.839999999997</v>
          </cell>
          <cell r="AJ1253">
            <v>136217.97833333336</v>
          </cell>
          <cell r="AN1253">
            <v>178926.10249999995</v>
          </cell>
          <cell r="AR1253">
            <v>170514.86874999999</v>
          </cell>
          <cell r="AV1253">
            <v>160944.98000000001</v>
          </cell>
          <cell r="AZ1253">
            <v>128803.32208333333</v>
          </cell>
        </row>
        <row r="1254">
          <cell r="Q1254">
            <v>-68.64</v>
          </cell>
          <cell r="S1254">
            <v>0</v>
          </cell>
          <cell r="U1254">
            <v>0</v>
          </cell>
          <cell r="V1254">
            <v>-475</v>
          </cell>
          <cell r="W1254">
            <v>-130</v>
          </cell>
          <cell r="Y1254">
            <v>0</v>
          </cell>
          <cell r="AA1254">
            <v>0</v>
          </cell>
          <cell r="AJ1254">
            <v>-144.13041666666669</v>
          </cell>
          <cell r="AN1254">
            <v>-30.38</v>
          </cell>
          <cell r="AR1254">
            <v>-62.69</v>
          </cell>
          <cell r="AV1254">
            <v>-63.276666666666671</v>
          </cell>
          <cell r="AZ1254">
            <v>-60.416666666666664</v>
          </cell>
        </row>
        <row r="1255">
          <cell r="Y1255">
            <v>0</v>
          </cell>
          <cell r="AA1255">
            <v>-4301.99</v>
          </cell>
          <cell r="AR1255">
            <v>0</v>
          </cell>
          <cell r="AV1255">
            <v>-873.72916666666663</v>
          </cell>
          <cell r="AZ1255">
            <v>-36.469166666666716</v>
          </cell>
        </row>
        <row r="1256">
          <cell r="Q1256">
            <v>432.65</v>
          </cell>
          <cell r="S1256">
            <v>12.2</v>
          </cell>
          <cell r="U1256">
            <v>422.58</v>
          </cell>
          <cell r="V1256">
            <v>0</v>
          </cell>
          <cell r="W1256">
            <v>410.02</v>
          </cell>
          <cell r="Y1256">
            <v>0</v>
          </cell>
          <cell r="AA1256">
            <v>396.62</v>
          </cell>
          <cell r="AJ1256">
            <v>-4949.9004166666664</v>
          </cell>
          <cell r="AN1256">
            <v>-2533.4924999999998</v>
          </cell>
          <cell r="AR1256">
            <v>-114.46083333333331</v>
          </cell>
          <cell r="AV1256">
            <v>206.24124999999995</v>
          </cell>
          <cell r="AZ1256">
            <v>296.69124999999997</v>
          </cell>
        </row>
        <row r="1257">
          <cell r="Q1257">
            <v>0</v>
          </cell>
          <cell r="S1257">
            <v>-48837.440000000002</v>
          </cell>
          <cell r="U1257">
            <v>-35.17</v>
          </cell>
          <cell r="V1257">
            <v>-31481.1</v>
          </cell>
          <cell r="W1257">
            <v>-135.69999999999999</v>
          </cell>
          <cell r="Y1257">
            <v>-85522.240000000005</v>
          </cell>
          <cell r="AA1257">
            <v>-43854.1</v>
          </cell>
          <cell r="AJ1257">
            <v>-64018.847916666673</v>
          </cell>
          <cell r="AN1257">
            <v>-33343.395833333336</v>
          </cell>
          <cell r="AR1257">
            <v>-26790.215416666673</v>
          </cell>
          <cell r="AV1257">
            <v>-30089.993333333332</v>
          </cell>
          <cell r="AZ1257">
            <v>-31608.79416666667</v>
          </cell>
        </row>
        <row r="1258">
          <cell r="Q1258">
            <v>-10010.58</v>
          </cell>
          <cell r="S1258">
            <v>1382894</v>
          </cell>
          <cell r="U1258">
            <v>-3833.71</v>
          </cell>
          <cell r="V1258">
            <v>1413406.66</v>
          </cell>
          <cell r="W1258">
            <v>1419713.5</v>
          </cell>
          <cell r="Y1258">
            <v>1441374.34</v>
          </cell>
          <cell r="AA1258">
            <v>-20374.349999999999</v>
          </cell>
          <cell r="AJ1258">
            <v>166268.65624999997</v>
          </cell>
          <cell r="AN1258">
            <v>182062.55708333335</v>
          </cell>
          <cell r="AR1258">
            <v>375659.99124999996</v>
          </cell>
          <cell r="AV1258">
            <v>585717.61708333332</v>
          </cell>
          <cell r="AZ1258">
            <v>588896.19416666683</v>
          </cell>
        </row>
        <row r="1259">
          <cell r="Q1259">
            <v>0</v>
          </cell>
          <cell r="S1259">
            <v>0</v>
          </cell>
          <cell r="U1259">
            <v>0</v>
          </cell>
          <cell r="V1259">
            <v>0</v>
          </cell>
          <cell r="W1259">
            <v>0</v>
          </cell>
          <cell r="Y1259">
            <v>0</v>
          </cell>
          <cell r="AA1259">
            <v>0</v>
          </cell>
          <cell r="AJ1259">
            <v>0</v>
          </cell>
          <cell r="AN1259">
            <v>0</v>
          </cell>
          <cell r="AR1259">
            <v>0</v>
          </cell>
          <cell r="AV1259">
            <v>0</v>
          </cell>
          <cell r="AZ1259">
            <v>0</v>
          </cell>
        </row>
        <row r="1260">
          <cell r="AV1260">
            <v>0</v>
          </cell>
          <cell r="AZ1260">
            <v>0</v>
          </cell>
        </row>
        <row r="1261">
          <cell r="Q1261">
            <v>0</v>
          </cell>
          <cell r="S1261">
            <v>0</v>
          </cell>
          <cell r="U1261">
            <v>0</v>
          </cell>
          <cell r="V1261">
            <v>0</v>
          </cell>
          <cell r="W1261">
            <v>0</v>
          </cell>
          <cell r="Y1261">
            <v>0</v>
          </cell>
          <cell r="AA1261">
            <v>0</v>
          </cell>
          <cell r="AJ1261">
            <v>0</v>
          </cell>
          <cell r="AN1261">
            <v>0</v>
          </cell>
          <cell r="AR1261">
            <v>0</v>
          </cell>
          <cell r="AV1261">
            <v>0</v>
          </cell>
          <cell r="AZ1261">
            <v>0</v>
          </cell>
        </row>
        <row r="1262">
          <cell r="Q1262">
            <v>-26053394.800000001</v>
          </cell>
          <cell r="S1262">
            <v>-19443295.609999999</v>
          </cell>
          <cell r="U1262">
            <v>-19443295.609999999</v>
          </cell>
          <cell r="V1262">
            <v>-24456762.609999999</v>
          </cell>
          <cell r="W1262">
            <v>-22851610.640000001</v>
          </cell>
          <cell r="Y1262">
            <v>-22897785.219999999</v>
          </cell>
          <cell r="AA1262">
            <v>-22897785.219999999</v>
          </cell>
          <cell r="AJ1262">
            <v>-25135076.23875</v>
          </cell>
          <cell r="AN1262">
            <v>-24255382.42708334</v>
          </cell>
          <cell r="AR1262">
            <v>-23400361.567500006</v>
          </cell>
          <cell r="AV1262">
            <v>-22527014.249166667</v>
          </cell>
          <cell r="AZ1262">
            <v>-22879915.053749997</v>
          </cell>
        </row>
        <row r="1263">
          <cell r="Q1263">
            <v>-2953683</v>
          </cell>
          <cell r="S1263">
            <v>-2953683</v>
          </cell>
          <cell r="U1263">
            <v>-3997623</v>
          </cell>
          <cell r="V1263">
            <v>-3997623</v>
          </cell>
          <cell r="W1263">
            <v>0</v>
          </cell>
          <cell r="Y1263">
            <v>-90477.15</v>
          </cell>
          <cell r="AA1263">
            <v>0</v>
          </cell>
          <cell r="AJ1263">
            <v>-616142.24833333329</v>
          </cell>
          <cell r="AN1263">
            <v>-1730862.4416666667</v>
          </cell>
          <cell r="AR1263">
            <v>-2234001.8812500001</v>
          </cell>
          <cell r="AV1263">
            <v>-1629835.8999999997</v>
          </cell>
          <cell r="AZ1263">
            <v>-514782.39999999997</v>
          </cell>
        </row>
        <row r="1264">
          <cell r="Q1264">
            <v>-1879646.85</v>
          </cell>
          <cell r="S1264">
            <v>-2014964.61</v>
          </cell>
          <cell r="U1264">
            <v>-2014964.61</v>
          </cell>
          <cell r="V1264">
            <v>-2014964.61</v>
          </cell>
          <cell r="W1264">
            <v>0</v>
          </cell>
          <cell r="Y1264">
            <v>0</v>
          </cell>
          <cell r="AA1264">
            <v>0</v>
          </cell>
          <cell r="AJ1264">
            <v>-1217868.9487500002</v>
          </cell>
          <cell r="AN1264">
            <v>-1497119.7362499998</v>
          </cell>
          <cell r="AR1264">
            <v>-1249502.00125</v>
          </cell>
          <cell r="AV1264">
            <v>-916240.29958333343</v>
          </cell>
          <cell r="AZ1264">
            <v>-251870.57625000001</v>
          </cell>
        </row>
        <row r="1265">
          <cell r="Q1265">
            <v>-1255536.1399999999</v>
          </cell>
          <cell r="S1265">
            <v>-1325536.1399999999</v>
          </cell>
          <cell r="U1265">
            <v>-1325536.1399999999</v>
          </cell>
          <cell r="V1265">
            <v>-1901536.14</v>
          </cell>
          <cell r="W1265">
            <v>-1901536.14</v>
          </cell>
          <cell r="Y1265">
            <v>-1918071.27</v>
          </cell>
          <cell r="AA1265">
            <v>-1780049.12</v>
          </cell>
          <cell r="AJ1265">
            <v>-956940.64</v>
          </cell>
          <cell r="AN1265">
            <v>-1063801.3066666669</v>
          </cell>
          <cell r="AR1265">
            <v>-1450357.4370833335</v>
          </cell>
          <cell r="AV1265">
            <v>-1642938.3125000002</v>
          </cell>
          <cell r="AZ1265">
            <v>-1734231.3125000002</v>
          </cell>
        </row>
        <row r="1266">
          <cell r="Q1266">
            <v>0</v>
          </cell>
          <cell r="S1266">
            <v>0</v>
          </cell>
          <cell r="U1266">
            <v>0</v>
          </cell>
          <cell r="V1266">
            <v>0</v>
          </cell>
          <cell r="W1266">
            <v>0</v>
          </cell>
          <cell r="Y1266">
            <v>0</v>
          </cell>
          <cell r="AA1266">
            <v>0</v>
          </cell>
          <cell r="AJ1266">
            <v>0</v>
          </cell>
          <cell r="AN1266">
            <v>0</v>
          </cell>
          <cell r="AR1266">
            <v>0</v>
          </cell>
          <cell r="AV1266">
            <v>0</v>
          </cell>
          <cell r="AZ1266">
            <v>0</v>
          </cell>
        </row>
        <row r="1267">
          <cell r="Q1267">
            <v>0</v>
          </cell>
          <cell r="S1267">
            <v>0</v>
          </cell>
          <cell r="U1267">
            <v>0</v>
          </cell>
          <cell r="V1267">
            <v>0</v>
          </cell>
          <cell r="W1267">
            <v>0</v>
          </cell>
          <cell r="Y1267">
            <v>0</v>
          </cell>
          <cell r="AA1267">
            <v>0</v>
          </cell>
          <cell r="AJ1267">
            <v>0</v>
          </cell>
          <cell r="AN1267">
            <v>0</v>
          </cell>
          <cell r="AR1267">
            <v>0</v>
          </cell>
          <cell r="AV1267">
            <v>0</v>
          </cell>
          <cell r="AZ1267">
            <v>0</v>
          </cell>
        </row>
        <row r="1268">
          <cell r="U1268">
            <v>-5426820</v>
          </cell>
          <cell r="V1268">
            <v>0</v>
          </cell>
          <cell r="W1268">
            <v>0</v>
          </cell>
          <cell r="Y1268">
            <v>0</v>
          </cell>
          <cell r="AA1268">
            <v>0</v>
          </cell>
          <cell r="AJ1268">
            <v>0</v>
          </cell>
          <cell r="AN1268">
            <v>-678352.5</v>
          </cell>
          <cell r="AR1268">
            <v>-904470</v>
          </cell>
          <cell r="AV1268">
            <v>-904470</v>
          </cell>
          <cell r="AZ1268">
            <v>-226117.5</v>
          </cell>
        </row>
        <row r="1269">
          <cell r="Q1269">
            <v>-7020326.0300000003</v>
          </cell>
          <cell r="S1269">
            <v>-7197633.3300000001</v>
          </cell>
          <cell r="U1269">
            <v>-7341278.79</v>
          </cell>
          <cell r="V1269">
            <v>-7506511.8300000001</v>
          </cell>
          <cell r="W1269">
            <v>-7742376.5999999996</v>
          </cell>
          <cell r="Y1269">
            <v>-8054028.46</v>
          </cell>
          <cell r="AA1269">
            <v>-8273169.4699999997</v>
          </cell>
          <cell r="AJ1269">
            <v>-6973755.5683333343</v>
          </cell>
          <cell r="AN1269">
            <v>-7009904.9429166652</v>
          </cell>
          <cell r="AR1269">
            <v>-7279281.7587499991</v>
          </cell>
          <cell r="AV1269">
            <v>-7719574.9654166661</v>
          </cell>
          <cell r="AZ1269">
            <v>-8144812.0683333343</v>
          </cell>
        </row>
        <row r="1270">
          <cell r="Q1270">
            <v>-14607526.66</v>
          </cell>
          <cell r="S1270">
            <v>-14734006.380000001</v>
          </cell>
          <cell r="U1270">
            <v>-14688474.390000001</v>
          </cell>
          <cell r="V1270">
            <v>-15013535.57</v>
          </cell>
          <cell r="W1270">
            <v>-15234208.630000001</v>
          </cell>
          <cell r="Y1270">
            <v>-15860201.24</v>
          </cell>
          <cell r="AA1270">
            <v>-16354716.310000001</v>
          </cell>
          <cell r="AJ1270">
            <v>-14185307.036666667</v>
          </cell>
          <cell r="AN1270">
            <v>-14424218.793750001</v>
          </cell>
          <cell r="AR1270">
            <v>-14786832.662916666</v>
          </cell>
          <cell r="AV1270">
            <v>-15466647.637083331</v>
          </cell>
          <cell r="AZ1270">
            <v>-16379217.733750001</v>
          </cell>
        </row>
        <row r="1271">
          <cell r="Q1271">
            <v>-1000</v>
          </cell>
          <cell r="S1271">
            <v>0</v>
          </cell>
          <cell r="U1271">
            <v>0</v>
          </cell>
          <cell r="V1271">
            <v>0</v>
          </cell>
          <cell r="W1271">
            <v>0</v>
          </cell>
          <cell r="Y1271">
            <v>0</v>
          </cell>
          <cell r="AA1271">
            <v>0</v>
          </cell>
          <cell r="AJ1271">
            <v>-916.66666666666663</v>
          </cell>
          <cell r="AN1271">
            <v>-770.83333333333337</v>
          </cell>
          <cell r="AR1271">
            <v>-375</v>
          </cell>
          <cell r="AV1271">
            <v>-41.666666666666664</v>
          </cell>
          <cell r="AZ1271">
            <v>0</v>
          </cell>
        </row>
        <row r="1272">
          <cell r="Q1272">
            <v>-500</v>
          </cell>
          <cell r="S1272">
            <v>-500</v>
          </cell>
          <cell r="U1272">
            <v>-500</v>
          </cell>
          <cell r="V1272">
            <v>-500</v>
          </cell>
          <cell r="W1272">
            <v>-500</v>
          </cell>
          <cell r="Y1272">
            <v>-500</v>
          </cell>
          <cell r="AA1272">
            <v>-500</v>
          </cell>
          <cell r="AJ1272">
            <v>-20.833333333333332</v>
          </cell>
          <cell r="AN1272">
            <v>-187.5</v>
          </cell>
          <cell r="AR1272">
            <v>-354.16666666666669</v>
          </cell>
          <cell r="AV1272">
            <v>-500</v>
          </cell>
          <cell r="AZ1272">
            <v>-500</v>
          </cell>
        </row>
        <row r="1273">
          <cell r="Q1273">
            <v>1897957.3</v>
          </cell>
          <cell r="S1273">
            <v>2107710.31</v>
          </cell>
          <cell r="U1273">
            <v>2107710.31</v>
          </cell>
          <cell r="V1273">
            <v>2107710.31</v>
          </cell>
          <cell r="W1273">
            <v>0</v>
          </cell>
          <cell r="Y1273">
            <v>0</v>
          </cell>
          <cell r="AA1273">
            <v>0</v>
          </cell>
          <cell r="AJ1273">
            <v>3284915.4104166664</v>
          </cell>
          <cell r="AN1273">
            <v>2844102.13625</v>
          </cell>
          <cell r="AR1273">
            <v>1825178.6645833331</v>
          </cell>
          <cell r="AV1273">
            <v>951630.21333333338</v>
          </cell>
          <cell r="AZ1273">
            <v>263463.78875000001</v>
          </cell>
        </row>
        <row r="1274">
          <cell r="Q1274">
            <v>0</v>
          </cell>
          <cell r="S1274">
            <v>0</v>
          </cell>
          <cell r="U1274">
            <v>0</v>
          </cell>
          <cell r="V1274">
            <v>0</v>
          </cell>
          <cell r="W1274">
            <v>0</v>
          </cell>
          <cell r="Y1274">
            <v>0</v>
          </cell>
          <cell r="AA1274">
            <v>0</v>
          </cell>
          <cell r="AJ1274">
            <v>-551133.04166666663</v>
          </cell>
          <cell r="AN1274">
            <v>0</v>
          </cell>
          <cell r="AR1274">
            <v>0</v>
          </cell>
          <cell r="AV1274">
            <v>0</v>
          </cell>
          <cell r="AZ1274">
            <v>0</v>
          </cell>
        </row>
        <row r="1275">
          <cell r="Q1275">
            <v>-5167667.58</v>
          </cell>
          <cell r="S1275">
            <v>-3967291.24</v>
          </cell>
          <cell r="U1275">
            <v>-3203990.81</v>
          </cell>
          <cell r="V1275">
            <v>-2886348.08</v>
          </cell>
          <cell r="W1275">
            <v>-2673443.3199999998</v>
          </cell>
          <cell r="Y1275">
            <v>-3062629.12</v>
          </cell>
          <cell r="AA1275">
            <v>-3732077.31</v>
          </cell>
          <cell r="AJ1275">
            <v>-3783785.75</v>
          </cell>
          <cell r="AN1275">
            <v>-3726055.7870833338</v>
          </cell>
          <cell r="AR1275">
            <v>-3645118.9366666661</v>
          </cell>
          <cell r="AV1275">
            <v>-3636385.9220833345</v>
          </cell>
          <cell r="AZ1275">
            <v>-3609843.7837499995</v>
          </cell>
        </row>
        <row r="1276">
          <cell r="Q1276">
            <v>-4438296.37</v>
          </cell>
          <cell r="S1276">
            <v>-2921235.13</v>
          </cell>
          <cell r="U1276">
            <v>-1744243.49</v>
          </cell>
          <cell r="V1276">
            <v>-1015383.71</v>
          </cell>
          <cell r="W1276">
            <v>-579971.36</v>
          </cell>
          <cell r="Y1276">
            <v>-786632.35</v>
          </cell>
          <cell r="AA1276">
            <v>-1536833.81</v>
          </cell>
          <cell r="AJ1276">
            <v>-2079842.2208333332</v>
          </cell>
          <cell r="AN1276">
            <v>-2132368.7187499995</v>
          </cell>
          <cell r="AR1276">
            <v>-2044232.8258333334</v>
          </cell>
          <cell r="AV1276">
            <v>-1876566.8049999999</v>
          </cell>
          <cell r="AZ1276">
            <v>-1425384.1566666665</v>
          </cell>
        </row>
        <row r="1277">
          <cell r="Q1277">
            <v>0</v>
          </cell>
          <cell r="S1277">
            <v>0</v>
          </cell>
          <cell r="U1277">
            <v>0</v>
          </cell>
          <cell r="V1277">
            <v>0</v>
          </cell>
          <cell r="W1277">
            <v>0</v>
          </cell>
          <cell r="Y1277">
            <v>0</v>
          </cell>
          <cell r="AA1277">
            <v>0</v>
          </cell>
          <cell r="AJ1277">
            <v>0</v>
          </cell>
          <cell r="AN1277">
            <v>0</v>
          </cell>
          <cell r="AR1277">
            <v>0</v>
          </cell>
          <cell r="AV1277">
            <v>0</v>
          </cell>
          <cell r="AZ1277">
            <v>0</v>
          </cell>
        </row>
        <row r="1278">
          <cell r="Q1278">
            <v>15701479.24</v>
          </cell>
          <cell r="S1278">
            <v>-2147633.7599999998</v>
          </cell>
          <cell r="U1278">
            <v>13831273.24</v>
          </cell>
          <cell r="V1278">
            <v>20566043.239999998</v>
          </cell>
          <cell r="W1278">
            <v>37818042.530000001</v>
          </cell>
          <cell r="Y1278">
            <v>67699886.530000001</v>
          </cell>
          <cell r="AA1278">
            <v>146149545.53</v>
          </cell>
          <cell r="AJ1278">
            <v>8699918.9420833346</v>
          </cell>
          <cell r="AN1278">
            <v>9414893.2520833313</v>
          </cell>
          <cell r="AR1278">
            <v>25679677.205833334</v>
          </cell>
          <cell r="AV1278">
            <v>57801819.730416663</v>
          </cell>
          <cell r="AZ1278">
            <v>81958545.795833319</v>
          </cell>
        </row>
        <row r="1279">
          <cell r="Q1279">
            <v>0</v>
          </cell>
          <cell r="S1279">
            <v>0</v>
          </cell>
          <cell r="U1279">
            <v>0</v>
          </cell>
          <cell r="V1279">
            <v>0</v>
          </cell>
          <cell r="W1279">
            <v>0</v>
          </cell>
          <cell r="Y1279">
            <v>0</v>
          </cell>
          <cell r="AA1279">
            <v>0</v>
          </cell>
          <cell r="AJ1279">
            <v>0</v>
          </cell>
          <cell r="AN1279">
            <v>0</v>
          </cell>
          <cell r="AR1279">
            <v>0</v>
          </cell>
          <cell r="AV1279">
            <v>0</v>
          </cell>
          <cell r="AZ1279">
            <v>0</v>
          </cell>
        </row>
        <row r="1280">
          <cell r="Q1280">
            <v>0</v>
          </cell>
          <cell r="S1280">
            <v>0</v>
          </cell>
          <cell r="U1280">
            <v>0</v>
          </cell>
          <cell r="V1280">
            <v>0</v>
          </cell>
          <cell r="W1280">
            <v>0</v>
          </cell>
          <cell r="Y1280">
            <v>0</v>
          </cell>
          <cell r="AA1280">
            <v>0</v>
          </cell>
          <cell r="AJ1280">
            <v>0</v>
          </cell>
          <cell r="AN1280">
            <v>0</v>
          </cell>
          <cell r="AR1280">
            <v>0</v>
          </cell>
          <cell r="AV1280">
            <v>0</v>
          </cell>
          <cell r="AZ1280">
            <v>0</v>
          </cell>
        </row>
        <row r="1281">
          <cell r="Q1281">
            <v>-719.64</v>
          </cell>
          <cell r="S1281">
            <v>-450.36</v>
          </cell>
          <cell r="U1281">
            <v>-238.82</v>
          </cell>
          <cell r="V1281">
            <v>-464</v>
          </cell>
          <cell r="W1281">
            <v>-689.18</v>
          </cell>
          <cell r="Y1281">
            <v>-614.9</v>
          </cell>
          <cell r="AA1281">
            <v>-687.54</v>
          </cell>
          <cell r="AJ1281">
            <v>-626.67375000000004</v>
          </cell>
          <cell r="AN1281">
            <v>-1329.6674999999998</v>
          </cell>
          <cell r="AR1281">
            <v>-1076.7741666666668</v>
          </cell>
          <cell r="AV1281">
            <v>-593.0675</v>
          </cell>
          <cell r="AZ1281">
            <v>-579.80833333333328</v>
          </cell>
        </row>
        <row r="1282">
          <cell r="Q1282">
            <v>-342900.67</v>
          </cell>
          <cell r="S1282">
            <v>-1300.58</v>
          </cell>
          <cell r="U1282">
            <v>-775.45</v>
          </cell>
          <cell r="V1282">
            <v>-321333.01</v>
          </cell>
          <cell r="W1282">
            <v>-308254.15000000002</v>
          </cell>
          <cell r="Y1282">
            <v>-1046.02</v>
          </cell>
          <cell r="AA1282">
            <v>-694.93</v>
          </cell>
          <cell r="AJ1282">
            <v>-140731.26125000001</v>
          </cell>
          <cell r="AN1282">
            <v>-70251.05624999998</v>
          </cell>
          <cell r="AR1282">
            <v>-100228.27666666667</v>
          </cell>
          <cell r="AV1282">
            <v>-98006.228333333347</v>
          </cell>
          <cell r="AZ1282">
            <v>-149611.88833333337</v>
          </cell>
        </row>
        <row r="1283">
          <cell r="Q1283">
            <v>0</v>
          </cell>
          <cell r="S1283">
            <v>0</v>
          </cell>
          <cell r="U1283">
            <v>0</v>
          </cell>
          <cell r="V1283">
            <v>0</v>
          </cell>
          <cell r="W1283">
            <v>0</v>
          </cell>
          <cell r="Y1283">
            <v>0</v>
          </cell>
          <cell r="AA1283">
            <v>0</v>
          </cell>
          <cell r="AJ1283">
            <v>0</v>
          </cell>
          <cell r="AN1283">
            <v>0</v>
          </cell>
          <cell r="AR1283">
            <v>0</v>
          </cell>
          <cell r="AV1283">
            <v>0</v>
          </cell>
          <cell r="AZ1283">
            <v>0</v>
          </cell>
        </row>
        <row r="1284">
          <cell r="Q1284">
            <v>0</v>
          </cell>
          <cell r="S1284">
            <v>0</v>
          </cell>
          <cell r="U1284">
            <v>0</v>
          </cell>
          <cell r="V1284">
            <v>0</v>
          </cell>
          <cell r="W1284">
            <v>0</v>
          </cell>
          <cell r="Y1284">
            <v>0</v>
          </cell>
          <cell r="AA1284">
            <v>0</v>
          </cell>
          <cell r="AJ1284">
            <v>0</v>
          </cell>
          <cell r="AN1284">
            <v>0</v>
          </cell>
          <cell r="AR1284">
            <v>0</v>
          </cell>
          <cell r="AV1284">
            <v>0</v>
          </cell>
          <cell r="AZ1284">
            <v>0</v>
          </cell>
        </row>
        <row r="1285">
          <cell r="Q1285">
            <v>0</v>
          </cell>
          <cell r="S1285">
            <v>0</v>
          </cell>
          <cell r="U1285">
            <v>0</v>
          </cell>
          <cell r="V1285">
            <v>0</v>
          </cell>
          <cell r="W1285">
            <v>0</v>
          </cell>
          <cell r="Y1285">
            <v>0</v>
          </cell>
          <cell r="AA1285">
            <v>0</v>
          </cell>
          <cell r="AJ1285">
            <v>0</v>
          </cell>
          <cell r="AN1285">
            <v>0</v>
          </cell>
          <cell r="AR1285">
            <v>0</v>
          </cell>
          <cell r="AV1285">
            <v>0</v>
          </cell>
          <cell r="AZ1285">
            <v>0</v>
          </cell>
        </row>
        <row r="1286">
          <cell r="Q1286">
            <v>-25748342.32</v>
          </cell>
          <cell r="S1286">
            <v>-30269091.41</v>
          </cell>
          <cell r="U1286">
            <v>-21104533.710000001</v>
          </cell>
          <cell r="V1286">
            <v>-23345954.609999999</v>
          </cell>
          <cell r="W1286">
            <v>-22893149.48</v>
          </cell>
          <cell r="Y1286">
            <v>-26516628.57</v>
          </cell>
          <cell r="AA1286">
            <v>-17974206.940000001</v>
          </cell>
          <cell r="AJ1286">
            <v>-25963447.647916671</v>
          </cell>
          <cell r="AN1286">
            <v>-25684256.278333332</v>
          </cell>
          <cell r="AR1286">
            <v>-25035778.899166662</v>
          </cell>
          <cell r="AV1286">
            <v>-24699470.434999999</v>
          </cell>
          <cell r="AZ1286">
            <v>-23030457.78833333</v>
          </cell>
        </row>
        <row r="1287">
          <cell r="Q1287">
            <v>-5209895.37</v>
          </cell>
          <cell r="S1287">
            <v>-7234082.3700000001</v>
          </cell>
          <cell r="U1287">
            <v>-9257327.3699999992</v>
          </cell>
          <cell r="V1287">
            <v>-4266033.82</v>
          </cell>
          <cell r="W1287">
            <v>-5089671.82</v>
          </cell>
          <cell r="Y1287">
            <v>-6785286.8200000003</v>
          </cell>
          <cell r="AA1287">
            <v>-8482785.8200000003</v>
          </cell>
          <cell r="AJ1287">
            <v>-6998981.7116666688</v>
          </cell>
          <cell r="AN1287">
            <v>-6967713.3899999978</v>
          </cell>
          <cell r="AR1287">
            <v>-6754591.7033333322</v>
          </cell>
          <cell r="AV1287">
            <v>-6532667.8083333336</v>
          </cell>
          <cell r="AZ1287">
            <v>-6372125.8216666654</v>
          </cell>
        </row>
        <row r="1288">
          <cell r="Q1288">
            <v>-77062.05</v>
          </cell>
          <cell r="S1288">
            <v>-362954.69</v>
          </cell>
          <cell r="U1288">
            <v>-97618.41</v>
          </cell>
          <cell r="V1288">
            <v>-182213.78</v>
          </cell>
          <cell r="W1288">
            <v>-223155.87</v>
          </cell>
          <cell r="Y1288">
            <v>-58752.86</v>
          </cell>
          <cell r="AA1288">
            <v>-11499.95</v>
          </cell>
          <cell r="AJ1288">
            <v>-164488.53874999998</v>
          </cell>
          <cell r="AN1288">
            <v>-169512.85750000001</v>
          </cell>
          <cell r="AR1288">
            <v>-166762.15791666668</v>
          </cell>
          <cell r="AV1288">
            <v>-161241.02625000002</v>
          </cell>
          <cell r="AZ1288">
            <v>-204766.57625000001</v>
          </cell>
        </row>
        <row r="1289">
          <cell r="Q1289">
            <v>341440.23</v>
          </cell>
          <cell r="S1289">
            <v>227627.23</v>
          </cell>
          <cell r="U1289">
            <v>113813.23</v>
          </cell>
          <cell r="V1289">
            <v>56907.23</v>
          </cell>
          <cell r="W1289">
            <v>0</v>
          </cell>
          <cell r="Y1289">
            <v>-110485</v>
          </cell>
          <cell r="AA1289">
            <v>-220797</v>
          </cell>
          <cell r="AJ1289">
            <v>87083.492500000022</v>
          </cell>
          <cell r="AN1289">
            <v>85961.60083333333</v>
          </cell>
          <cell r="AR1289">
            <v>85908.744583333333</v>
          </cell>
          <cell r="AV1289">
            <v>85297.26208333332</v>
          </cell>
          <cell r="AZ1289">
            <v>83019.492083333331</v>
          </cell>
        </row>
        <row r="1290">
          <cell r="Q1290">
            <v>-1406999</v>
          </cell>
          <cell r="S1290">
            <v>-1622925</v>
          </cell>
          <cell r="U1290">
            <v>-1190954</v>
          </cell>
          <cell r="V1290">
            <v>-1298912</v>
          </cell>
          <cell r="W1290">
            <v>-1406870</v>
          </cell>
          <cell r="Y1290">
            <v>-1622785</v>
          </cell>
          <cell r="AA1290">
            <v>-1079579</v>
          </cell>
          <cell r="AJ1290">
            <v>-58624.958333333336</v>
          </cell>
          <cell r="AN1290">
            <v>-581873</v>
          </cell>
          <cell r="AR1290">
            <v>-1050829.5416666667</v>
          </cell>
          <cell r="AV1290">
            <v>-1390848.4583333333</v>
          </cell>
          <cell r="AZ1290">
            <v>-1171392.3079166666</v>
          </cell>
        </row>
        <row r="1291">
          <cell r="Q1291">
            <v>-11570807.58</v>
          </cell>
          <cell r="S1291">
            <v>-13656734.460000001</v>
          </cell>
          <cell r="U1291">
            <v>-9493125.9199999999</v>
          </cell>
          <cell r="V1291">
            <v>-10520120.92</v>
          </cell>
          <cell r="W1291">
            <v>-11593659.92</v>
          </cell>
          <cell r="Y1291">
            <v>-13713952.92</v>
          </cell>
          <cell r="AA1291">
            <v>-10411005.189999999</v>
          </cell>
          <cell r="AJ1291">
            <v>-11931616.918750001</v>
          </cell>
          <cell r="AN1291">
            <v>-11583565.196666667</v>
          </cell>
          <cell r="AR1291">
            <v>-11566906.365833335</v>
          </cell>
          <cell r="AV1291">
            <v>-12158945.872083334</v>
          </cell>
          <cell r="AZ1291">
            <v>-12358541.988750001</v>
          </cell>
        </row>
        <row r="1292">
          <cell r="Q1292">
            <v>0</v>
          </cell>
          <cell r="S1292">
            <v>0</v>
          </cell>
          <cell r="U1292">
            <v>0</v>
          </cell>
          <cell r="V1292">
            <v>0</v>
          </cell>
          <cell r="W1292">
            <v>0</v>
          </cell>
          <cell r="Y1292">
            <v>0</v>
          </cell>
          <cell r="AA1292">
            <v>0</v>
          </cell>
          <cell r="AJ1292">
            <v>0</v>
          </cell>
          <cell r="AN1292">
            <v>0</v>
          </cell>
          <cell r="AR1292">
            <v>0</v>
          </cell>
          <cell r="AV1292">
            <v>0</v>
          </cell>
          <cell r="AZ1292">
            <v>0</v>
          </cell>
        </row>
        <row r="1293">
          <cell r="Q1293">
            <v>-9683655.75</v>
          </cell>
          <cell r="S1293">
            <v>-9107060.3499999996</v>
          </cell>
          <cell r="U1293">
            <v>-6464594.7199999997</v>
          </cell>
          <cell r="V1293">
            <v>-6985746.9299999997</v>
          </cell>
          <cell r="W1293">
            <v>-8185639.9400000004</v>
          </cell>
          <cell r="Y1293">
            <v>-6593278.8300000001</v>
          </cell>
          <cell r="AA1293">
            <v>-5622302.5800000001</v>
          </cell>
          <cell r="AJ1293">
            <v>-7197295.604166667</v>
          </cell>
          <cell r="AN1293">
            <v>-7435263.2787500015</v>
          </cell>
          <cell r="AR1293">
            <v>-7495059.8820833331</v>
          </cell>
          <cell r="AV1293">
            <v>-7529324.3091666661</v>
          </cell>
          <cell r="AZ1293">
            <v>-7351795.495000001</v>
          </cell>
        </row>
        <row r="1294">
          <cell r="Q1294">
            <v>0</v>
          </cell>
          <cell r="S1294">
            <v>0</v>
          </cell>
          <cell r="U1294">
            <v>0</v>
          </cell>
          <cell r="V1294">
            <v>0</v>
          </cell>
          <cell r="W1294">
            <v>0</v>
          </cell>
          <cell r="Y1294">
            <v>0</v>
          </cell>
          <cell r="AA1294">
            <v>0</v>
          </cell>
          <cell r="AJ1294">
            <v>0</v>
          </cell>
          <cell r="AN1294">
            <v>0</v>
          </cell>
          <cell r="AR1294">
            <v>0</v>
          </cell>
          <cell r="AV1294">
            <v>0</v>
          </cell>
          <cell r="AZ1294">
            <v>0</v>
          </cell>
        </row>
        <row r="1295">
          <cell r="Q1295">
            <v>-498877.09</v>
          </cell>
          <cell r="S1295">
            <v>-315110.52</v>
          </cell>
          <cell r="U1295">
            <v>-130339.05</v>
          </cell>
          <cell r="V1295">
            <v>-274972.05</v>
          </cell>
          <cell r="W1295">
            <v>-419605.05</v>
          </cell>
          <cell r="Y1295">
            <v>-457389.05</v>
          </cell>
          <cell r="AA1295">
            <v>-389155.6</v>
          </cell>
          <cell r="AJ1295">
            <v>-305220.6570833333</v>
          </cell>
          <cell r="AN1295">
            <v>-318087.17583333334</v>
          </cell>
          <cell r="AR1295">
            <v>-336930.35374999995</v>
          </cell>
          <cell r="AV1295">
            <v>-387834.03375</v>
          </cell>
          <cell r="AZ1295">
            <v>-450611.26250000001</v>
          </cell>
        </row>
        <row r="1296">
          <cell r="Q1296">
            <v>-30.94</v>
          </cell>
          <cell r="S1296">
            <v>-17.329999999999998</v>
          </cell>
          <cell r="U1296">
            <v>-3.8</v>
          </cell>
          <cell r="V1296">
            <v>-3.8</v>
          </cell>
          <cell r="W1296">
            <v>-3.8</v>
          </cell>
          <cell r="Y1296">
            <v>0</v>
          </cell>
          <cell r="AA1296">
            <v>0</v>
          </cell>
          <cell r="AJ1296">
            <v>-17.712500000000002</v>
          </cell>
          <cell r="AN1296">
            <v>-14.298333333333332</v>
          </cell>
          <cell r="AR1296">
            <v>-12.031666666666668</v>
          </cell>
          <cell r="AV1296">
            <v>-6.8083333333333327</v>
          </cell>
          <cell r="AZ1296">
            <v>-11.232916666666668</v>
          </cell>
        </row>
        <row r="1297">
          <cell r="Q1297">
            <v>305812</v>
          </cell>
          <cell r="S1297">
            <v>265523</v>
          </cell>
          <cell r="U1297">
            <v>259234</v>
          </cell>
          <cell r="V1297">
            <v>736015</v>
          </cell>
          <cell r="W1297">
            <v>953505</v>
          </cell>
          <cell r="Y1297">
            <v>868672</v>
          </cell>
          <cell r="AA1297">
            <v>278506</v>
          </cell>
          <cell r="AJ1297">
            <v>315597.625</v>
          </cell>
          <cell r="AN1297">
            <v>282819.5</v>
          </cell>
          <cell r="AR1297">
            <v>457228.75</v>
          </cell>
          <cell r="AV1297">
            <v>551873.79166666663</v>
          </cell>
          <cell r="AZ1297">
            <v>879394.75</v>
          </cell>
        </row>
        <row r="1298">
          <cell r="Q1298">
            <v>-7297930.4100000001</v>
          </cell>
          <cell r="S1298">
            <v>-7989302.9100000001</v>
          </cell>
          <cell r="U1298">
            <v>-7959096.1500000004</v>
          </cell>
          <cell r="V1298">
            <v>-5894389.6299999999</v>
          </cell>
          <cell r="W1298">
            <v>-5563734.9800000004</v>
          </cell>
          <cell r="Y1298">
            <v>-5564182.8899999997</v>
          </cell>
          <cell r="AA1298">
            <v>-5592600.0899999999</v>
          </cell>
          <cell r="AJ1298">
            <v>-6355122.0479166666</v>
          </cell>
          <cell r="AN1298">
            <v>-6534978.0304166647</v>
          </cell>
          <cell r="AR1298">
            <v>-6587419.0258333338</v>
          </cell>
          <cell r="AV1298">
            <v>-6554900.5158333331</v>
          </cell>
          <cell r="AZ1298">
            <v>-6322643.2000000002</v>
          </cell>
        </row>
        <row r="1299">
          <cell r="Q1299">
            <v>-5807356.5700000003</v>
          </cell>
          <cell r="S1299">
            <v>-7003122.7800000003</v>
          </cell>
          <cell r="U1299">
            <v>-5105752.41</v>
          </cell>
          <cell r="V1299">
            <v>-3502834.66</v>
          </cell>
          <cell r="W1299">
            <v>-2169384.65</v>
          </cell>
          <cell r="Y1299">
            <v>-1551830.59</v>
          </cell>
          <cell r="AA1299">
            <v>-2327665.79</v>
          </cell>
          <cell r="AJ1299">
            <v>-3739945.96875</v>
          </cell>
          <cell r="AN1299">
            <v>-4073437.4158333335</v>
          </cell>
          <cell r="AR1299">
            <v>-4055176.0991666666</v>
          </cell>
          <cell r="AV1299">
            <v>-3998923.0287500001</v>
          </cell>
          <cell r="AZ1299">
            <v>-3313124.1837499999</v>
          </cell>
        </row>
        <row r="1300">
          <cell r="Q1300">
            <v>-7359339.5800000001</v>
          </cell>
          <cell r="S1300">
            <v>-8763855.4900000002</v>
          </cell>
          <cell r="U1300">
            <v>-5717789.7999999998</v>
          </cell>
          <cell r="V1300">
            <v>-4601520.13</v>
          </cell>
          <cell r="W1300">
            <v>-3859464.73</v>
          </cell>
          <cell r="Y1300">
            <v>-2013682.9</v>
          </cell>
          <cell r="AA1300">
            <v>-2572601.4</v>
          </cell>
          <cell r="AJ1300">
            <v>-4594499.4729166664</v>
          </cell>
          <cell r="AN1300">
            <v>-5024047.0029166667</v>
          </cell>
          <cell r="AR1300">
            <v>-5035604.8687499994</v>
          </cell>
          <cell r="AV1300">
            <v>-4978741.3491666662</v>
          </cell>
          <cell r="AZ1300">
            <v>-4159840.9883333333</v>
          </cell>
        </row>
        <row r="1301">
          <cell r="Q1301">
            <v>0</v>
          </cell>
          <cell r="S1301">
            <v>0</v>
          </cell>
          <cell r="U1301">
            <v>0</v>
          </cell>
          <cell r="V1301">
            <v>0</v>
          </cell>
          <cell r="W1301">
            <v>0</v>
          </cell>
          <cell r="Y1301">
            <v>0</v>
          </cell>
          <cell r="AA1301">
            <v>0</v>
          </cell>
          <cell r="AJ1301">
            <v>0</v>
          </cell>
          <cell r="AN1301">
            <v>0</v>
          </cell>
          <cell r="AR1301">
            <v>0</v>
          </cell>
          <cell r="AV1301">
            <v>0</v>
          </cell>
          <cell r="AZ1301">
            <v>0</v>
          </cell>
        </row>
        <row r="1302">
          <cell r="Q1302">
            <v>0</v>
          </cell>
          <cell r="S1302">
            <v>0</v>
          </cell>
          <cell r="U1302">
            <v>0</v>
          </cell>
          <cell r="V1302">
            <v>0</v>
          </cell>
          <cell r="W1302">
            <v>0</v>
          </cell>
          <cell r="Y1302">
            <v>0</v>
          </cell>
          <cell r="AA1302">
            <v>0</v>
          </cell>
          <cell r="AJ1302">
            <v>0</v>
          </cell>
          <cell r="AN1302">
            <v>0</v>
          </cell>
          <cell r="AR1302">
            <v>0</v>
          </cell>
          <cell r="AV1302">
            <v>0</v>
          </cell>
          <cell r="AZ1302">
            <v>0</v>
          </cell>
        </row>
        <row r="1303">
          <cell r="Q1303">
            <v>-271708.83</v>
          </cell>
          <cell r="S1303">
            <v>-344799.18</v>
          </cell>
          <cell r="U1303">
            <v>-530208.34</v>
          </cell>
          <cell r="V1303">
            <v>-508651.21</v>
          </cell>
          <cell r="W1303">
            <v>-349012.81</v>
          </cell>
          <cell r="Y1303">
            <v>-573820.84</v>
          </cell>
          <cell r="AA1303">
            <v>-368629.7</v>
          </cell>
          <cell r="AJ1303">
            <v>-209618.11958333335</v>
          </cell>
          <cell r="AN1303">
            <v>-325652.35333333333</v>
          </cell>
          <cell r="AR1303">
            <v>-382835.00041666668</v>
          </cell>
          <cell r="AV1303">
            <v>-419431.12916666665</v>
          </cell>
          <cell r="AZ1303">
            <v>-352323.64999999997</v>
          </cell>
        </row>
        <row r="1304">
          <cell r="Q1304">
            <v>0</v>
          </cell>
          <cell r="S1304">
            <v>0</v>
          </cell>
          <cell r="U1304">
            <v>0</v>
          </cell>
          <cell r="V1304">
            <v>0</v>
          </cell>
          <cell r="W1304">
            <v>0</v>
          </cell>
          <cell r="Y1304">
            <v>0</v>
          </cell>
          <cell r="AA1304">
            <v>0</v>
          </cell>
          <cell r="AJ1304">
            <v>0</v>
          </cell>
          <cell r="AN1304">
            <v>0</v>
          </cell>
          <cell r="AR1304">
            <v>0</v>
          </cell>
          <cell r="AV1304">
            <v>0</v>
          </cell>
          <cell r="AZ1304">
            <v>0</v>
          </cell>
        </row>
        <row r="1305">
          <cell r="Q1305">
            <v>-72845.31</v>
          </cell>
          <cell r="S1305">
            <v>-71733.13</v>
          </cell>
          <cell r="U1305">
            <v>-73567.25</v>
          </cell>
          <cell r="V1305">
            <v>-56332.63</v>
          </cell>
          <cell r="W1305">
            <v>-67384.67</v>
          </cell>
          <cell r="Y1305">
            <v>-44111.49</v>
          </cell>
          <cell r="AA1305">
            <v>-46656.86</v>
          </cell>
          <cell r="AJ1305">
            <v>-86873.543749999997</v>
          </cell>
          <cell r="AN1305">
            <v>-79077.377499999988</v>
          </cell>
          <cell r="AR1305">
            <v>-73140.700416666674</v>
          </cell>
          <cell r="AV1305">
            <v>-60163.622499999998</v>
          </cell>
          <cell r="AZ1305">
            <v>-71990.947499999995</v>
          </cell>
        </row>
        <row r="1306">
          <cell r="Q1306">
            <v>0</v>
          </cell>
          <cell r="S1306">
            <v>0</v>
          </cell>
          <cell r="U1306">
            <v>0</v>
          </cell>
          <cell r="V1306">
            <v>0</v>
          </cell>
          <cell r="W1306">
            <v>0</v>
          </cell>
          <cell r="Y1306">
            <v>0</v>
          </cell>
          <cell r="AA1306">
            <v>0</v>
          </cell>
          <cell r="AJ1306">
            <v>0</v>
          </cell>
          <cell r="AN1306">
            <v>0</v>
          </cell>
          <cell r="AR1306">
            <v>0</v>
          </cell>
          <cell r="AV1306">
            <v>0</v>
          </cell>
          <cell r="AZ1306">
            <v>0</v>
          </cell>
        </row>
        <row r="1307">
          <cell r="Q1307">
            <v>-25107.439999999999</v>
          </cell>
          <cell r="S1307">
            <v>-10307.530000000001</v>
          </cell>
          <cell r="U1307">
            <v>-9573.85</v>
          </cell>
          <cell r="V1307">
            <v>-13277.58</v>
          </cell>
          <cell r="W1307">
            <v>-15789.51</v>
          </cell>
          <cell r="Y1307">
            <v>-8311.68</v>
          </cell>
          <cell r="AA1307">
            <v>-5433.6</v>
          </cell>
          <cell r="AJ1307">
            <v>-10310.235833333334</v>
          </cell>
          <cell r="AN1307">
            <v>-12104.974583333331</v>
          </cell>
          <cell r="AR1307">
            <v>-11991.380416666667</v>
          </cell>
          <cell r="AV1307">
            <v>-12022.15625</v>
          </cell>
          <cell r="AZ1307">
            <v>-11522.5875</v>
          </cell>
        </row>
        <row r="1308">
          <cell r="Q1308">
            <v>0</v>
          </cell>
          <cell r="S1308">
            <v>0</v>
          </cell>
          <cell r="U1308">
            <v>0</v>
          </cell>
          <cell r="V1308">
            <v>0</v>
          </cell>
          <cell r="W1308">
            <v>0</v>
          </cell>
          <cell r="Y1308">
            <v>0</v>
          </cell>
          <cell r="AA1308">
            <v>0</v>
          </cell>
          <cell r="AJ1308">
            <v>0</v>
          </cell>
          <cell r="AN1308">
            <v>0</v>
          </cell>
          <cell r="AR1308">
            <v>0</v>
          </cell>
          <cell r="AV1308">
            <v>0</v>
          </cell>
          <cell r="AZ1308">
            <v>0</v>
          </cell>
        </row>
        <row r="1309">
          <cell r="Q1309">
            <v>0</v>
          </cell>
          <cell r="S1309">
            <v>0</v>
          </cell>
          <cell r="U1309">
            <v>0</v>
          </cell>
          <cell r="V1309">
            <v>0</v>
          </cell>
          <cell r="W1309">
            <v>0</v>
          </cell>
          <cell r="Y1309">
            <v>0</v>
          </cell>
          <cell r="AA1309">
            <v>0</v>
          </cell>
          <cell r="AJ1309">
            <v>0</v>
          </cell>
          <cell r="AN1309">
            <v>0</v>
          </cell>
          <cell r="AR1309">
            <v>0</v>
          </cell>
          <cell r="AV1309">
            <v>0</v>
          </cell>
          <cell r="AZ1309">
            <v>0</v>
          </cell>
        </row>
        <row r="1310">
          <cell r="Q1310">
            <v>-38697.870000000003</v>
          </cell>
          <cell r="S1310">
            <v>-154211.84</v>
          </cell>
          <cell r="U1310">
            <v>-2096.52</v>
          </cell>
          <cell r="V1310">
            <v>-5469.89</v>
          </cell>
          <cell r="W1310">
            <v>-7589.11</v>
          </cell>
          <cell r="Y1310">
            <v>-4398.3500000000004</v>
          </cell>
          <cell r="AA1310">
            <v>-1853.11</v>
          </cell>
          <cell r="AJ1310">
            <v>-40663.553333333337</v>
          </cell>
          <cell r="AN1310">
            <v>-44029.446666666663</v>
          </cell>
          <cell r="AR1310">
            <v>-43401.279583333337</v>
          </cell>
          <cell r="AV1310">
            <v>-41768.605000000003</v>
          </cell>
          <cell r="AZ1310">
            <v>-40924.381250000006</v>
          </cell>
        </row>
        <row r="1311">
          <cell r="Q1311">
            <v>0</v>
          </cell>
          <cell r="S1311">
            <v>0</v>
          </cell>
          <cell r="U1311">
            <v>0</v>
          </cell>
          <cell r="V1311">
            <v>0</v>
          </cell>
          <cell r="W1311">
            <v>0</v>
          </cell>
          <cell r="Y1311">
            <v>0</v>
          </cell>
          <cell r="AA1311">
            <v>0</v>
          </cell>
          <cell r="AJ1311">
            <v>-39085.421249999999</v>
          </cell>
          <cell r="AN1311">
            <v>0</v>
          </cell>
          <cell r="AR1311">
            <v>0</v>
          </cell>
          <cell r="AV1311">
            <v>0</v>
          </cell>
          <cell r="AZ1311">
            <v>0</v>
          </cell>
        </row>
        <row r="1312">
          <cell r="Q1312">
            <v>-797500</v>
          </cell>
          <cell r="S1312">
            <v>-1196250</v>
          </cell>
          <cell r="U1312">
            <v>-398750</v>
          </cell>
          <cell r="V1312">
            <v>-598125</v>
          </cell>
          <cell r="W1312">
            <v>-797500</v>
          </cell>
          <cell r="Y1312">
            <v>-1196250</v>
          </cell>
          <cell r="AA1312">
            <v>-398750</v>
          </cell>
          <cell r="AJ1312">
            <v>-697812.5</v>
          </cell>
          <cell r="AN1312">
            <v>-697812.5</v>
          </cell>
          <cell r="AR1312">
            <v>-697812.5</v>
          </cell>
          <cell r="AV1312">
            <v>-697812.5</v>
          </cell>
          <cell r="AZ1312">
            <v>-697812.5</v>
          </cell>
        </row>
        <row r="1313">
          <cell r="Q1313">
            <v>0</v>
          </cell>
          <cell r="S1313">
            <v>0</v>
          </cell>
          <cell r="U1313">
            <v>0</v>
          </cell>
          <cell r="V1313">
            <v>0</v>
          </cell>
          <cell r="W1313">
            <v>0</v>
          </cell>
          <cell r="Y1313">
            <v>0</v>
          </cell>
          <cell r="AA1313">
            <v>0</v>
          </cell>
          <cell r="AJ1313">
            <v>-31346.052083333332</v>
          </cell>
          <cell r="AN1313">
            <v>-15474.655416666666</v>
          </cell>
          <cell r="AR1313">
            <v>0</v>
          </cell>
          <cell r="AV1313">
            <v>0</v>
          </cell>
          <cell r="AZ1313">
            <v>0</v>
          </cell>
        </row>
        <row r="1314">
          <cell r="Q1314">
            <v>-8537.5</v>
          </cell>
          <cell r="S1314">
            <v>-42687.5</v>
          </cell>
          <cell r="U1314">
            <v>-76837.5</v>
          </cell>
          <cell r="V1314">
            <v>-93912.5</v>
          </cell>
          <cell r="W1314">
            <v>-8537.5</v>
          </cell>
          <cell r="Y1314">
            <v>-42687.5</v>
          </cell>
          <cell r="AA1314">
            <v>-76837.5</v>
          </cell>
          <cell r="AJ1314">
            <v>-51225</v>
          </cell>
          <cell r="AN1314">
            <v>-51225</v>
          </cell>
          <cell r="AR1314">
            <v>-51225</v>
          </cell>
          <cell r="AV1314">
            <v>-51225</v>
          </cell>
          <cell r="AZ1314">
            <v>-51225</v>
          </cell>
        </row>
        <row r="1315">
          <cell r="Q1315">
            <v>-439101.73</v>
          </cell>
          <cell r="S1315">
            <v>0</v>
          </cell>
          <cell r="U1315">
            <v>0</v>
          </cell>
          <cell r="V1315">
            <v>0</v>
          </cell>
          <cell r="W1315">
            <v>0</v>
          </cell>
          <cell r="Y1315">
            <v>0</v>
          </cell>
          <cell r="AA1315">
            <v>0</v>
          </cell>
          <cell r="AJ1315">
            <v>-388005.26791666663</v>
          </cell>
          <cell r="AN1315">
            <v>-266531.89041666669</v>
          </cell>
          <cell r="AR1315">
            <v>-192746.64541666667</v>
          </cell>
          <cell r="AV1315">
            <v>-41955.779583333329</v>
          </cell>
          <cell r="AZ1315">
            <v>0</v>
          </cell>
        </row>
        <row r="1316">
          <cell r="Q1316">
            <v>0</v>
          </cell>
          <cell r="S1316">
            <v>0</v>
          </cell>
          <cell r="U1316">
            <v>0</v>
          </cell>
          <cell r="V1316">
            <v>0</v>
          </cell>
          <cell r="W1316">
            <v>0</v>
          </cell>
          <cell r="Y1316">
            <v>0</v>
          </cell>
          <cell r="AA1316">
            <v>0</v>
          </cell>
          <cell r="AJ1316">
            <v>-8928.6458333333339</v>
          </cell>
          <cell r="AN1316">
            <v>-4407.8125</v>
          </cell>
          <cell r="AR1316">
            <v>0</v>
          </cell>
          <cell r="AV1316">
            <v>0</v>
          </cell>
          <cell r="AZ1316">
            <v>0</v>
          </cell>
        </row>
        <row r="1317">
          <cell r="Q1317">
            <v>0</v>
          </cell>
          <cell r="S1317">
            <v>0</v>
          </cell>
          <cell r="U1317">
            <v>0</v>
          </cell>
          <cell r="V1317">
            <v>0</v>
          </cell>
          <cell r="W1317">
            <v>0</v>
          </cell>
          <cell r="Y1317">
            <v>0</v>
          </cell>
          <cell r="AA1317">
            <v>0</v>
          </cell>
          <cell r="AJ1317">
            <v>0</v>
          </cell>
          <cell r="AN1317">
            <v>0</v>
          </cell>
          <cell r="AR1317">
            <v>0</v>
          </cell>
          <cell r="AV1317">
            <v>0</v>
          </cell>
          <cell r="AZ1317">
            <v>0</v>
          </cell>
        </row>
        <row r="1318">
          <cell r="Q1318">
            <v>0</v>
          </cell>
          <cell r="S1318">
            <v>0</v>
          </cell>
          <cell r="U1318">
            <v>0</v>
          </cell>
          <cell r="V1318">
            <v>0</v>
          </cell>
          <cell r="W1318">
            <v>0</v>
          </cell>
          <cell r="Y1318">
            <v>0</v>
          </cell>
          <cell r="AA1318">
            <v>0</v>
          </cell>
          <cell r="AJ1318">
            <v>0</v>
          </cell>
          <cell r="AN1318">
            <v>0</v>
          </cell>
          <cell r="AR1318">
            <v>0</v>
          </cell>
          <cell r="AV1318">
            <v>0</v>
          </cell>
          <cell r="AZ1318">
            <v>0</v>
          </cell>
        </row>
        <row r="1319">
          <cell r="Q1319">
            <v>-28750</v>
          </cell>
          <cell r="S1319">
            <v>-143750</v>
          </cell>
          <cell r="U1319">
            <v>-258750</v>
          </cell>
          <cell r="V1319">
            <v>-316250</v>
          </cell>
          <cell r="W1319">
            <v>-28750</v>
          </cell>
          <cell r="Y1319">
            <v>-143750</v>
          </cell>
          <cell r="AA1319">
            <v>-258750</v>
          </cell>
          <cell r="AJ1319">
            <v>-172500</v>
          </cell>
          <cell r="AN1319">
            <v>-172500</v>
          </cell>
          <cell r="AR1319">
            <v>-172500</v>
          </cell>
          <cell r="AV1319">
            <v>-172500</v>
          </cell>
          <cell r="AZ1319">
            <v>-172500</v>
          </cell>
        </row>
        <row r="1320">
          <cell r="Q1320">
            <v>0</v>
          </cell>
          <cell r="S1320">
            <v>0</v>
          </cell>
          <cell r="U1320">
            <v>0</v>
          </cell>
          <cell r="V1320">
            <v>0</v>
          </cell>
          <cell r="W1320">
            <v>0</v>
          </cell>
          <cell r="Y1320">
            <v>0</v>
          </cell>
          <cell r="AA1320">
            <v>0</v>
          </cell>
          <cell r="AJ1320">
            <v>0</v>
          </cell>
          <cell r="AN1320">
            <v>0</v>
          </cell>
          <cell r="AR1320">
            <v>0</v>
          </cell>
          <cell r="AV1320">
            <v>0</v>
          </cell>
          <cell r="AZ1320">
            <v>0</v>
          </cell>
        </row>
        <row r="1321">
          <cell r="Q1321">
            <v>0</v>
          </cell>
          <cell r="S1321">
            <v>0</v>
          </cell>
          <cell r="U1321">
            <v>0</v>
          </cell>
          <cell r="V1321">
            <v>0</v>
          </cell>
          <cell r="W1321">
            <v>0</v>
          </cell>
          <cell r="Y1321">
            <v>0</v>
          </cell>
          <cell r="AA1321">
            <v>0</v>
          </cell>
          <cell r="AJ1321">
            <v>0</v>
          </cell>
          <cell r="AN1321">
            <v>0</v>
          </cell>
          <cell r="AR1321">
            <v>0</v>
          </cell>
          <cell r="AV1321">
            <v>0</v>
          </cell>
          <cell r="AZ1321">
            <v>0</v>
          </cell>
        </row>
        <row r="1322">
          <cell r="Q1322">
            <v>0</v>
          </cell>
          <cell r="S1322">
            <v>0</v>
          </cell>
          <cell r="U1322">
            <v>0</v>
          </cell>
          <cell r="V1322">
            <v>0</v>
          </cell>
          <cell r="W1322">
            <v>0</v>
          </cell>
          <cell r="Y1322">
            <v>0</v>
          </cell>
          <cell r="AA1322">
            <v>0</v>
          </cell>
          <cell r="AJ1322">
            <v>0</v>
          </cell>
          <cell r="AN1322">
            <v>0</v>
          </cell>
          <cell r="AR1322">
            <v>0</v>
          </cell>
          <cell r="AV1322">
            <v>0</v>
          </cell>
          <cell r="AZ1322">
            <v>0</v>
          </cell>
        </row>
        <row r="1323">
          <cell r="Q1323">
            <v>0</v>
          </cell>
          <cell r="S1323">
            <v>0</v>
          </cell>
          <cell r="U1323">
            <v>0</v>
          </cell>
          <cell r="V1323">
            <v>0</v>
          </cell>
          <cell r="W1323">
            <v>0</v>
          </cell>
          <cell r="Y1323">
            <v>0</v>
          </cell>
          <cell r="AA1323">
            <v>0</v>
          </cell>
          <cell r="AJ1323">
            <v>0</v>
          </cell>
          <cell r="AN1323">
            <v>0</v>
          </cell>
          <cell r="AR1323">
            <v>0</v>
          </cell>
          <cell r="AV1323">
            <v>0</v>
          </cell>
          <cell r="AZ1323">
            <v>0</v>
          </cell>
        </row>
        <row r="1324">
          <cell r="Q1324">
            <v>0</v>
          </cell>
          <cell r="S1324">
            <v>0</v>
          </cell>
          <cell r="U1324">
            <v>0</v>
          </cell>
          <cell r="V1324">
            <v>0</v>
          </cell>
          <cell r="W1324">
            <v>0</v>
          </cell>
          <cell r="Y1324">
            <v>0</v>
          </cell>
          <cell r="AA1324">
            <v>0</v>
          </cell>
          <cell r="AJ1324">
            <v>0</v>
          </cell>
          <cell r="AN1324">
            <v>0</v>
          </cell>
          <cell r="AR1324">
            <v>0</v>
          </cell>
          <cell r="AV1324">
            <v>0</v>
          </cell>
          <cell r="AZ1324">
            <v>0</v>
          </cell>
        </row>
        <row r="1325">
          <cell r="Q1325">
            <v>-20766.669999999998</v>
          </cell>
          <cell r="S1325">
            <v>-103833.33</v>
          </cell>
          <cell r="U1325">
            <v>-186899.99</v>
          </cell>
          <cell r="V1325">
            <v>-228433.32</v>
          </cell>
          <cell r="W1325">
            <v>-20766.650000000001</v>
          </cell>
          <cell r="Y1325">
            <v>-103833.33</v>
          </cell>
          <cell r="AA1325">
            <v>-186899.99</v>
          </cell>
          <cell r="AJ1325">
            <v>-124599.78208333334</v>
          </cell>
          <cell r="AN1325">
            <v>-124599.91208333334</v>
          </cell>
          <cell r="AR1325">
            <v>-124599.99333333335</v>
          </cell>
          <cell r="AV1325">
            <v>-124599.99249999999</v>
          </cell>
          <cell r="AZ1325">
            <v>-124599.99166666665</v>
          </cell>
        </row>
        <row r="1326">
          <cell r="Q1326">
            <v>-30625</v>
          </cell>
          <cell r="S1326">
            <v>-153125</v>
          </cell>
          <cell r="U1326">
            <v>-275625</v>
          </cell>
          <cell r="V1326">
            <v>-336875</v>
          </cell>
          <cell r="W1326">
            <v>-30625</v>
          </cell>
          <cell r="Y1326">
            <v>-153125</v>
          </cell>
          <cell r="AA1326">
            <v>-275625</v>
          </cell>
          <cell r="AJ1326">
            <v>-183750</v>
          </cell>
          <cell r="AN1326">
            <v>-183750</v>
          </cell>
          <cell r="AR1326">
            <v>-183750</v>
          </cell>
          <cell r="AV1326">
            <v>-183750</v>
          </cell>
          <cell r="AZ1326">
            <v>-183750</v>
          </cell>
        </row>
        <row r="1327">
          <cell r="Q1327">
            <v>-6133.33</v>
          </cell>
          <cell r="S1327">
            <v>-30666.67</v>
          </cell>
          <cell r="U1327">
            <v>-55200.01</v>
          </cell>
          <cell r="V1327">
            <v>-67466.679999999993</v>
          </cell>
          <cell r="W1327">
            <v>-6133.35</v>
          </cell>
          <cell r="Y1327">
            <v>-30666.67</v>
          </cell>
          <cell r="AA1327">
            <v>-55200.01</v>
          </cell>
          <cell r="AJ1327">
            <v>-36800.217916666668</v>
          </cell>
          <cell r="AN1327">
            <v>-36800.087916666664</v>
          </cell>
          <cell r="AR1327">
            <v>-36800.006666666661</v>
          </cell>
          <cell r="AV1327">
            <v>-36800.0075</v>
          </cell>
          <cell r="AZ1327">
            <v>-36800.008333333331</v>
          </cell>
        </row>
        <row r="1328">
          <cell r="Q1328">
            <v>-8262.5</v>
          </cell>
          <cell r="S1328">
            <v>-41312.5</v>
          </cell>
          <cell r="U1328">
            <v>-74362.5</v>
          </cell>
          <cell r="V1328">
            <v>-90887.5</v>
          </cell>
          <cell r="W1328">
            <v>-8262.5</v>
          </cell>
          <cell r="Y1328">
            <v>-41312.5</v>
          </cell>
          <cell r="AA1328">
            <v>-74362.5</v>
          </cell>
          <cell r="AJ1328">
            <v>-49575</v>
          </cell>
          <cell r="AN1328">
            <v>-49575</v>
          </cell>
          <cell r="AR1328">
            <v>-49575</v>
          </cell>
          <cell r="AV1328">
            <v>-49230.729166666664</v>
          </cell>
          <cell r="AZ1328">
            <v>-35459.895833333336</v>
          </cell>
        </row>
        <row r="1329">
          <cell r="Q1329">
            <v>-13791.67</v>
          </cell>
          <cell r="S1329">
            <v>-68958.33</v>
          </cell>
          <cell r="U1329">
            <v>-124124.99</v>
          </cell>
          <cell r="V1329">
            <v>-151708.32</v>
          </cell>
          <cell r="W1329">
            <v>-13791.65</v>
          </cell>
          <cell r="Y1329">
            <v>-68958.33</v>
          </cell>
          <cell r="AA1329">
            <v>-124124.99</v>
          </cell>
          <cell r="AJ1329">
            <v>-82749.782083333339</v>
          </cell>
          <cell r="AN1329">
            <v>-82749.912083333344</v>
          </cell>
          <cell r="AR1329">
            <v>-82749.993333333332</v>
          </cell>
          <cell r="AV1329">
            <v>-82175.340416666659</v>
          </cell>
          <cell r="AZ1329">
            <v>-59189.230416666665</v>
          </cell>
        </row>
        <row r="1330">
          <cell r="Q1330">
            <v>-44687.5</v>
          </cell>
          <cell r="S1330">
            <v>-223437.5</v>
          </cell>
          <cell r="U1330">
            <v>-402187.5</v>
          </cell>
          <cell r="V1330">
            <v>-491562.5</v>
          </cell>
          <cell r="W1330">
            <v>-44687.5</v>
          </cell>
          <cell r="Y1330">
            <v>-223437.5</v>
          </cell>
          <cell r="AA1330">
            <v>-402187.5</v>
          </cell>
          <cell r="AJ1330">
            <v>-268125</v>
          </cell>
          <cell r="AN1330">
            <v>-268125</v>
          </cell>
          <cell r="AR1330">
            <v>-268125</v>
          </cell>
          <cell r="AV1330">
            <v>-268125</v>
          </cell>
          <cell r="AZ1330">
            <v>-268125</v>
          </cell>
        </row>
        <row r="1331">
          <cell r="Q1331">
            <v>0</v>
          </cell>
          <cell r="S1331">
            <v>0</v>
          </cell>
          <cell r="U1331">
            <v>0</v>
          </cell>
          <cell r="V1331">
            <v>0</v>
          </cell>
          <cell r="W1331">
            <v>0</v>
          </cell>
          <cell r="Y1331">
            <v>0</v>
          </cell>
          <cell r="AA1331">
            <v>0</v>
          </cell>
          <cell r="AJ1331">
            <v>0</v>
          </cell>
          <cell r="AN1331">
            <v>0</v>
          </cell>
          <cell r="AR1331">
            <v>0</v>
          </cell>
          <cell r="AV1331">
            <v>0</v>
          </cell>
          <cell r="AZ1331">
            <v>0</v>
          </cell>
        </row>
        <row r="1332">
          <cell r="Q1332">
            <v>-6000</v>
          </cell>
          <cell r="S1332">
            <v>-30000</v>
          </cell>
          <cell r="U1332">
            <v>-54000</v>
          </cell>
          <cell r="V1332">
            <v>-66000</v>
          </cell>
          <cell r="W1332">
            <v>-6000</v>
          </cell>
          <cell r="Y1332">
            <v>-30000</v>
          </cell>
          <cell r="AA1332">
            <v>-54000</v>
          </cell>
          <cell r="AJ1332">
            <v>-36000</v>
          </cell>
          <cell r="AN1332">
            <v>-36000</v>
          </cell>
          <cell r="AR1332">
            <v>-36000</v>
          </cell>
          <cell r="AV1332">
            <v>-36000</v>
          </cell>
          <cell r="AZ1332">
            <v>-36000</v>
          </cell>
        </row>
        <row r="1333">
          <cell r="Q1333">
            <v>0</v>
          </cell>
          <cell r="S1333">
            <v>0</v>
          </cell>
          <cell r="U1333">
            <v>0</v>
          </cell>
          <cell r="V1333">
            <v>0</v>
          </cell>
          <cell r="W1333">
            <v>0</v>
          </cell>
          <cell r="Y1333">
            <v>0</v>
          </cell>
          <cell r="AA1333">
            <v>0</v>
          </cell>
          <cell r="AJ1333">
            <v>0</v>
          </cell>
          <cell r="AN1333">
            <v>0</v>
          </cell>
          <cell r="AR1333">
            <v>0</v>
          </cell>
          <cell r="AV1333">
            <v>0</v>
          </cell>
          <cell r="AZ1333">
            <v>0</v>
          </cell>
        </row>
        <row r="1334">
          <cell r="Q1334">
            <v>0</v>
          </cell>
          <cell r="S1334">
            <v>0</v>
          </cell>
          <cell r="U1334">
            <v>0</v>
          </cell>
          <cell r="V1334">
            <v>0</v>
          </cell>
          <cell r="W1334">
            <v>0</v>
          </cell>
          <cell r="Y1334">
            <v>0</v>
          </cell>
          <cell r="AA1334">
            <v>0</v>
          </cell>
          <cell r="AJ1334">
            <v>0</v>
          </cell>
          <cell r="AN1334">
            <v>0</v>
          </cell>
          <cell r="AR1334">
            <v>0</v>
          </cell>
          <cell r="AV1334">
            <v>0</v>
          </cell>
          <cell r="AZ1334">
            <v>0</v>
          </cell>
        </row>
        <row r="1335">
          <cell r="Q1335">
            <v>0</v>
          </cell>
          <cell r="S1335">
            <v>0</v>
          </cell>
          <cell r="U1335">
            <v>0</v>
          </cell>
          <cell r="V1335">
            <v>0</v>
          </cell>
          <cell r="W1335">
            <v>0</v>
          </cell>
          <cell r="Y1335">
            <v>0</v>
          </cell>
          <cell r="AA1335">
            <v>0</v>
          </cell>
          <cell r="AJ1335">
            <v>0</v>
          </cell>
          <cell r="AN1335">
            <v>0</v>
          </cell>
          <cell r="AR1335">
            <v>0</v>
          </cell>
          <cell r="AV1335">
            <v>0</v>
          </cell>
          <cell r="AZ1335">
            <v>0</v>
          </cell>
        </row>
        <row r="1336">
          <cell r="Q1336">
            <v>0</v>
          </cell>
          <cell r="S1336">
            <v>0</v>
          </cell>
          <cell r="U1336">
            <v>0</v>
          </cell>
          <cell r="V1336">
            <v>0</v>
          </cell>
          <cell r="W1336">
            <v>0</v>
          </cell>
          <cell r="Y1336">
            <v>0</v>
          </cell>
          <cell r="AA1336">
            <v>0</v>
          </cell>
          <cell r="AJ1336">
            <v>0</v>
          </cell>
          <cell r="AN1336">
            <v>0</v>
          </cell>
          <cell r="AR1336">
            <v>0</v>
          </cell>
          <cell r="AV1336">
            <v>0</v>
          </cell>
          <cell r="AZ1336">
            <v>0</v>
          </cell>
        </row>
        <row r="1337">
          <cell r="Q1337">
            <v>0</v>
          </cell>
          <cell r="S1337">
            <v>0</v>
          </cell>
          <cell r="U1337">
            <v>0</v>
          </cell>
          <cell r="V1337">
            <v>0</v>
          </cell>
          <cell r="W1337">
            <v>0</v>
          </cell>
          <cell r="Y1337">
            <v>0</v>
          </cell>
          <cell r="AA1337">
            <v>0</v>
          </cell>
          <cell r="AJ1337">
            <v>0</v>
          </cell>
          <cell r="AN1337">
            <v>0</v>
          </cell>
          <cell r="AR1337">
            <v>0</v>
          </cell>
          <cell r="AV1337">
            <v>0</v>
          </cell>
          <cell r="AZ1337">
            <v>0</v>
          </cell>
        </row>
        <row r="1338">
          <cell r="Q1338">
            <v>0</v>
          </cell>
          <cell r="S1338">
            <v>0</v>
          </cell>
          <cell r="U1338">
            <v>0</v>
          </cell>
          <cell r="V1338">
            <v>0</v>
          </cell>
          <cell r="W1338">
            <v>0</v>
          </cell>
          <cell r="Y1338">
            <v>0</v>
          </cell>
          <cell r="AA1338">
            <v>0</v>
          </cell>
          <cell r="AJ1338">
            <v>0</v>
          </cell>
          <cell r="AN1338">
            <v>0</v>
          </cell>
          <cell r="AR1338">
            <v>0</v>
          </cell>
          <cell r="AV1338">
            <v>0</v>
          </cell>
          <cell r="AZ1338">
            <v>0</v>
          </cell>
        </row>
        <row r="1339">
          <cell r="Q1339">
            <v>0</v>
          </cell>
          <cell r="S1339">
            <v>0</v>
          </cell>
          <cell r="U1339">
            <v>0</v>
          </cell>
          <cell r="V1339">
            <v>0</v>
          </cell>
          <cell r="W1339">
            <v>0</v>
          </cell>
          <cell r="Y1339">
            <v>0</v>
          </cell>
          <cell r="AA1339">
            <v>0</v>
          </cell>
          <cell r="AJ1339">
            <v>0</v>
          </cell>
          <cell r="AN1339">
            <v>0</v>
          </cell>
          <cell r="AR1339">
            <v>0</v>
          </cell>
          <cell r="AV1339">
            <v>0</v>
          </cell>
          <cell r="AZ1339">
            <v>0</v>
          </cell>
        </row>
        <row r="1340">
          <cell r="Q1340">
            <v>-1308576.8600000001</v>
          </cell>
          <cell r="S1340">
            <v>-19230.55</v>
          </cell>
          <cell r="U1340">
            <v>0</v>
          </cell>
          <cell r="V1340">
            <v>-96633.33</v>
          </cell>
          <cell r="W1340">
            <v>-11188.88</v>
          </cell>
          <cell r="Y1340">
            <v>-192538.88</v>
          </cell>
          <cell r="AA1340">
            <v>-101863.88</v>
          </cell>
          <cell r="AJ1340">
            <v>-339861.41875000001</v>
          </cell>
          <cell r="AN1340">
            <v>-421951.20708333334</v>
          </cell>
          <cell r="AR1340">
            <v>-408200.44333333336</v>
          </cell>
          <cell r="AV1340">
            <v>-178645.82208333336</v>
          </cell>
          <cell r="AZ1340">
            <v>-106859.19458333333</v>
          </cell>
        </row>
        <row r="1341">
          <cell r="Q1341">
            <v>0</v>
          </cell>
          <cell r="S1341">
            <v>0</v>
          </cell>
          <cell r="U1341">
            <v>0</v>
          </cell>
          <cell r="V1341">
            <v>0</v>
          </cell>
          <cell r="W1341">
            <v>0</v>
          </cell>
          <cell r="Y1341">
            <v>0</v>
          </cell>
          <cell r="AA1341">
            <v>0</v>
          </cell>
          <cell r="AJ1341">
            <v>0</v>
          </cell>
          <cell r="AN1341">
            <v>0</v>
          </cell>
          <cell r="AR1341">
            <v>0</v>
          </cell>
          <cell r="AV1341">
            <v>0</v>
          </cell>
          <cell r="AZ1341">
            <v>0</v>
          </cell>
        </row>
        <row r="1342">
          <cell r="Q1342">
            <v>-11355.44</v>
          </cell>
          <cell r="S1342">
            <v>0</v>
          </cell>
          <cell r="U1342">
            <v>0</v>
          </cell>
          <cell r="V1342">
            <v>0</v>
          </cell>
          <cell r="W1342">
            <v>0</v>
          </cell>
          <cell r="Y1342">
            <v>0</v>
          </cell>
          <cell r="AA1342">
            <v>0</v>
          </cell>
          <cell r="AJ1342">
            <v>-11355.439999999997</v>
          </cell>
          <cell r="AN1342">
            <v>-9305.1520833333325</v>
          </cell>
          <cell r="AR1342">
            <v>-5520.0054166666669</v>
          </cell>
          <cell r="AV1342">
            <v>-2050.2874999999999</v>
          </cell>
          <cell r="AZ1342">
            <v>0</v>
          </cell>
        </row>
        <row r="1343">
          <cell r="Q1343">
            <v>-594440.66</v>
          </cell>
          <cell r="S1343">
            <v>0</v>
          </cell>
          <cell r="U1343">
            <v>0</v>
          </cell>
          <cell r="V1343">
            <v>0</v>
          </cell>
          <cell r="W1343">
            <v>0</v>
          </cell>
          <cell r="Y1343">
            <v>0</v>
          </cell>
          <cell r="AA1343">
            <v>0</v>
          </cell>
          <cell r="AJ1343">
            <v>-417530.61666666664</v>
          </cell>
          <cell r="AN1343">
            <v>-372147.16749999998</v>
          </cell>
          <cell r="AR1343">
            <v>-203100.57166666666</v>
          </cell>
          <cell r="AV1343">
            <v>-84212.425000000003</v>
          </cell>
          <cell r="AZ1343">
            <v>0</v>
          </cell>
        </row>
        <row r="1344">
          <cell r="Q1344">
            <v>3378.85</v>
          </cell>
          <cell r="S1344">
            <v>8305.92</v>
          </cell>
          <cell r="U1344">
            <v>-31977.58</v>
          </cell>
          <cell r="V1344">
            <v>841238.09</v>
          </cell>
          <cell r="W1344">
            <v>0</v>
          </cell>
          <cell r="Y1344">
            <v>0</v>
          </cell>
          <cell r="AA1344">
            <v>0</v>
          </cell>
          <cell r="AJ1344">
            <v>140.78541666666666</v>
          </cell>
          <cell r="AN1344">
            <v>-1949.9658333333336</v>
          </cell>
          <cell r="AR1344">
            <v>66820.809166666659</v>
          </cell>
          <cell r="AV1344">
            <v>66680.023750000008</v>
          </cell>
          <cell r="AZ1344">
            <v>68770.774999999994</v>
          </cell>
        </row>
        <row r="1345">
          <cell r="Q1345">
            <v>677814</v>
          </cell>
          <cell r="S1345">
            <v>0</v>
          </cell>
          <cell r="U1345">
            <v>0</v>
          </cell>
          <cell r="V1345">
            <v>0</v>
          </cell>
          <cell r="W1345">
            <v>0</v>
          </cell>
          <cell r="Y1345">
            <v>0</v>
          </cell>
          <cell r="AA1345">
            <v>0</v>
          </cell>
          <cell r="AJ1345">
            <v>-5507354.7620833339</v>
          </cell>
          <cell r="AN1345">
            <v>-2930435.3033333332</v>
          </cell>
          <cell r="AR1345">
            <v>-597101.97000000009</v>
          </cell>
          <cell r="AV1345">
            <v>28242.25</v>
          </cell>
          <cell r="AZ1345">
            <v>0</v>
          </cell>
        </row>
        <row r="1346">
          <cell r="Q1346">
            <v>-2018750</v>
          </cell>
          <cell r="S1346">
            <v>-3633750</v>
          </cell>
          <cell r="U1346">
            <v>0</v>
          </cell>
          <cell r="V1346">
            <v>0</v>
          </cell>
          <cell r="W1346">
            <v>0</v>
          </cell>
          <cell r="Y1346">
            <v>0</v>
          </cell>
          <cell r="AA1346">
            <v>0</v>
          </cell>
          <cell r="AJ1346">
            <v>-2422500</v>
          </cell>
          <cell r="AN1346">
            <v>-2035572.9166666667</v>
          </cell>
          <cell r="AR1346">
            <v>-1362656.25</v>
          </cell>
          <cell r="AV1346">
            <v>-622447.91666666663</v>
          </cell>
          <cell r="AZ1346">
            <v>0</v>
          </cell>
        </row>
        <row r="1347">
          <cell r="Q1347">
            <v>-1458333.33</v>
          </cell>
          <cell r="S1347">
            <v>-2624999.9900000002</v>
          </cell>
          <cell r="U1347">
            <v>-291666.65000000002</v>
          </cell>
          <cell r="V1347">
            <v>-874999.99</v>
          </cell>
          <cell r="W1347">
            <v>-1458333.32</v>
          </cell>
          <cell r="Y1347">
            <v>-2625000</v>
          </cell>
          <cell r="AA1347">
            <v>-291666.65999999997</v>
          </cell>
          <cell r="AJ1347">
            <v>-1749999.8895833334</v>
          </cell>
          <cell r="AN1347">
            <v>-1749999.9908333337</v>
          </cell>
          <cell r="AR1347">
            <v>-1749999.9879166668</v>
          </cell>
          <cell r="AV1347">
            <v>-1749999.9904166667</v>
          </cell>
          <cell r="AZ1347">
            <v>-1749999.9870833333</v>
          </cell>
        </row>
        <row r="1348">
          <cell r="Q1348">
            <v>13882.53</v>
          </cell>
          <cell r="S1348">
            <v>-8905.9599999999991</v>
          </cell>
          <cell r="U1348">
            <v>-11056.07</v>
          </cell>
          <cell r="V1348">
            <v>-12098.41</v>
          </cell>
          <cell r="W1348">
            <v>-12878.57</v>
          </cell>
          <cell r="Y1348">
            <v>-14186.43</v>
          </cell>
          <cell r="AA1348">
            <v>-15344.23</v>
          </cell>
          <cell r="AJ1348">
            <v>-158802.25</v>
          </cell>
          <cell r="AN1348">
            <v>-126679.09916666667</v>
          </cell>
          <cell r="AR1348">
            <v>-72083.33749999998</v>
          </cell>
          <cell r="AV1348">
            <v>-9072.0466666666653</v>
          </cell>
          <cell r="AZ1348">
            <v>4314.8708333333334</v>
          </cell>
        </row>
        <row r="1349">
          <cell r="Q1349">
            <v>-34101.89</v>
          </cell>
          <cell r="S1349">
            <v>-45550.45</v>
          </cell>
          <cell r="U1349">
            <v>-47469.48</v>
          </cell>
          <cell r="V1349">
            <v>-48308.86</v>
          </cell>
          <cell r="W1349">
            <v>-49126.44</v>
          </cell>
          <cell r="Y1349">
            <v>-50538.33</v>
          </cell>
          <cell r="AA1349">
            <v>-51988.17</v>
          </cell>
          <cell r="AJ1349">
            <v>-126345.24583333335</v>
          </cell>
          <cell r="AN1349">
            <v>-108744.9175</v>
          </cell>
          <cell r="AR1349">
            <v>-80277.514583333337</v>
          </cell>
          <cell r="AV1349">
            <v>-47038.256250000006</v>
          </cell>
          <cell r="AZ1349">
            <v>-40140.166250000002</v>
          </cell>
        </row>
        <row r="1350">
          <cell r="Q1350">
            <v>-3931666.66</v>
          </cell>
          <cell r="S1350">
            <v>-6178333.3200000003</v>
          </cell>
          <cell r="U1350">
            <v>-1684999.98</v>
          </cell>
          <cell r="V1350">
            <v>-2808333.32</v>
          </cell>
          <cell r="W1350">
            <v>-3931666.65</v>
          </cell>
          <cell r="Y1350">
            <v>-6178333.3300000001</v>
          </cell>
          <cell r="AA1350">
            <v>-1684999.99</v>
          </cell>
          <cell r="AJ1350">
            <v>-3369999.8920833333</v>
          </cell>
          <cell r="AN1350">
            <v>-3369999.9875000003</v>
          </cell>
          <cell r="AR1350">
            <v>-3369999.9845833331</v>
          </cell>
          <cell r="AV1350">
            <v>-3369999.9870833331</v>
          </cell>
          <cell r="AZ1350">
            <v>-3369999.9837500001</v>
          </cell>
        </row>
        <row r="1351">
          <cell r="Q1351">
            <v>0</v>
          </cell>
          <cell r="S1351">
            <v>0</v>
          </cell>
          <cell r="U1351">
            <v>0</v>
          </cell>
          <cell r="V1351">
            <v>0</v>
          </cell>
          <cell r="W1351">
            <v>0</v>
          </cell>
          <cell r="Y1351">
            <v>0</v>
          </cell>
          <cell r="AA1351">
            <v>0</v>
          </cell>
          <cell r="AJ1351">
            <v>0</v>
          </cell>
          <cell r="AN1351">
            <v>0</v>
          </cell>
          <cell r="AR1351">
            <v>0</v>
          </cell>
          <cell r="AV1351">
            <v>0</v>
          </cell>
          <cell r="AZ1351">
            <v>0</v>
          </cell>
        </row>
        <row r="1352">
          <cell r="Q1352">
            <v>-58291.55</v>
          </cell>
          <cell r="S1352">
            <v>-58291.54</v>
          </cell>
          <cell r="U1352">
            <v>-73421.100000000006</v>
          </cell>
          <cell r="V1352">
            <v>-73421.100000000006</v>
          </cell>
          <cell r="W1352">
            <v>-88065.75</v>
          </cell>
          <cell r="Y1352">
            <v>-88065.75</v>
          </cell>
          <cell r="AA1352">
            <v>-80409.600000000006</v>
          </cell>
          <cell r="AJ1352">
            <v>-65911.976249999992</v>
          </cell>
          <cell r="AN1352">
            <v>-51818.722916666658</v>
          </cell>
          <cell r="AR1352">
            <v>-63853.882916666662</v>
          </cell>
          <cell r="AV1352">
            <v>-77228.979583333319</v>
          </cell>
          <cell r="AZ1352">
            <v>-91883.27208333333</v>
          </cell>
        </row>
        <row r="1353">
          <cell r="Q1353">
            <v>-3731250</v>
          </cell>
          <cell r="S1353">
            <v>-6716250</v>
          </cell>
          <cell r="U1353">
            <v>-746250</v>
          </cell>
          <cell r="V1353">
            <v>-2238750</v>
          </cell>
          <cell r="W1353">
            <v>-3731250</v>
          </cell>
          <cell r="Y1353">
            <v>-6716250</v>
          </cell>
          <cell r="AA1353">
            <v>-746250</v>
          </cell>
          <cell r="AJ1353">
            <v>-4477500</v>
          </cell>
          <cell r="AN1353">
            <v>-4477500</v>
          </cell>
          <cell r="AR1353">
            <v>-4477500</v>
          </cell>
          <cell r="AV1353">
            <v>-4477500</v>
          </cell>
          <cell r="AZ1353">
            <v>-3202656.25</v>
          </cell>
        </row>
        <row r="1354">
          <cell r="Q1354">
            <v>0</v>
          </cell>
          <cell r="S1354">
            <v>0</v>
          </cell>
          <cell r="U1354">
            <v>0</v>
          </cell>
          <cell r="V1354">
            <v>0</v>
          </cell>
          <cell r="W1354">
            <v>0</v>
          </cell>
          <cell r="Y1354">
            <v>0</v>
          </cell>
          <cell r="AA1354">
            <v>0</v>
          </cell>
          <cell r="AJ1354">
            <v>-360021.76208333339</v>
          </cell>
          <cell r="AN1354">
            <v>-161844.62333333332</v>
          </cell>
          <cell r="AR1354">
            <v>-29726.563333333335</v>
          </cell>
          <cell r="AV1354">
            <v>0</v>
          </cell>
          <cell r="AZ1354">
            <v>0</v>
          </cell>
        </row>
        <row r="1355">
          <cell r="Q1355">
            <v>-6142500</v>
          </cell>
          <cell r="S1355">
            <v>-9652500</v>
          </cell>
          <cell r="U1355">
            <v>-2632500</v>
          </cell>
          <cell r="V1355">
            <v>-4387500</v>
          </cell>
          <cell r="W1355">
            <v>-6142500</v>
          </cell>
          <cell r="Y1355">
            <v>-9652500</v>
          </cell>
          <cell r="AA1355">
            <v>-2632500</v>
          </cell>
          <cell r="AJ1355">
            <v>-5265000</v>
          </cell>
          <cell r="AN1355">
            <v>-5265000</v>
          </cell>
          <cell r="AR1355">
            <v>-5265000</v>
          </cell>
          <cell r="AV1355">
            <v>-5265000</v>
          </cell>
          <cell r="AZ1355">
            <v>-5265000</v>
          </cell>
        </row>
        <row r="1356">
          <cell r="Q1356">
            <v>-2499250</v>
          </cell>
          <cell r="S1356">
            <v>-5831583.3399999999</v>
          </cell>
          <cell r="U1356">
            <v>-9163916.6799999997</v>
          </cell>
          <cell r="V1356">
            <v>-833083.33</v>
          </cell>
          <cell r="W1356">
            <v>-2499250</v>
          </cell>
          <cell r="Y1356">
            <v>-5831583.3600000003</v>
          </cell>
          <cell r="AA1356">
            <v>-9163916.6999999993</v>
          </cell>
          <cell r="AJ1356">
            <v>-4998500.1120833335</v>
          </cell>
          <cell r="AN1356">
            <v>-4998500.0487499991</v>
          </cell>
          <cell r="AR1356">
            <v>-4998500.0066666668</v>
          </cell>
          <cell r="AV1356">
            <v>-4998500.0133333327</v>
          </cell>
          <cell r="AZ1356">
            <v>-4998500.0133333327</v>
          </cell>
        </row>
        <row r="1357">
          <cell r="U1357">
            <v>0</v>
          </cell>
          <cell r="V1357">
            <v>0</v>
          </cell>
          <cell r="W1357">
            <v>0</v>
          </cell>
          <cell r="Y1357">
            <v>0</v>
          </cell>
          <cell r="AA1357">
            <v>0</v>
          </cell>
          <cell r="AJ1357">
            <v>0</v>
          </cell>
          <cell r="AN1357">
            <v>0</v>
          </cell>
          <cell r="AR1357">
            <v>0</v>
          </cell>
          <cell r="AV1357">
            <v>0</v>
          </cell>
          <cell r="AZ1357">
            <v>0</v>
          </cell>
        </row>
        <row r="1358">
          <cell r="Q1358">
            <v>0</v>
          </cell>
          <cell r="S1358">
            <v>0</v>
          </cell>
          <cell r="U1358">
            <v>0</v>
          </cell>
          <cell r="V1358">
            <v>0</v>
          </cell>
          <cell r="W1358">
            <v>0</v>
          </cell>
          <cell r="Y1358">
            <v>0</v>
          </cell>
          <cell r="AA1358">
            <v>0</v>
          </cell>
          <cell r="AJ1358">
            <v>0</v>
          </cell>
          <cell r="AN1358">
            <v>0</v>
          </cell>
          <cell r="AR1358">
            <v>0</v>
          </cell>
          <cell r="AV1358">
            <v>0</v>
          </cell>
          <cell r="AZ1358">
            <v>0</v>
          </cell>
        </row>
        <row r="1359">
          <cell r="Q1359">
            <v>-2307666.6800000002</v>
          </cell>
          <cell r="S1359">
            <v>-3461500.02</v>
          </cell>
          <cell r="U1359">
            <v>-1153833.3600000001</v>
          </cell>
          <cell r="V1359">
            <v>-1730750.01</v>
          </cell>
          <cell r="W1359">
            <v>-2307666.6800000002</v>
          </cell>
          <cell r="Y1359">
            <v>-3461500</v>
          </cell>
          <cell r="AA1359">
            <v>-1153833.3400000001</v>
          </cell>
          <cell r="AJ1359">
            <v>-2019208.3825000003</v>
          </cell>
          <cell r="AN1359">
            <v>-2019208.3475000001</v>
          </cell>
          <cell r="AR1359">
            <v>-2019208.3475000001</v>
          </cell>
          <cell r="AV1359">
            <v>-2019208.3466666669</v>
          </cell>
          <cell r="AZ1359">
            <v>-2019208.344166667</v>
          </cell>
        </row>
        <row r="1360">
          <cell r="Q1360">
            <v>-397800</v>
          </cell>
          <cell r="S1360">
            <v>-596700</v>
          </cell>
          <cell r="U1360">
            <v>-198900</v>
          </cell>
          <cell r="V1360">
            <v>-298350</v>
          </cell>
          <cell r="W1360">
            <v>-397800</v>
          </cell>
          <cell r="Y1360">
            <v>-596700</v>
          </cell>
          <cell r="AA1360">
            <v>-198900</v>
          </cell>
          <cell r="AJ1360">
            <v>-348075</v>
          </cell>
          <cell r="AN1360">
            <v>-348075</v>
          </cell>
          <cell r="AR1360">
            <v>-348075</v>
          </cell>
          <cell r="AV1360">
            <v>-348075</v>
          </cell>
          <cell r="AZ1360">
            <v>-348075</v>
          </cell>
        </row>
        <row r="1361">
          <cell r="Q1361">
            <v>0</v>
          </cell>
          <cell r="S1361">
            <v>0</v>
          </cell>
          <cell r="U1361">
            <v>0</v>
          </cell>
          <cell r="V1361">
            <v>0</v>
          </cell>
          <cell r="W1361">
            <v>0</v>
          </cell>
          <cell r="Y1361">
            <v>0</v>
          </cell>
          <cell r="AA1361">
            <v>0</v>
          </cell>
          <cell r="AJ1361">
            <v>0</v>
          </cell>
          <cell r="AN1361">
            <v>0</v>
          </cell>
          <cell r="AR1361">
            <v>0</v>
          </cell>
          <cell r="AV1361">
            <v>0</v>
          </cell>
          <cell r="AZ1361">
            <v>0</v>
          </cell>
        </row>
        <row r="1362">
          <cell r="Q1362">
            <v>-1180368.1399999999</v>
          </cell>
          <cell r="S1362">
            <v>-3464951.48</v>
          </cell>
          <cell r="U1362">
            <v>-5749534.8200000003</v>
          </cell>
          <cell r="V1362">
            <v>-6891826.4900000002</v>
          </cell>
          <cell r="W1362">
            <v>-1180368.1599999999</v>
          </cell>
          <cell r="Y1362">
            <v>-3464951.5</v>
          </cell>
          <cell r="AA1362">
            <v>-5749534.8399999999</v>
          </cell>
          <cell r="AJ1362">
            <v>-4036097.2974999999</v>
          </cell>
          <cell r="AN1362">
            <v>-4036097.3041666667</v>
          </cell>
          <cell r="AR1362">
            <v>-4036097.3133333325</v>
          </cell>
          <cell r="AV1362">
            <v>-4036097.3266666662</v>
          </cell>
          <cell r="AZ1362">
            <v>-4036097.34</v>
          </cell>
        </row>
        <row r="1363">
          <cell r="S1363">
            <v>-1828125</v>
          </cell>
          <cell r="U1363">
            <v>-4640625</v>
          </cell>
          <cell r="V1363">
            <v>-6046875</v>
          </cell>
          <cell r="W1363">
            <v>-7453125</v>
          </cell>
          <cell r="Y1363">
            <v>-2203125</v>
          </cell>
          <cell r="AA1363">
            <v>-5015625</v>
          </cell>
          <cell r="AJ1363">
            <v>0</v>
          </cell>
          <cell r="AN1363">
            <v>-650390.625</v>
          </cell>
          <cell r="AR1363">
            <v>-2126953.125</v>
          </cell>
          <cell r="AV1363">
            <v>-3798828.125</v>
          </cell>
          <cell r="AZ1363">
            <v>-4234375</v>
          </cell>
        </row>
        <row r="1364">
          <cell r="U1364">
            <v>38951.589999999997</v>
          </cell>
          <cell r="V1364">
            <v>74203.070000000007</v>
          </cell>
          <cell r="W1364">
            <v>0</v>
          </cell>
          <cell r="Y1364">
            <v>0</v>
          </cell>
          <cell r="AA1364">
            <v>0</v>
          </cell>
          <cell r="AJ1364">
            <v>0</v>
          </cell>
          <cell r="AN1364">
            <v>1845.6979166666667</v>
          </cell>
          <cell r="AR1364">
            <v>9652.27</v>
          </cell>
          <cell r="AV1364">
            <v>9652.27</v>
          </cell>
          <cell r="AZ1364">
            <v>7806.5720833333335</v>
          </cell>
        </row>
        <row r="1365">
          <cell r="Q1365">
            <v>-1948875</v>
          </cell>
          <cell r="S1365">
            <v>-3248125</v>
          </cell>
          <cell r="U1365">
            <v>-649625</v>
          </cell>
          <cell r="V1365">
            <v>-1299250</v>
          </cell>
          <cell r="W1365">
            <v>-1948875</v>
          </cell>
          <cell r="Y1365">
            <v>-3248125</v>
          </cell>
          <cell r="AA1365">
            <v>-649625</v>
          </cell>
          <cell r="AJ1365">
            <v>-2273687.5175000001</v>
          </cell>
          <cell r="AN1365">
            <v>-2273687.5</v>
          </cell>
          <cell r="AR1365">
            <v>-2273687.5</v>
          </cell>
          <cell r="AV1365">
            <v>-2273687.5</v>
          </cell>
          <cell r="AZ1365">
            <v>-2273687.5</v>
          </cell>
        </row>
        <row r="1366">
          <cell r="Q1366">
            <v>0</v>
          </cell>
          <cell r="S1366">
            <v>0</v>
          </cell>
          <cell r="U1366">
            <v>0</v>
          </cell>
          <cell r="V1366">
            <v>0</v>
          </cell>
          <cell r="W1366">
            <v>0</v>
          </cell>
          <cell r="Y1366">
            <v>0</v>
          </cell>
          <cell r="AA1366">
            <v>0</v>
          </cell>
          <cell r="AJ1366">
            <v>0</v>
          </cell>
          <cell r="AN1366">
            <v>0</v>
          </cell>
          <cell r="AR1366">
            <v>0</v>
          </cell>
          <cell r="AV1366">
            <v>0</v>
          </cell>
          <cell r="AZ1366">
            <v>0</v>
          </cell>
        </row>
        <row r="1367">
          <cell r="Q1367">
            <v>0</v>
          </cell>
          <cell r="S1367">
            <v>0</v>
          </cell>
          <cell r="U1367">
            <v>0</v>
          </cell>
          <cell r="V1367">
            <v>0</v>
          </cell>
          <cell r="W1367">
            <v>0</v>
          </cell>
          <cell r="Y1367">
            <v>0</v>
          </cell>
          <cell r="AA1367">
            <v>0</v>
          </cell>
          <cell r="AJ1367">
            <v>-718140.625</v>
          </cell>
          <cell r="AN1367">
            <v>-297765.625</v>
          </cell>
          <cell r="AR1367">
            <v>0</v>
          </cell>
          <cell r="AV1367">
            <v>0</v>
          </cell>
          <cell r="AZ1367">
            <v>0</v>
          </cell>
        </row>
        <row r="1368">
          <cell r="Q1368">
            <v>-38567.11</v>
          </cell>
          <cell r="S1368">
            <v>-50456.73</v>
          </cell>
          <cell r="U1368">
            <v>-21148.32</v>
          </cell>
          <cell r="V1368">
            <v>-20985.83</v>
          </cell>
          <cell r="W1368">
            <v>-45229.64</v>
          </cell>
          <cell r="Y1368">
            <v>-21363.599999999999</v>
          </cell>
          <cell r="AA1368">
            <v>-20621.12</v>
          </cell>
          <cell r="AJ1368">
            <v>-69439.622500000012</v>
          </cell>
          <cell r="AN1368">
            <v>-58032.254583333335</v>
          </cell>
          <cell r="AR1368">
            <v>-45244.488333333335</v>
          </cell>
          <cell r="AV1368">
            <v>-30177.263333333336</v>
          </cell>
          <cell r="AZ1368">
            <v>-21999.241249999995</v>
          </cell>
        </row>
        <row r="1369">
          <cell r="Q1369">
            <v>-746471.39</v>
          </cell>
          <cell r="S1369">
            <v>-3548138.05</v>
          </cell>
          <cell r="U1369">
            <v>-6349804.71</v>
          </cell>
          <cell r="V1369">
            <v>-7750638.04</v>
          </cell>
          <cell r="W1369">
            <v>-746471.37</v>
          </cell>
          <cell r="Y1369">
            <v>-3548137.99</v>
          </cell>
          <cell r="AA1369">
            <v>-6349804.6500000004</v>
          </cell>
          <cell r="AJ1369">
            <v>-4248554.7241666662</v>
          </cell>
          <cell r="AN1369">
            <v>-4248554.7174999993</v>
          </cell>
          <cell r="AR1369">
            <v>-4248554.7091666665</v>
          </cell>
          <cell r="AV1369">
            <v>-4248554.6883333335</v>
          </cell>
          <cell r="AZ1369">
            <v>-4248554.6616666662</v>
          </cell>
        </row>
        <row r="1370">
          <cell r="Q1370">
            <v>-5542033.3300000001</v>
          </cell>
          <cell r="S1370">
            <v>-8679033.3300000001</v>
          </cell>
          <cell r="U1370">
            <v>-2405033.33</v>
          </cell>
          <cell r="V1370">
            <v>-3973533.33</v>
          </cell>
          <cell r="W1370">
            <v>-5542033.3300000001</v>
          </cell>
          <cell r="Y1370">
            <v>-8679033.3300000001</v>
          </cell>
          <cell r="AA1370">
            <v>-2405033.33</v>
          </cell>
          <cell r="AJ1370">
            <v>-4757783.3299999991</v>
          </cell>
          <cell r="AN1370">
            <v>-4757783.3299999991</v>
          </cell>
          <cell r="AR1370">
            <v>-4757783.3299999991</v>
          </cell>
          <cell r="AV1370">
            <v>-4757783.3299999991</v>
          </cell>
          <cell r="AZ1370">
            <v>-4757783.3299999991</v>
          </cell>
        </row>
        <row r="1371">
          <cell r="Q1371">
            <v>0</v>
          </cell>
          <cell r="S1371">
            <v>0</v>
          </cell>
          <cell r="U1371">
            <v>0</v>
          </cell>
          <cell r="V1371">
            <v>0</v>
          </cell>
          <cell r="W1371">
            <v>0</v>
          </cell>
          <cell r="Y1371">
            <v>0</v>
          </cell>
          <cell r="AA1371">
            <v>0</v>
          </cell>
          <cell r="AJ1371">
            <v>0</v>
          </cell>
          <cell r="AN1371">
            <v>0</v>
          </cell>
          <cell r="AR1371">
            <v>0</v>
          </cell>
          <cell r="AV1371">
            <v>0</v>
          </cell>
          <cell r="AZ1371">
            <v>0</v>
          </cell>
        </row>
        <row r="1372">
          <cell r="Q1372">
            <v>-1452916.67</v>
          </cell>
          <cell r="S1372">
            <v>-4358750.01</v>
          </cell>
          <cell r="U1372">
            <v>-7264583.3499999996</v>
          </cell>
          <cell r="V1372">
            <v>-8717500.0199999996</v>
          </cell>
          <cell r="W1372">
            <v>-1452916.69</v>
          </cell>
          <cell r="Y1372">
            <v>-4358750</v>
          </cell>
          <cell r="AA1372">
            <v>-7264583.3399999999</v>
          </cell>
          <cell r="AJ1372">
            <v>-5085208.3520833328</v>
          </cell>
          <cell r="AN1372">
            <v>-5085208.3487499999</v>
          </cell>
          <cell r="AR1372">
            <v>-5085208.3479166673</v>
          </cell>
          <cell r="AV1372">
            <v>-5085208.3450000007</v>
          </cell>
          <cell r="AZ1372">
            <v>-5085208.3450000007</v>
          </cell>
        </row>
        <row r="1373">
          <cell r="S1373">
            <v>-207980.79</v>
          </cell>
          <cell r="U1373">
            <v>-143337.14000000001</v>
          </cell>
          <cell r="V1373">
            <v>-197719.22</v>
          </cell>
          <cell r="W1373">
            <v>-65160.04</v>
          </cell>
          <cell r="Y1373">
            <v>-174582.8</v>
          </cell>
          <cell r="AA1373">
            <v>-86689.05</v>
          </cell>
          <cell r="AJ1373">
            <v>0</v>
          </cell>
          <cell r="AN1373">
            <v>-35257.425000000003</v>
          </cell>
          <cell r="AR1373">
            <v>-81524.209166666682</v>
          </cell>
          <cell r="AV1373">
            <v>-122819.53500000003</v>
          </cell>
          <cell r="AZ1373">
            <v>-130026.52708333336</v>
          </cell>
        </row>
        <row r="1374">
          <cell r="U1374">
            <v>-89556.33</v>
          </cell>
          <cell r="V1374">
            <v>-179112.33</v>
          </cell>
          <cell r="W1374">
            <v>-2890.44</v>
          </cell>
          <cell r="Y1374">
            <v>-133251.44</v>
          </cell>
          <cell r="AA1374">
            <v>-92446.11</v>
          </cell>
          <cell r="AJ1374">
            <v>0</v>
          </cell>
          <cell r="AN1374">
            <v>-3972.2912500000002</v>
          </cell>
          <cell r="AR1374">
            <v>-35885.965833333328</v>
          </cell>
          <cell r="AV1374">
            <v>-75408.641250000001</v>
          </cell>
          <cell r="AZ1374">
            <v>-100255.46583333332</v>
          </cell>
        </row>
        <row r="1375">
          <cell r="U1375">
            <v>-108174.3</v>
          </cell>
          <cell r="V1375">
            <v>-108174.3</v>
          </cell>
          <cell r="W1375">
            <v>0</v>
          </cell>
          <cell r="Y1375">
            <v>0</v>
          </cell>
          <cell r="AA1375">
            <v>0</v>
          </cell>
          <cell r="AJ1375">
            <v>0</v>
          </cell>
          <cell r="AN1375">
            <v>-5464.4958333333334</v>
          </cell>
          <cell r="AR1375">
            <v>-18986.283333333336</v>
          </cell>
          <cell r="AV1375">
            <v>-18986.283333333336</v>
          </cell>
          <cell r="AZ1375">
            <v>-13521.7875</v>
          </cell>
        </row>
        <row r="1376">
          <cell r="Y1376">
            <v>0</v>
          </cell>
          <cell r="AA1376">
            <v>-2798541.66</v>
          </cell>
          <cell r="AR1376">
            <v>0</v>
          </cell>
          <cell r="AV1376">
            <v>-956168.40083333338</v>
          </cell>
          <cell r="AZ1376">
            <v>-3661425.3433333337</v>
          </cell>
        </row>
        <row r="1377">
          <cell r="AV1377">
            <v>0</v>
          </cell>
          <cell r="AZ1377">
            <v>-222342.87541666665</v>
          </cell>
        </row>
        <row r="1378">
          <cell r="AV1378">
            <v>0</v>
          </cell>
          <cell r="AZ1378">
            <v>0</v>
          </cell>
        </row>
        <row r="1379">
          <cell r="U1379">
            <v>-15645594.01</v>
          </cell>
          <cell r="V1379">
            <v>-3549947.62</v>
          </cell>
          <cell r="W1379">
            <v>0</v>
          </cell>
          <cell r="Y1379">
            <v>0</v>
          </cell>
          <cell r="AA1379">
            <v>0</v>
          </cell>
          <cell r="AJ1379">
            <v>0</v>
          </cell>
          <cell r="AN1379">
            <v>-2530973.5470833331</v>
          </cell>
          <cell r="AR1379">
            <v>-3478702.2658333331</v>
          </cell>
          <cell r="AV1379">
            <v>-3478702.2658333331</v>
          </cell>
          <cell r="AZ1379">
            <v>-947728.71875</v>
          </cell>
        </row>
        <row r="1380">
          <cell r="Q1380">
            <v>0</v>
          </cell>
          <cell r="S1380">
            <v>0</v>
          </cell>
          <cell r="U1380">
            <v>0</v>
          </cell>
          <cell r="V1380">
            <v>0</v>
          </cell>
          <cell r="W1380">
            <v>0</v>
          </cell>
          <cell r="Y1380">
            <v>0</v>
          </cell>
          <cell r="AA1380">
            <v>0</v>
          </cell>
          <cell r="AJ1380">
            <v>0</v>
          </cell>
          <cell r="AN1380">
            <v>0</v>
          </cell>
          <cell r="AR1380">
            <v>0</v>
          </cell>
          <cell r="AV1380">
            <v>0</v>
          </cell>
          <cell r="AZ1380">
            <v>0</v>
          </cell>
        </row>
        <row r="1381">
          <cell r="Q1381">
            <v>-342882.46</v>
          </cell>
          <cell r="S1381">
            <v>-1313.41</v>
          </cell>
          <cell r="U1381">
            <v>-28886.65</v>
          </cell>
          <cell r="V1381">
            <v>-349434.49</v>
          </cell>
          <cell r="W1381">
            <v>-308254.14</v>
          </cell>
          <cell r="Y1381">
            <v>-1046.01</v>
          </cell>
          <cell r="AA1381">
            <v>-694.93</v>
          </cell>
          <cell r="AJ1381">
            <v>-140782.96625000003</v>
          </cell>
          <cell r="AN1381">
            <v>-72888.206250000003</v>
          </cell>
          <cell r="AR1381">
            <v>-106380.33625000001</v>
          </cell>
          <cell r="AV1381">
            <v>-104166.51041666667</v>
          </cell>
          <cell r="AZ1381">
            <v>-153117.785</v>
          </cell>
        </row>
        <row r="1382">
          <cell r="Q1382">
            <v>-26062.33</v>
          </cell>
          <cell r="S1382">
            <v>-23225.67</v>
          </cell>
          <cell r="U1382">
            <v>-63684.46</v>
          </cell>
          <cell r="V1382">
            <v>-18266.96</v>
          </cell>
          <cell r="W1382">
            <v>-31499.87</v>
          </cell>
          <cell r="Y1382">
            <v>-52847.88</v>
          </cell>
          <cell r="AA1382">
            <v>-32185.5</v>
          </cell>
          <cell r="AJ1382">
            <v>-31248.795833333334</v>
          </cell>
          <cell r="AN1382">
            <v>-31327.692083333328</v>
          </cell>
          <cell r="AR1382">
            <v>-35314.465000000004</v>
          </cell>
          <cell r="AV1382">
            <v>-34619.732499999998</v>
          </cell>
          <cell r="AZ1382">
            <v>-36117.936666666661</v>
          </cell>
        </row>
        <row r="1383">
          <cell r="Q1383">
            <v>0</v>
          </cell>
          <cell r="S1383">
            <v>0</v>
          </cell>
          <cell r="U1383">
            <v>0</v>
          </cell>
          <cell r="V1383">
            <v>0</v>
          </cell>
          <cell r="W1383">
            <v>0</v>
          </cell>
          <cell r="Y1383">
            <v>0</v>
          </cell>
          <cell r="AA1383">
            <v>0</v>
          </cell>
          <cell r="AJ1383">
            <v>0</v>
          </cell>
          <cell r="AN1383">
            <v>0</v>
          </cell>
          <cell r="AR1383">
            <v>0</v>
          </cell>
          <cell r="AV1383">
            <v>0</v>
          </cell>
          <cell r="AZ1383">
            <v>0</v>
          </cell>
        </row>
        <row r="1384">
          <cell r="Q1384">
            <v>-255</v>
          </cell>
          <cell r="S1384">
            <v>-250</v>
          </cell>
          <cell r="U1384">
            <v>112</v>
          </cell>
          <cell r="V1384">
            <v>0</v>
          </cell>
          <cell r="W1384">
            <v>0</v>
          </cell>
          <cell r="Y1384">
            <v>-260</v>
          </cell>
          <cell r="AA1384">
            <v>0</v>
          </cell>
          <cell r="AJ1384">
            <v>-55.817499999999995</v>
          </cell>
          <cell r="AN1384">
            <v>-111.60916666666667</v>
          </cell>
          <cell r="AR1384">
            <v>-95.859166666666667</v>
          </cell>
          <cell r="AV1384">
            <v>-74.791666666666671</v>
          </cell>
          <cell r="AZ1384">
            <v>-17</v>
          </cell>
        </row>
        <row r="1385">
          <cell r="Q1385">
            <v>-651985.80000000005</v>
          </cell>
          <cell r="S1385">
            <v>-4050.91</v>
          </cell>
          <cell r="U1385">
            <v>-10674.53</v>
          </cell>
          <cell r="V1385">
            <v>-698514.76</v>
          </cell>
          <cell r="W1385">
            <v>-488368.34</v>
          </cell>
          <cell r="Y1385">
            <v>-3432.23</v>
          </cell>
          <cell r="AA1385">
            <v>-2020.63</v>
          </cell>
          <cell r="AJ1385">
            <v>-252617.18124999999</v>
          </cell>
          <cell r="AN1385">
            <v>-131054.63291666667</v>
          </cell>
          <cell r="AR1385">
            <v>-187897.73041666669</v>
          </cell>
          <cell r="AV1385">
            <v>-186605.62</v>
          </cell>
          <cell r="AZ1385">
            <v>-278237.95666666667</v>
          </cell>
        </row>
        <row r="1386">
          <cell r="Q1386">
            <v>0</v>
          </cell>
          <cell r="S1386">
            <v>0</v>
          </cell>
          <cell r="U1386">
            <v>0</v>
          </cell>
          <cell r="V1386">
            <v>0</v>
          </cell>
          <cell r="W1386">
            <v>0</v>
          </cell>
          <cell r="Y1386">
            <v>0</v>
          </cell>
          <cell r="AA1386">
            <v>0</v>
          </cell>
          <cell r="AJ1386">
            <v>0</v>
          </cell>
          <cell r="AN1386">
            <v>0</v>
          </cell>
          <cell r="AR1386">
            <v>0</v>
          </cell>
          <cell r="AV1386">
            <v>0</v>
          </cell>
          <cell r="AZ1386">
            <v>0</v>
          </cell>
        </row>
        <row r="1387">
          <cell r="Q1387">
            <v>-1141307.8799999999</v>
          </cell>
          <cell r="S1387">
            <v>-914210.61</v>
          </cell>
          <cell r="U1387">
            <v>-257436.31</v>
          </cell>
          <cell r="V1387">
            <v>-123129.47</v>
          </cell>
          <cell r="W1387">
            <v>-165482.70000000001</v>
          </cell>
          <cell r="Y1387">
            <v>-526042.42000000004</v>
          </cell>
          <cell r="AA1387">
            <v>-796452.44</v>
          </cell>
          <cell r="AJ1387">
            <v>-1394192.1741666666</v>
          </cell>
          <cell r="AN1387">
            <v>-1167752.3874999997</v>
          </cell>
          <cell r="AR1387">
            <v>-793256.64041666675</v>
          </cell>
          <cell r="AV1387">
            <v>-564501.59541666671</v>
          </cell>
          <cell r="AZ1387">
            <v>-744659.59375</v>
          </cell>
        </row>
        <row r="1388">
          <cell r="Q1388">
            <v>0</v>
          </cell>
          <cell r="S1388">
            <v>0</v>
          </cell>
          <cell r="U1388">
            <v>0</v>
          </cell>
          <cell r="V1388">
            <v>0</v>
          </cell>
          <cell r="W1388">
            <v>0</v>
          </cell>
          <cell r="Y1388">
            <v>0</v>
          </cell>
          <cell r="AA1388">
            <v>0</v>
          </cell>
          <cell r="AJ1388">
            <v>-3615344.5333333332</v>
          </cell>
          <cell r="AN1388">
            <v>-2230835.6</v>
          </cell>
          <cell r="AR1388">
            <v>0</v>
          </cell>
          <cell r="AV1388">
            <v>0</v>
          </cell>
          <cell r="AZ1388">
            <v>0</v>
          </cell>
        </row>
        <row r="1389">
          <cell r="Q1389">
            <v>0</v>
          </cell>
          <cell r="S1389">
            <v>0</v>
          </cell>
          <cell r="U1389">
            <v>0</v>
          </cell>
          <cell r="V1389">
            <v>0</v>
          </cell>
          <cell r="W1389">
            <v>0</v>
          </cell>
          <cell r="Y1389">
            <v>0</v>
          </cell>
          <cell r="AA1389">
            <v>0</v>
          </cell>
          <cell r="AJ1389">
            <v>-520833.33333333331</v>
          </cell>
          <cell r="AN1389">
            <v>0</v>
          </cell>
          <cell r="AR1389">
            <v>0</v>
          </cell>
          <cell r="AV1389">
            <v>0</v>
          </cell>
          <cell r="AZ1389">
            <v>0</v>
          </cell>
        </row>
        <row r="1390">
          <cell r="Q1390">
            <v>0</v>
          </cell>
          <cell r="S1390">
            <v>0</v>
          </cell>
          <cell r="U1390">
            <v>0</v>
          </cell>
          <cell r="V1390">
            <v>0</v>
          </cell>
          <cell r="W1390">
            <v>0</v>
          </cell>
          <cell r="Y1390">
            <v>0</v>
          </cell>
          <cell r="AA1390">
            <v>0</v>
          </cell>
          <cell r="AJ1390">
            <v>0</v>
          </cell>
          <cell r="AN1390">
            <v>0</v>
          </cell>
          <cell r="AR1390">
            <v>0</v>
          </cell>
          <cell r="AV1390">
            <v>0</v>
          </cell>
          <cell r="AZ1390">
            <v>0</v>
          </cell>
        </row>
        <row r="1391">
          <cell r="Q1391">
            <v>0</v>
          </cell>
          <cell r="S1391">
            <v>0</v>
          </cell>
          <cell r="U1391">
            <v>0</v>
          </cell>
          <cell r="V1391">
            <v>0</v>
          </cell>
          <cell r="W1391">
            <v>0</v>
          </cell>
          <cell r="Y1391">
            <v>0</v>
          </cell>
          <cell r="AA1391">
            <v>0</v>
          </cell>
          <cell r="AJ1391">
            <v>0</v>
          </cell>
          <cell r="AN1391">
            <v>0</v>
          </cell>
          <cell r="AR1391">
            <v>0</v>
          </cell>
          <cell r="AV1391">
            <v>0</v>
          </cell>
          <cell r="AZ1391">
            <v>0</v>
          </cell>
        </row>
        <row r="1392">
          <cell r="Q1392">
            <v>-800000</v>
          </cell>
          <cell r="S1392">
            <v>-800000</v>
          </cell>
          <cell r="U1392">
            <v>-1050000</v>
          </cell>
          <cell r="V1392">
            <v>-1050000</v>
          </cell>
          <cell r="W1392">
            <v>-1435000</v>
          </cell>
          <cell r="Y1392">
            <v>-1435000</v>
          </cell>
          <cell r="AA1392">
            <v>-1666000</v>
          </cell>
          <cell r="AJ1392">
            <v>-441033.33333333331</v>
          </cell>
          <cell r="AN1392">
            <v>-661450</v>
          </cell>
          <cell r="AR1392">
            <v>-884991.66666666663</v>
          </cell>
          <cell r="AV1392">
            <v>-1240666.6666666667</v>
          </cell>
          <cell r="AZ1392">
            <v>-1174756.25</v>
          </cell>
        </row>
        <row r="1393">
          <cell r="Q1393">
            <v>0</v>
          </cell>
          <cell r="S1393">
            <v>0</v>
          </cell>
          <cell r="U1393">
            <v>0</v>
          </cell>
          <cell r="V1393">
            <v>0</v>
          </cell>
          <cell r="W1393">
            <v>0</v>
          </cell>
          <cell r="Y1393">
            <v>0</v>
          </cell>
          <cell r="AA1393">
            <v>0</v>
          </cell>
          <cell r="AJ1393">
            <v>0</v>
          </cell>
          <cell r="AN1393">
            <v>0</v>
          </cell>
          <cell r="AR1393">
            <v>0</v>
          </cell>
          <cell r="AV1393">
            <v>0</v>
          </cell>
          <cell r="AZ1393">
            <v>0</v>
          </cell>
        </row>
        <row r="1394">
          <cell r="AV1394">
            <v>0</v>
          </cell>
          <cell r="AZ1394">
            <v>-24722</v>
          </cell>
        </row>
        <row r="1395">
          <cell r="Q1395">
            <v>0</v>
          </cell>
          <cell r="S1395">
            <v>0</v>
          </cell>
          <cell r="U1395">
            <v>0</v>
          </cell>
          <cell r="V1395">
            <v>0</v>
          </cell>
          <cell r="W1395">
            <v>0</v>
          </cell>
          <cell r="Y1395">
            <v>0</v>
          </cell>
          <cell r="AA1395">
            <v>0</v>
          </cell>
          <cell r="AJ1395">
            <v>0</v>
          </cell>
          <cell r="AN1395">
            <v>0</v>
          </cell>
          <cell r="AR1395">
            <v>0</v>
          </cell>
          <cell r="AV1395">
            <v>0</v>
          </cell>
          <cell r="AZ1395">
            <v>0</v>
          </cell>
        </row>
        <row r="1396">
          <cell r="Q1396">
            <v>-56176.9</v>
          </cell>
          <cell r="S1396">
            <v>0</v>
          </cell>
          <cell r="U1396">
            <v>0</v>
          </cell>
          <cell r="V1396">
            <v>0</v>
          </cell>
          <cell r="W1396">
            <v>0</v>
          </cell>
          <cell r="Y1396">
            <v>0</v>
          </cell>
          <cell r="AA1396">
            <v>0</v>
          </cell>
          <cell r="AJ1396">
            <v>-39323.830000000009</v>
          </cell>
          <cell r="AN1396">
            <v>-35110.562500000007</v>
          </cell>
          <cell r="AR1396">
            <v>-19193.774166666666</v>
          </cell>
          <cell r="AV1396">
            <v>-7958.394166666666</v>
          </cell>
          <cell r="AZ1396">
            <v>0</v>
          </cell>
        </row>
        <row r="1397">
          <cell r="Q1397">
            <v>-4067257.04</v>
          </cell>
          <cell r="S1397">
            <v>-4924632.04</v>
          </cell>
          <cell r="U1397">
            <v>-1604149.96</v>
          </cell>
          <cell r="V1397">
            <v>-1914045.96</v>
          </cell>
          <cell r="W1397">
            <v>-2207614.96</v>
          </cell>
          <cell r="Y1397">
            <v>-2747629.96</v>
          </cell>
          <cell r="AA1397">
            <v>-3309053.96</v>
          </cell>
          <cell r="AJ1397">
            <v>-3193988.5737499991</v>
          </cell>
          <cell r="AN1397">
            <v>-3305578.8699999996</v>
          </cell>
          <cell r="AR1397">
            <v>-3319676.3433333333</v>
          </cell>
          <cell r="AV1397">
            <v>-3310437.4416666669</v>
          </cell>
          <cell r="AZ1397">
            <v>-3280674.7408333332</v>
          </cell>
        </row>
        <row r="1398">
          <cell r="Q1398">
            <v>0</v>
          </cell>
          <cell r="S1398">
            <v>0</v>
          </cell>
          <cell r="U1398">
            <v>0</v>
          </cell>
          <cell r="V1398">
            <v>0</v>
          </cell>
          <cell r="W1398">
            <v>0</v>
          </cell>
          <cell r="Y1398">
            <v>0</v>
          </cell>
          <cell r="AA1398">
            <v>0</v>
          </cell>
          <cell r="AJ1398">
            <v>0</v>
          </cell>
          <cell r="AN1398">
            <v>0</v>
          </cell>
          <cell r="AR1398">
            <v>0</v>
          </cell>
          <cell r="AV1398">
            <v>0</v>
          </cell>
          <cell r="AZ1398">
            <v>0</v>
          </cell>
        </row>
        <row r="1399">
          <cell r="Q1399">
            <v>-101827.74</v>
          </cell>
          <cell r="S1399">
            <v>-135770.32</v>
          </cell>
          <cell r="U1399">
            <v>-169712.9</v>
          </cell>
          <cell r="V1399">
            <v>-186684.19</v>
          </cell>
          <cell r="W1399">
            <v>-203655.48</v>
          </cell>
          <cell r="Y1399">
            <v>-17028.39</v>
          </cell>
          <cell r="AA1399">
            <v>-51085.05</v>
          </cell>
          <cell r="AJ1399">
            <v>-87379.35083333333</v>
          </cell>
          <cell r="AN1399">
            <v>-100228.13083333331</v>
          </cell>
          <cell r="AR1399">
            <v>-125222.68791666668</v>
          </cell>
          <cell r="AV1399">
            <v>-119622.65125</v>
          </cell>
          <cell r="AZ1399">
            <v>-114098.66791666667</v>
          </cell>
        </row>
        <row r="1400">
          <cell r="Q1400">
            <v>-101827.74</v>
          </cell>
          <cell r="S1400">
            <v>-135770.32</v>
          </cell>
          <cell r="U1400">
            <v>-169712.9</v>
          </cell>
          <cell r="V1400">
            <v>-186684.19</v>
          </cell>
          <cell r="W1400">
            <v>-203655.48</v>
          </cell>
          <cell r="Y1400">
            <v>-17028.39</v>
          </cell>
          <cell r="AA1400">
            <v>-51085.05</v>
          </cell>
          <cell r="AJ1400">
            <v>-87379.35083333333</v>
          </cell>
          <cell r="AN1400">
            <v>-100228.13083333331</v>
          </cell>
          <cell r="AR1400">
            <v>-125222.68791666668</v>
          </cell>
          <cell r="AV1400">
            <v>-119622.65125</v>
          </cell>
          <cell r="AZ1400">
            <v>-114098.66791666667</v>
          </cell>
        </row>
        <row r="1401">
          <cell r="Q1401">
            <v>-26635.02</v>
          </cell>
          <cell r="S1401">
            <v>-35513.360000000001</v>
          </cell>
          <cell r="U1401">
            <v>-44391.7</v>
          </cell>
          <cell r="V1401">
            <v>-48830.87</v>
          </cell>
          <cell r="W1401">
            <v>-53270.04</v>
          </cell>
          <cell r="Y1401">
            <v>-5111.3500000000004</v>
          </cell>
          <cell r="AA1401">
            <v>-15334.01</v>
          </cell>
          <cell r="AJ1401">
            <v>-24444.919166666663</v>
          </cell>
          <cell r="AN1401">
            <v>-26974.059166666662</v>
          </cell>
          <cell r="AR1401">
            <v>-33439.047916666656</v>
          </cell>
          <cell r="AV1401">
            <v>-32631.491250000003</v>
          </cell>
          <cell r="AZ1401">
            <v>-32720.147916666669</v>
          </cell>
        </row>
        <row r="1402">
          <cell r="Q1402">
            <v>-26635.02</v>
          </cell>
          <cell r="S1402">
            <v>-35513.360000000001</v>
          </cell>
          <cell r="U1402">
            <v>-44391.7</v>
          </cell>
          <cell r="V1402">
            <v>-48830.87</v>
          </cell>
          <cell r="W1402">
            <v>-53270.04</v>
          </cell>
          <cell r="Y1402">
            <v>-5111.3500000000004</v>
          </cell>
          <cell r="AA1402">
            <v>-15334.01</v>
          </cell>
          <cell r="AJ1402">
            <v>-24444.919166666663</v>
          </cell>
          <cell r="AN1402">
            <v>-26974.059166666662</v>
          </cell>
          <cell r="AR1402">
            <v>-33439.047916666656</v>
          </cell>
          <cell r="AV1402">
            <v>-32631.491250000003</v>
          </cell>
          <cell r="AZ1402">
            <v>-32720.147916666669</v>
          </cell>
        </row>
        <row r="1403">
          <cell r="Q1403">
            <v>0</v>
          </cell>
          <cell r="S1403">
            <v>0</v>
          </cell>
          <cell r="U1403">
            <v>0</v>
          </cell>
          <cell r="V1403">
            <v>0</v>
          </cell>
          <cell r="W1403">
            <v>0</v>
          </cell>
          <cell r="Y1403">
            <v>0</v>
          </cell>
          <cell r="AA1403">
            <v>0</v>
          </cell>
          <cell r="AJ1403">
            <v>0</v>
          </cell>
          <cell r="AN1403">
            <v>0</v>
          </cell>
          <cell r="AR1403">
            <v>0</v>
          </cell>
          <cell r="AV1403">
            <v>0</v>
          </cell>
          <cell r="AZ1403">
            <v>0</v>
          </cell>
        </row>
        <row r="1404">
          <cell r="Q1404">
            <v>-3306566.26</v>
          </cell>
          <cell r="S1404">
            <v>0</v>
          </cell>
          <cell r="U1404">
            <v>0</v>
          </cell>
          <cell r="V1404">
            <v>0</v>
          </cell>
          <cell r="W1404">
            <v>0</v>
          </cell>
          <cell r="Y1404">
            <v>0</v>
          </cell>
          <cell r="AA1404">
            <v>0</v>
          </cell>
          <cell r="AJ1404">
            <v>-2830755.9858333338</v>
          </cell>
          <cell r="AN1404">
            <v>-2329694.21</v>
          </cell>
          <cell r="AR1404">
            <v>-1437163.7879166666</v>
          </cell>
          <cell r="AV1404">
            <v>-415044.45583333331</v>
          </cell>
          <cell r="AZ1404">
            <v>0</v>
          </cell>
        </row>
        <row r="1405">
          <cell r="Q1405">
            <v>0</v>
          </cell>
          <cell r="S1405">
            <v>0</v>
          </cell>
          <cell r="U1405">
            <v>0</v>
          </cell>
          <cell r="V1405">
            <v>0</v>
          </cell>
          <cell r="W1405">
            <v>0</v>
          </cell>
          <cell r="Y1405">
            <v>0</v>
          </cell>
          <cell r="AA1405">
            <v>0</v>
          </cell>
          <cell r="AJ1405">
            <v>0</v>
          </cell>
          <cell r="AN1405">
            <v>0</v>
          </cell>
          <cell r="AR1405">
            <v>0</v>
          </cell>
          <cell r="AV1405">
            <v>0</v>
          </cell>
          <cell r="AZ1405">
            <v>0</v>
          </cell>
        </row>
        <row r="1406">
          <cell r="Q1406">
            <v>-132972</v>
          </cell>
          <cell r="S1406">
            <v>-197972</v>
          </cell>
          <cell r="U1406">
            <v>-262972</v>
          </cell>
          <cell r="V1406">
            <v>-295472</v>
          </cell>
          <cell r="W1406">
            <v>-327972</v>
          </cell>
          <cell r="Y1406">
            <v>52370.5</v>
          </cell>
          <cell r="AA1406">
            <v>-206250</v>
          </cell>
          <cell r="AJ1406">
            <v>-155951.875</v>
          </cell>
          <cell r="AN1406">
            <v>-166387.54166666666</v>
          </cell>
          <cell r="AR1406">
            <v>-171533.35416666666</v>
          </cell>
          <cell r="AV1406">
            <v>-213410</v>
          </cell>
          <cell r="AZ1406">
            <v>-244364.33333333334</v>
          </cell>
        </row>
        <row r="1407">
          <cell r="U1407">
            <v>0</v>
          </cell>
          <cell r="V1407">
            <v>0</v>
          </cell>
          <cell r="W1407">
            <v>0</v>
          </cell>
          <cell r="Y1407">
            <v>0</v>
          </cell>
          <cell r="AA1407">
            <v>0</v>
          </cell>
          <cell r="AJ1407">
            <v>0</v>
          </cell>
          <cell r="AN1407">
            <v>-66666.666666666672</v>
          </cell>
          <cell r="AR1407">
            <v>-66666.666666666672</v>
          </cell>
          <cell r="AV1407">
            <v>-66666.666666666672</v>
          </cell>
          <cell r="AZ1407">
            <v>0</v>
          </cell>
        </row>
        <row r="1408">
          <cell r="Q1408">
            <v>-125861.02</v>
          </cell>
          <cell r="S1408">
            <v>-122897.5</v>
          </cell>
          <cell r="U1408">
            <v>-119874.4</v>
          </cell>
          <cell r="V1408">
            <v>-118340.14</v>
          </cell>
          <cell r="W1408">
            <v>-116790.54</v>
          </cell>
          <cell r="Y1408">
            <v>-113644.7</v>
          </cell>
          <cell r="AA1408">
            <v>-110435.63</v>
          </cell>
          <cell r="AJ1408">
            <v>-134322.13166666665</v>
          </cell>
          <cell r="AN1408">
            <v>-128679.08416666665</v>
          </cell>
          <cell r="AR1408">
            <v>-122806.88875</v>
          </cell>
          <cell r="AV1408">
            <v>-116696.26208333332</v>
          </cell>
          <cell r="AZ1408">
            <v>-110337.5245833333</v>
          </cell>
        </row>
        <row r="1409">
          <cell r="Q1409">
            <v>-2377988.75</v>
          </cell>
          <cell r="S1409">
            <v>-3148065.75</v>
          </cell>
          <cell r="U1409">
            <v>-1366953.49</v>
          </cell>
          <cell r="V1409">
            <v>-1551784.49</v>
          </cell>
          <cell r="W1409">
            <v>-1667092.49</v>
          </cell>
          <cell r="Y1409">
            <v>-1843541.49</v>
          </cell>
          <cell r="AA1409">
            <v>-2059311.49</v>
          </cell>
          <cell r="AJ1409">
            <v>-2041488.5445833334</v>
          </cell>
          <cell r="AN1409">
            <v>-2065672.4058333335</v>
          </cell>
          <cell r="AR1409">
            <v>-2129740.5274999994</v>
          </cell>
          <cell r="AV1409">
            <v>-2190439.4408333329</v>
          </cell>
          <cell r="AZ1409">
            <v>-2150164.8275000001</v>
          </cell>
        </row>
        <row r="1410">
          <cell r="Q1410">
            <v>0</v>
          </cell>
          <cell r="S1410">
            <v>0</v>
          </cell>
          <cell r="U1410">
            <v>0</v>
          </cell>
          <cell r="V1410">
            <v>0</v>
          </cell>
          <cell r="W1410">
            <v>0</v>
          </cell>
          <cell r="Y1410">
            <v>0</v>
          </cell>
          <cell r="AA1410">
            <v>0</v>
          </cell>
          <cell r="AJ1410">
            <v>0</v>
          </cell>
          <cell r="AN1410">
            <v>0</v>
          </cell>
          <cell r="AR1410">
            <v>0</v>
          </cell>
          <cell r="AV1410">
            <v>0</v>
          </cell>
          <cell r="AZ1410">
            <v>0</v>
          </cell>
        </row>
        <row r="1411">
          <cell r="Q1411">
            <v>-1193290.47</v>
          </cell>
          <cell r="S1411">
            <v>-226170.97</v>
          </cell>
          <cell r="U1411">
            <v>-450980.51</v>
          </cell>
          <cell r="V1411">
            <v>-579891.88</v>
          </cell>
          <cell r="W1411">
            <v>-664550.25</v>
          </cell>
          <cell r="Y1411">
            <v>-898783.15</v>
          </cell>
          <cell r="AA1411">
            <v>-1125742.67</v>
          </cell>
          <cell r="AJ1411">
            <v>-730895.30666666664</v>
          </cell>
          <cell r="AN1411">
            <v>-758239.11124999996</v>
          </cell>
          <cell r="AR1411">
            <v>-783413.85291666666</v>
          </cell>
          <cell r="AV1411">
            <v>-825834.85708333331</v>
          </cell>
          <cell r="AZ1411">
            <v>-848794.6758333334</v>
          </cell>
        </row>
        <row r="1412">
          <cell r="Q1412">
            <v>0</v>
          </cell>
          <cell r="S1412">
            <v>0</v>
          </cell>
          <cell r="U1412">
            <v>0</v>
          </cell>
          <cell r="V1412">
            <v>0</v>
          </cell>
          <cell r="W1412">
            <v>0</v>
          </cell>
          <cell r="Y1412">
            <v>0</v>
          </cell>
          <cell r="AA1412">
            <v>0</v>
          </cell>
          <cell r="AJ1412">
            <v>0</v>
          </cell>
          <cell r="AN1412">
            <v>0</v>
          </cell>
          <cell r="AR1412">
            <v>0</v>
          </cell>
          <cell r="AV1412">
            <v>0</v>
          </cell>
          <cell r="AZ1412">
            <v>0</v>
          </cell>
        </row>
        <row r="1413">
          <cell r="Q1413">
            <v>-450000</v>
          </cell>
          <cell r="S1413">
            <v>-446691</v>
          </cell>
          <cell r="U1413">
            <v>0</v>
          </cell>
          <cell r="V1413">
            <v>0</v>
          </cell>
          <cell r="W1413">
            <v>-198529.5</v>
          </cell>
          <cell r="Y1413">
            <v>-198529.5</v>
          </cell>
          <cell r="AA1413">
            <v>-409467</v>
          </cell>
          <cell r="AJ1413">
            <v>-240717</v>
          </cell>
          <cell r="AN1413">
            <v>-219485.25</v>
          </cell>
          <cell r="AR1413">
            <v>-240165.35416666666</v>
          </cell>
          <cell r="AV1413">
            <v>-340326.29166666669</v>
          </cell>
          <cell r="AZ1413">
            <v>-673138.875</v>
          </cell>
        </row>
        <row r="1414">
          <cell r="Q1414">
            <v>-468483.86</v>
          </cell>
          <cell r="S1414">
            <v>-435972.99</v>
          </cell>
          <cell r="U1414">
            <v>-385657.92</v>
          </cell>
          <cell r="V1414">
            <v>-378451.97</v>
          </cell>
          <cell r="W1414">
            <v>-366705.14</v>
          </cell>
          <cell r="Y1414">
            <v>-344174.36</v>
          </cell>
          <cell r="AA1414">
            <v>-338895.05</v>
          </cell>
          <cell r="AJ1414">
            <v>-487721.17500000005</v>
          </cell>
          <cell r="AN1414">
            <v>-463577.13666666666</v>
          </cell>
          <cell r="AR1414">
            <v>-423943.58499999996</v>
          </cell>
          <cell r="AV1414">
            <v>-377974.6966666666</v>
          </cell>
          <cell r="AZ1414">
            <v>-327948.96374999994</v>
          </cell>
        </row>
        <row r="1415">
          <cell r="Q1415">
            <v>-12000</v>
          </cell>
          <cell r="S1415">
            <v>-20000</v>
          </cell>
          <cell r="U1415">
            <v>-22250</v>
          </cell>
          <cell r="V1415">
            <v>-4500</v>
          </cell>
          <cell r="W1415">
            <v>-6750</v>
          </cell>
          <cell r="Y1415">
            <v>-11250</v>
          </cell>
          <cell r="AA1415">
            <v>-15750</v>
          </cell>
          <cell r="AJ1415">
            <v>-500</v>
          </cell>
          <cell r="AN1415">
            <v>-6593.75</v>
          </cell>
          <cell r="AR1415">
            <v>-9677.0833333333339</v>
          </cell>
          <cell r="AV1415">
            <v>-14427.083333333334</v>
          </cell>
          <cell r="AZ1415">
            <v>-11427.083333333334</v>
          </cell>
        </row>
        <row r="1416">
          <cell r="Q1416">
            <v>-1055220.03</v>
          </cell>
          <cell r="S1416">
            <v>-1136515.97</v>
          </cell>
          <cell r="U1416">
            <v>-174621.01</v>
          </cell>
          <cell r="V1416">
            <v>-220266.01</v>
          </cell>
          <cell r="W1416">
            <v>-311486.44</v>
          </cell>
          <cell r="Y1416">
            <v>-400991.04</v>
          </cell>
          <cell r="AA1416">
            <v>-588173.22</v>
          </cell>
          <cell r="AJ1416">
            <v>-741400.73749999993</v>
          </cell>
          <cell r="AN1416">
            <v>-755804.97458333347</v>
          </cell>
          <cell r="AR1416">
            <v>-660048.12791666656</v>
          </cell>
          <cell r="AV1416">
            <v>-539283.40166666661</v>
          </cell>
          <cell r="AZ1416">
            <v>-473103.91541666671</v>
          </cell>
        </row>
        <row r="1417">
          <cell r="Q1417">
            <v>-173891.11</v>
          </cell>
          <cell r="S1417">
            <v>-289818.52</v>
          </cell>
          <cell r="U1417">
            <v>-29851.31</v>
          </cell>
          <cell r="V1417">
            <v>-59702.62</v>
          </cell>
          <cell r="W1417">
            <v>-89553.93</v>
          </cell>
          <cell r="Y1417">
            <v>-149256.54999999999</v>
          </cell>
          <cell r="AA1417">
            <v>-208959.17</v>
          </cell>
          <cell r="AJ1417">
            <v>-7245.4629166666664</v>
          </cell>
          <cell r="AN1417">
            <v>-88189.360416666663</v>
          </cell>
          <cell r="AR1417">
            <v>-118040.67041666666</v>
          </cell>
          <cell r="AV1417">
            <v>-180448.26416666669</v>
          </cell>
          <cell r="AZ1417">
            <v>-194070.82666666666</v>
          </cell>
        </row>
        <row r="1418">
          <cell r="Q1418">
            <v>-51500</v>
          </cell>
          <cell r="S1418">
            <v>-85833.34</v>
          </cell>
          <cell r="U1418">
            <v>-8840.8700000000008</v>
          </cell>
          <cell r="V1418">
            <v>-17681.7</v>
          </cell>
          <cell r="W1418">
            <v>-26522.53</v>
          </cell>
          <cell r="Y1418">
            <v>-44204.19</v>
          </cell>
          <cell r="AA1418">
            <v>-61885.85</v>
          </cell>
          <cell r="AJ1418">
            <v>-2145.8333333333335</v>
          </cell>
          <cell r="AN1418">
            <v>-26118.370416666668</v>
          </cell>
          <cell r="AR1418">
            <v>-34959.213749999995</v>
          </cell>
          <cell r="AV1418">
            <v>-53441.997083333328</v>
          </cell>
          <cell r="AZ1418">
            <v>-57476.484583333331</v>
          </cell>
        </row>
        <row r="1419">
          <cell r="Q1419">
            <v>-51500</v>
          </cell>
          <cell r="S1419">
            <v>-85833.34</v>
          </cell>
          <cell r="U1419">
            <v>-8840.8700000000008</v>
          </cell>
          <cell r="V1419">
            <v>-17681.7</v>
          </cell>
          <cell r="W1419">
            <v>-26522.53</v>
          </cell>
          <cell r="Y1419">
            <v>-44204.19</v>
          </cell>
          <cell r="AA1419">
            <v>-61885.85</v>
          </cell>
          <cell r="AJ1419">
            <v>-2145.8333333333335</v>
          </cell>
          <cell r="AN1419">
            <v>-26118.370416666668</v>
          </cell>
          <cell r="AR1419">
            <v>-34959.213749999995</v>
          </cell>
          <cell r="AV1419">
            <v>-53441.997083333328</v>
          </cell>
          <cell r="AZ1419">
            <v>-57476.484583333331</v>
          </cell>
        </row>
        <row r="1420">
          <cell r="AA1420">
            <v>0</v>
          </cell>
          <cell r="AJ1420">
            <v>0</v>
          </cell>
          <cell r="AN1420">
            <v>0</v>
          </cell>
          <cell r="AR1420">
            <v>0</v>
          </cell>
          <cell r="AV1420">
            <v>-416.66666666666669</v>
          </cell>
          <cell r="AZ1420">
            <v>-833.33333333333337</v>
          </cell>
        </row>
        <row r="1421">
          <cell r="Q1421">
            <v>0</v>
          </cell>
          <cell r="S1421">
            <v>0</v>
          </cell>
          <cell r="U1421">
            <v>0</v>
          </cell>
          <cell r="V1421">
            <v>0</v>
          </cell>
          <cell r="W1421">
            <v>0</v>
          </cell>
          <cell r="Y1421">
            <v>0</v>
          </cell>
          <cell r="AA1421">
            <v>0</v>
          </cell>
          <cell r="AJ1421">
            <v>0</v>
          </cell>
          <cell r="AN1421">
            <v>0</v>
          </cell>
          <cell r="AR1421">
            <v>0</v>
          </cell>
          <cell r="AV1421">
            <v>0</v>
          </cell>
          <cell r="AZ1421">
            <v>0</v>
          </cell>
        </row>
        <row r="1422">
          <cell r="Q1422">
            <v>-47149.83</v>
          </cell>
          <cell r="S1422">
            <v>0</v>
          </cell>
          <cell r="U1422">
            <v>0</v>
          </cell>
          <cell r="V1422">
            <v>0</v>
          </cell>
          <cell r="W1422">
            <v>0</v>
          </cell>
          <cell r="Y1422">
            <v>0</v>
          </cell>
          <cell r="AA1422">
            <v>0</v>
          </cell>
          <cell r="AJ1422">
            <v>-17797.571249999997</v>
          </cell>
          <cell r="AN1422">
            <v>-11714.443333333335</v>
          </cell>
          <cell r="AR1422">
            <v>-7854.0525000000007</v>
          </cell>
          <cell r="AV1422">
            <v>-1964.5762500000001</v>
          </cell>
          <cell r="AZ1422">
            <v>0</v>
          </cell>
        </row>
        <row r="1423">
          <cell r="AV1423">
            <v>0</v>
          </cell>
          <cell r="AZ1423">
            <v>0</v>
          </cell>
        </row>
        <row r="1424">
          <cell r="AR1424">
            <v>0</v>
          </cell>
          <cell r="AV1424">
            <v>-87756.628749999989</v>
          </cell>
          <cell r="AZ1424">
            <v>-644529.85000000009</v>
          </cell>
        </row>
        <row r="1425">
          <cell r="AV1425">
            <v>0</v>
          </cell>
          <cell r="AZ1425">
            <v>0</v>
          </cell>
        </row>
        <row r="1426">
          <cell r="AV1426">
            <v>0</v>
          </cell>
          <cell r="AZ1426">
            <v>0</v>
          </cell>
        </row>
        <row r="1427">
          <cell r="AA1427">
            <v>0</v>
          </cell>
          <cell r="AR1427">
            <v>0</v>
          </cell>
          <cell r="AV1427">
            <v>-875.83333333333337</v>
          </cell>
          <cell r="AZ1427">
            <v>-7882.5</v>
          </cell>
        </row>
        <row r="1428">
          <cell r="AA1428">
            <v>0</v>
          </cell>
          <cell r="AR1428">
            <v>0</v>
          </cell>
          <cell r="AV1428">
            <v>-875.83333333333337</v>
          </cell>
          <cell r="AZ1428">
            <v>-7882.5</v>
          </cell>
        </row>
        <row r="1429">
          <cell r="AA1429">
            <v>0</v>
          </cell>
          <cell r="AR1429">
            <v>0</v>
          </cell>
          <cell r="AV1429">
            <v>-1532.7083333333333</v>
          </cell>
          <cell r="AZ1429">
            <v>-13794.375</v>
          </cell>
        </row>
        <row r="1430">
          <cell r="AA1430">
            <v>0</v>
          </cell>
          <cell r="AR1430">
            <v>0</v>
          </cell>
          <cell r="AV1430">
            <v>-15327.083333333334</v>
          </cell>
          <cell r="AZ1430">
            <v>-137943.75</v>
          </cell>
        </row>
        <row r="1431">
          <cell r="AA1431">
            <v>0</v>
          </cell>
          <cell r="AR1431">
            <v>0</v>
          </cell>
          <cell r="AV1431">
            <v>-6568.75</v>
          </cell>
          <cell r="AZ1431">
            <v>-24085.416666666668</v>
          </cell>
        </row>
        <row r="1432">
          <cell r="AA1432">
            <v>0</v>
          </cell>
          <cell r="AR1432">
            <v>0</v>
          </cell>
          <cell r="AV1432">
            <v>-1094.7916666666667</v>
          </cell>
          <cell r="AZ1432">
            <v>-9853.125</v>
          </cell>
        </row>
        <row r="1433">
          <cell r="AA1433">
            <v>0</v>
          </cell>
          <cell r="AR1433">
            <v>0</v>
          </cell>
          <cell r="AV1433">
            <v>0</v>
          </cell>
          <cell r="AZ1433">
            <v>0</v>
          </cell>
        </row>
        <row r="1434">
          <cell r="AV1434">
            <v>0</v>
          </cell>
          <cell r="AZ1434">
            <v>0</v>
          </cell>
        </row>
        <row r="1435">
          <cell r="AV1435">
            <v>0</v>
          </cell>
          <cell r="AZ1435">
            <v>0</v>
          </cell>
        </row>
        <row r="1436">
          <cell r="AV1436">
            <v>0</v>
          </cell>
          <cell r="AZ1436">
            <v>0</v>
          </cell>
        </row>
        <row r="1437">
          <cell r="AV1437">
            <v>0</v>
          </cell>
          <cell r="AZ1437">
            <v>0</v>
          </cell>
        </row>
        <row r="1438">
          <cell r="AV1438">
            <v>-94173.208333333328</v>
          </cell>
          <cell r="AZ1438">
            <v>-873833.875</v>
          </cell>
        </row>
        <row r="1439">
          <cell r="AV1439">
            <v>-2189.5833333333335</v>
          </cell>
          <cell r="AZ1439">
            <v>-19706.25</v>
          </cell>
        </row>
        <row r="1440">
          <cell r="AV1440">
            <v>0</v>
          </cell>
          <cell r="AZ1440">
            <v>0</v>
          </cell>
        </row>
        <row r="1441">
          <cell r="AV1441">
            <v>0</v>
          </cell>
          <cell r="AZ1441">
            <v>0</v>
          </cell>
        </row>
        <row r="1442">
          <cell r="AV1442">
            <v>0</v>
          </cell>
          <cell r="AZ1442">
            <v>0</v>
          </cell>
        </row>
        <row r="1443">
          <cell r="AV1443">
            <v>-1094.7916666666667</v>
          </cell>
          <cell r="AZ1443">
            <v>-9853.125</v>
          </cell>
        </row>
        <row r="1444">
          <cell r="AV1444">
            <v>0</v>
          </cell>
          <cell r="AZ1444">
            <v>0</v>
          </cell>
        </row>
        <row r="1445">
          <cell r="AV1445">
            <v>0</v>
          </cell>
          <cell r="AZ1445">
            <v>0</v>
          </cell>
        </row>
        <row r="1446">
          <cell r="AV1446">
            <v>0</v>
          </cell>
          <cell r="AZ1446">
            <v>0</v>
          </cell>
        </row>
        <row r="1447">
          <cell r="AV1447">
            <v>0</v>
          </cell>
          <cell r="AZ1447">
            <v>0</v>
          </cell>
        </row>
        <row r="1448">
          <cell r="U1448">
            <v>-15253885.119999999</v>
          </cell>
          <cell r="V1448">
            <v>-14906969.26</v>
          </cell>
          <cell r="W1448">
            <v>-14348397.539999999</v>
          </cell>
          <cell r="Y1448">
            <v>-13587687.189999999</v>
          </cell>
          <cell r="AA1448">
            <v>-12877073.34</v>
          </cell>
          <cell r="AJ1448">
            <v>0</v>
          </cell>
          <cell r="AN1448">
            <v>-1935595.9433333334</v>
          </cell>
          <cell r="AR1448">
            <v>-6739250.61625</v>
          </cell>
          <cell r="AV1448">
            <v>-11017168.754999999</v>
          </cell>
          <cell r="AZ1448">
            <v>-9573430.5791666657</v>
          </cell>
        </row>
        <row r="1449">
          <cell r="Q1449">
            <v>-22739197.710000001</v>
          </cell>
          <cell r="S1449">
            <v>0</v>
          </cell>
          <cell r="U1449">
            <v>0</v>
          </cell>
          <cell r="V1449">
            <v>0</v>
          </cell>
          <cell r="W1449">
            <v>0</v>
          </cell>
          <cell r="Y1449">
            <v>0</v>
          </cell>
          <cell r="AA1449">
            <v>0</v>
          </cell>
          <cell r="AJ1449">
            <v>-19961333.408750001</v>
          </cell>
          <cell r="AN1449">
            <v>-18027089.832083341</v>
          </cell>
          <cell r="AR1449">
            <v>-10422132.283750001</v>
          </cell>
          <cell r="AV1449">
            <v>-2842399.7137499996</v>
          </cell>
          <cell r="AZ1449">
            <v>0</v>
          </cell>
        </row>
        <row r="1450">
          <cell r="Q1450">
            <v>-45846943.020000003</v>
          </cell>
          <cell r="S1450">
            <v>-45259391.049999997</v>
          </cell>
          <cell r="U1450">
            <v>-44869994.159999996</v>
          </cell>
          <cell r="V1450">
            <v>-44544949.149999999</v>
          </cell>
          <cell r="W1450">
            <v>-44066127.07</v>
          </cell>
          <cell r="Y1450">
            <v>-43473648.030000001</v>
          </cell>
          <cell r="AA1450">
            <v>-43002486.130000003</v>
          </cell>
          <cell r="AJ1450">
            <v>-1910289.2925000002</v>
          </cell>
          <cell r="AN1450">
            <v>-17024115.043333333</v>
          </cell>
          <cell r="AR1450">
            <v>-31736847.115416665</v>
          </cell>
          <cell r="AV1450">
            <v>-44155354.499583326</v>
          </cell>
          <cell r="AZ1450">
            <v>-30807831.670000002</v>
          </cell>
        </row>
        <row r="1451">
          <cell r="Q1451">
            <v>-5284492</v>
          </cell>
          <cell r="S1451">
            <v>-7277948.79</v>
          </cell>
          <cell r="U1451">
            <v>-47214426.090000004</v>
          </cell>
          <cell r="V1451">
            <v>-42951910.009999998</v>
          </cell>
          <cell r="W1451">
            <v>-53765020</v>
          </cell>
          <cell r="Y1451">
            <v>-136888713.97</v>
          </cell>
          <cell r="AA1451">
            <v>-90779508.310000002</v>
          </cell>
          <cell r="AJ1451">
            <v>-4079302.875</v>
          </cell>
          <cell r="AN1451">
            <v>-10215434.367083333</v>
          </cell>
          <cell r="AR1451">
            <v>-35971356.855416663</v>
          </cell>
          <cell r="AV1451">
            <v>-66217350.58625</v>
          </cell>
          <cell r="AZ1451">
            <v>-91946591.767499998</v>
          </cell>
        </row>
        <row r="1452">
          <cell r="Q1452">
            <v>-146627437</v>
          </cell>
          <cell r="S1452">
            <v>-174733257.81999999</v>
          </cell>
          <cell r="U1452">
            <v>-153346024.08000001</v>
          </cell>
          <cell r="V1452">
            <v>-131389310.18000001</v>
          </cell>
          <cell r="W1452">
            <v>-122462280.81</v>
          </cell>
          <cell r="Y1452">
            <v>-132728656.68000001</v>
          </cell>
          <cell r="AA1452">
            <v>-94851571.670000002</v>
          </cell>
          <cell r="AJ1452">
            <v>-35063785.458333336</v>
          </cell>
          <cell r="AN1452">
            <v>-90200928.605000004</v>
          </cell>
          <cell r="AR1452">
            <v>-132804927.82749999</v>
          </cell>
          <cell r="AV1452">
            <v>-129416185.69541667</v>
          </cell>
          <cell r="AZ1452">
            <v>-101565399.33375001</v>
          </cell>
        </row>
        <row r="1453">
          <cell r="Q1453">
            <v>-3042121</v>
          </cell>
          <cell r="S1453">
            <v>-3199319.12</v>
          </cell>
          <cell r="U1453">
            <v>-36843688.369999997</v>
          </cell>
          <cell r="V1453">
            <v>-29512015.59</v>
          </cell>
          <cell r="W1453">
            <v>-31061844.82</v>
          </cell>
          <cell r="Y1453">
            <v>-90773648.450000003</v>
          </cell>
          <cell r="AA1453">
            <v>-68807119.890000001</v>
          </cell>
          <cell r="AJ1453">
            <v>-5544070.416666667</v>
          </cell>
          <cell r="AN1453">
            <v>-8978652.6970833335</v>
          </cell>
          <cell r="AR1453">
            <v>-24550238.513750002</v>
          </cell>
          <cell r="AV1453">
            <v>-47266621.321666658</v>
          </cell>
          <cell r="AZ1453">
            <v>-70688125.567916662</v>
          </cell>
        </row>
        <row r="1454">
          <cell r="Q1454">
            <v>-62495473</v>
          </cell>
          <cell r="S1454">
            <v>-70238454.790000007</v>
          </cell>
          <cell r="U1454">
            <v>-51097143.75</v>
          </cell>
          <cell r="V1454">
            <v>-34581627.18</v>
          </cell>
          <cell r="W1454">
            <v>-31546380.68</v>
          </cell>
          <cell r="Y1454">
            <v>-34071970.619999997</v>
          </cell>
          <cell r="AA1454">
            <v>-25151454.940000001</v>
          </cell>
          <cell r="AJ1454">
            <v>-12955949.791666666</v>
          </cell>
          <cell r="AN1454">
            <v>-33141180.537916671</v>
          </cell>
          <cell r="AR1454">
            <v>-44026800.607500009</v>
          </cell>
          <cell r="AV1454">
            <v>-39986123.31333334</v>
          </cell>
          <cell r="AZ1454">
            <v>-28822538.374166667</v>
          </cell>
        </row>
        <row r="1455">
          <cell r="Q1455">
            <v>0</v>
          </cell>
          <cell r="S1455">
            <v>0</v>
          </cell>
          <cell r="U1455">
            <v>0</v>
          </cell>
          <cell r="V1455">
            <v>0</v>
          </cell>
          <cell r="W1455">
            <v>0</v>
          </cell>
          <cell r="Y1455">
            <v>0</v>
          </cell>
          <cell r="AA1455">
            <v>0</v>
          </cell>
          <cell r="AJ1455">
            <v>494570.625</v>
          </cell>
          <cell r="AN1455">
            <v>0</v>
          </cell>
          <cell r="AR1455">
            <v>0</v>
          </cell>
          <cell r="AV1455">
            <v>0</v>
          </cell>
          <cell r="AZ1455">
            <v>0</v>
          </cell>
        </row>
        <row r="1456">
          <cell r="Q1456">
            <v>337205</v>
          </cell>
          <cell r="S1456">
            <v>337205</v>
          </cell>
          <cell r="U1456">
            <v>0</v>
          </cell>
          <cell r="V1456">
            <v>0</v>
          </cell>
          <cell r="W1456">
            <v>0</v>
          </cell>
          <cell r="Y1456">
            <v>0</v>
          </cell>
          <cell r="AA1456">
            <v>0</v>
          </cell>
          <cell r="AJ1456">
            <v>426179.54166666669</v>
          </cell>
          <cell r="AN1456">
            <v>495807.125</v>
          </cell>
          <cell r="AR1456">
            <v>493291.95833333331</v>
          </cell>
          <cell r="AV1456">
            <v>70251.041666666672</v>
          </cell>
          <cell r="AZ1456">
            <v>0</v>
          </cell>
        </row>
        <row r="1457">
          <cell r="Q1457">
            <v>0</v>
          </cell>
          <cell r="S1457">
            <v>0</v>
          </cell>
          <cell r="U1457">
            <v>0</v>
          </cell>
          <cell r="V1457">
            <v>0</v>
          </cell>
          <cell r="W1457">
            <v>0</v>
          </cell>
          <cell r="Y1457">
            <v>0</v>
          </cell>
          <cell r="AA1457">
            <v>0</v>
          </cell>
          <cell r="AJ1457">
            <v>1379983.5416666667</v>
          </cell>
          <cell r="AN1457">
            <v>0</v>
          </cell>
          <cell r="AR1457">
            <v>0</v>
          </cell>
          <cell r="AV1457">
            <v>0</v>
          </cell>
          <cell r="AZ1457">
            <v>0</v>
          </cell>
        </row>
        <row r="1458">
          <cell r="Q1458">
            <v>187642</v>
          </cell>
          <cell r="S1458">
            <v>187642</v>
          </cell>
          <cell r="U1458">
            <v>0</v>
          </cell>
          <cell r="V1458">
            <v>0</v>
          </cell>
          <cell r="W1458">
            <v>0</v>
          </cell>
          <cell r="Y1458">
            <v>0</v>
          </cell>
          <cell r="AA1458">
            <v>0</v>
          </cell>
          <cell r="AJ1458">
            <v>153891.5</v>
          </cell>
          <cell r="AN1458">
            <v>192735.5</v>
          </cell>
          <cell r="AR1458">
            <v>184477.29166666666</v>
          </cell>
          <cell r="AV1458">
            <v>39092.083333333336</v>
          </cell>
          <cell r="AZ1458">
            <v>0</v>
          </cell>
        </row>
        <row r="1459">
          <cell r="Q1459">
            <v>28158</v>
          </cell>
          <cell r="S1459">
            <v>28158</v>
          </cell>
          <cell r="U1459">
            <v>0</v>
          </cell>
          <cell r="V1459">
            <v>0</v>
          </cell>
          <cell r="W1459">
            <v>0</v>
          </cell>
          <cell r="Y1459">
            <v>0</v>
          </cell>
          <cell r="AA1459">
            <v>0</v>
          </cell>
          <cell r="AJ1459">
            <v>41793.75</v>
          </cell>
          <cell r="AN1459">
            <v>40971.75</v>
          </cell>
          <cell r="AR1459">
            <v>29832.458333333332</v>
          </cell>
          <cell r="AV1459">
            <v>5866.25</v>
          </cell>
          <cell r="AZ1459">
            <v>0</v>
          </cell>
        </row>
        <row r="1460">
          <cell r="Q1460">
            <v>17952</v>
          </cell>
          <cell r="S1460">
            <v>17952</v>
          </cell>
          <cell r="U1460">
            <v>0</v>
          </cell>
          <cell r="V1460">
            <v>0</v>
          </cell>
          <cell r="W1460">
            <v>0</v>
          </cell>
          <cell r="Y1460">
            <v>0</v>
          </cell>
          <cell r="AA1460">
            <v>0</v>
          </cell>
          <cell r="AJ1460">
            <v>62107.25</v>
          </cell>
          <cell r="AN1460">
            <v>54741.875</v>
          </cell>
          <cell r="AR1460">
            <v>26282.958333333332</v>
          </cell>
          <cell r="AV1460">
            <v>3740</v>
          </cell>
          <cell r="AZ1460">
            <v>0</v>
          </cell>
        </row>
        <row r="1461">
          <cell r="Q1461">
            <v>0</v>
          </cell>
          <cell r="S1461">
            <v>0</v>
          </cell>
          <cell r="U1461">
            <v>0</v>
          </cell>
          <cell r="V1461">
            <v>0</v>
          </cell>
          <cell r="W1461">
            <v>0</v>
          </cell>
          <cell r="Y1461">
            <v>0</v>
          </cell>
          <cell r="AA1461">
            <v>0</v>
          </cell>
          <cell r="AJ1461">
            <v>-43831.358333333337</v>
          </cell>
          <cell r="AN1461">
            <v>-43831.358333333337</v>
          </cell>
          <cell r="AR1461">
            <v>0</v>
          </cell>
          <cell r="AV1461">
            <v>0</v>
          </cell>
          <cell r="AZ1461">
            <v>0</v>
          </cell>
        </row>
        <row r="1462">
          <cell r="Q1462">
            <v>0</v>
          </cell>
          <cell r="S1462">
            <v>0</v>
          </cell>
          <cell r="U1462">
            <v>0</v>
          </cell>
          <cell r="V1462">
            <v>0</v>
          </cell>
          <cell r="W1462">
            <v>0</v>
          </cell>
          <cell r="Y1462">
            <v>0</v>
          </cell>
          <cell r="AA1462">
            <v>0</v>
          </cell>
          <cell r="AJ1462">
            <v>-6020.6500000000005</v>
          </cell>
          <cell r="AN1462">
            <v>-6020.6500000000005</v>
          </cell>
          <cell r="AR1462">
            <v>0</v>
          </cell>
          <cell r="AV1462">
            <v>0</v>
          </cell>
          <cell r="AZ1462">
            <v>0</v>
          </cell>
        </row>
        <row r="1463">
          <cell r="Q1463">
            <v>-83392136</v>
          </cell>
          <cell r="S1463">
            <v>-131126367.93000001</v>
          </cell>
          <cell r="U1463">
            <v>-116413391.34</v>
          </cell>
          <cell r="V1463">
            <v>-109603898.62</v>
          </cell>
          <cell r="W1463">
            <v>-99191965.030000001</v>
          </cell>
          <cell r="Y1463">
            <v>0</v>
          </cell>
          <cell r="AA1463">
            <v>0</v>
          </cell>
          <cell r="AJ1463">
            <v>-12611336.333333334</v>
          </cell>
          <cell r="AN1463">
            <v>-48323100.975833327</v>
          </cell>
          <cell r="AR1463">
            <v>-70565554.460833326</v>
          </cell>
          <cell r="AV1463">
            <v>-59775370.419166662</v>
          </cell>
          <cell r="AZ1463">
            <v>-22250213.276666667</v>
          </cell>
        </row>
        <row r="1464">
          <cell r="Q1464">
            <v>0</v>
          </cell>
          <cell r="S1464">
            <v>0</v>
          </cell>
          <cell r="U1464">
            <v>0</v>
          </cell>
          <cell r="V1464">
            <v>0</v>
          </cell>
          <cell r="W1464">
            <v>0</v>
          </cell>
          <cell r="Y1464">
            <v>0</v>
          </cell>
          <cell r="AA1464">
            <v>0</v>
          </cell>
          <cell r="AJ1464">
            <v>-3697037.0833333335</v>
          </cell>
          <cell r="AN1464">
            <v>0</v>
          </cell>
          <cell r="AR1464">
            <v>0</v>
          </cell>
          <cell r="AV1464">
            <v>0</v>
          </cell>
          <cell r="AZ1464">
            <v>0</v>
          </cell>
        </row>
        <row r="1465">
          <cell r="Q1465">
            <v>0</v>
          </cell>
          <cell r="S1465">
            <v>0</v>
          </cell>
          <cell r="U1465">
            <v>0</v>
          </cell>
          <cell r="V1465">
            <v>0</v>
          </cell>
          <cell r="W1465">
            <v>0</v>
          </cell>
          <cell r="Y1465">
            <v>0</v>
          </cell>
          <cell r="AA1465">
            <v>0</v>
          </cell>
          <cell r="AJ1465">
            <v>0</v>
          </cell>
          <cell r="AN1465">
            <v>0</v>
          </cell>
          <cell r="AR1465">
            <v>0</v>
          </cell>
          <cell r="AV1465">
            <v>0</v>
          </cell>
          <cell r="AZ1465">
            <v>0</v>
          </cell>
        </row>
        <row r="1466">
          <cell r="Q1466">
            <v>-89829695</v>
          </cell>
          <cell r="S1466">
            <v>-126532001.87</v>
          </cell>
          <cell r="U1466">
            <v>-78552028.540000007</v>
          </cell>
          <cell r="V1466">
            <v>-64924091.229999997</v>
          </cell>
          <cell r="W1466">
            <v>-60608616.539999999</v>
          </cell>
          <cell r="Y1466">
            <v>0</v>
          </cell>
          <cell r="AA1466">
            <v>0</v>
          </cell>
          <cell r="AJ1466">
            <v>-9694466.416666666</v>
          </cell>
          <cell r="AN1466">
            <v>-42255288.224166669</v>
          </cell>
          <cell r="AR1466">
            <v>-55882172.519166671</v>
          </cell>
          <cell r="AV1466">
            <v>-46489706.810833335</v>
          </cell>
          <cell r="AZ1466">
            <v>-13734060.17</v>
          </cell>
        </row>
        <row r="1467">
          <cell r="Q1467">
            <v>0</v>
          </cell>
          <cell r="S1467">
            <v>0</v>
          </cell>
          <cell r="U1467">
            <v>0</v>
          </cell>
          <cell r="V1467">
            <v>0</v>
          </cell>
          <cell r="W1467">
            <v>0</v>
          </cell>
          <cell r="Y1467">
            <v>0</v>
          </cell>
          <cell r="AA1467">
            <v>0</v>
          </cell>
          <cell r="AJ1467">
            <v>-33882.5</v>
          </cell>
          <cell r="AN1467">
            <v>0</v>
          </cell>
          <cell r="AR1467">
            <v>0</v>
          </cell>
          <cell r="AV1467">
            <v>0</v>
          </cell>
          <cell r="AZ1467">
            <v>0</v>
          </cell>
        </row>
        <row r="1468">
          <cell r="Q1468">
            <v>-2249252</v>
          </cell>
          <cell r="S1468">
            <v>0</v>
          </cell>
          <cell r="U1468">
            <v>0</v>
          </cell>
          <cell r="V1468">
            <v>0</v>
          </cell>
          <cell r="W1468">
            <v>0</v>
          </cell>
          <cell r="Y1468">
            <v>0</v>
          </cell>
          <cell r="AA1468">
            <v>0</v>
          </cell>
          <cell r="AJ1468">
            <v>-217795.08333333334</v>
          </cell>
          <cell r="AN1468">
            <v>-311513.91666666669</v>
          </cell>
          <cell r="AR1468">
            <v>-311513.91666666669</v>
          </cell>
          <cell r="AV1468">
            <v>-93718.833333333328</v>
          </cell>
          <cell r="AZ1468">
            <v>0</v>
          </cell>
        </row>
        <row r="1469">
          <cell r="Q1469">
            <v>0</v>
          </cell>
          <cell r="S1469">
            <v>0</v>
          </cell>
          <cell r="U1469">
            <v>0</v>
          </cell>
          <cell r="V1469">
            <v>0</v>
          </cell>
          <cell r="W1469">
            <v>0</v>
          </cell>
          <cell r="Y1469">
            <v>0</v>
          </cell>
          <cell r="AA1469">
            <v>0</v>
          </cell>
          <cell r="AJ1469">
            <v>1246.9166666666667</v>
          </cell>
          <cell r="AN1469">
            <v>0</v>
          </cell>
          <cell r="AR1469">
            <v>0</v>
          </cell>
          <cell r="AV1469">
            <v>0</v>
          </cell>
          <cell r="AZ1469">
            <v>0</v>
          </cell>
        </row>
        <row r="1470">
          <cell r="Q1470">
            <v>0</v>
          </cell>
          <cell r="S1470">
            <v>0</v>
          </cell>
          <cell r="U1470">
            <v>0</v>
          </cell>
          <cell r="V1470">
            <v>0</v>
          </cell>
          <cell r="W1470">
            <v>0</v>
          </cell>
          <cell r="Y1470">
            <v>0</v>
          </cell>
          <cell r="AA1470">
            <v>0</v>
          </cell>
          <cell r="AJ1470">
            <v>0</v>
          </cell>
          <cell r="AN1470">
            <v>0</v>
          </cell>
          <cell r="AR1470">
            <v>0</v>
          </cell>
          <cell r="AV1470">
            <v>0</v>
          </cell>
          <cell r="AZ1470">
            <v>0</v>
          </cell>
        </row>
        <row r="1471">
          <cell r="Q1471">
            <v>-3858235</v>
          </cell>
          <cell r="S1471">
            <v>0</v>
          </cell>
          <cell r="U1471">
            <v>0</v>
          </cell>
          <cell r="V1471">
            <v>0</v>
          </cell>
          <cell r="W1471">
            <v>0</v>
          </cell>
          <cell r="Y1471">
            <v>0</v>
          </cell>
          <cell r="AA1471">
            <v>0</v>
          </cell>
          <cell r="AJ1471">
            <v>-335751.04166666669</v>
          </cell>
          <cell r="AN1471">
            <v>-496510.83333333331</v>
          </cell>
          <cell r="AR1471">
            <v>-496510.83333333331</v>
          </cell>
          <cell r="AV1471">
            <v>-160759.79166666666</v>
          </cell>
          <cell r="AZ1471">
            <v>0</v>
          </cell>
        </row>
        <row r="1472">
          <cell r="Q1472">
            <v>0</v>
          </cell>
          <cell r="S1472">
            <v>0</v>
          </cell>
          <cell r="U1472">
            <v>0</v>
          </cell>
          <cell r="V1472">
            <v>0</v>
          </cell>
          <cell r="W1472">
            <v>0</v>
          </cell>
          <cell r="Y1472">
            <v>0</v>
          </cell>
          <cell r="AA1472">
            <v>0</v>
          </cell>
          <cell r="AJ1472">
            <v>496.16666666666669</v>
          </cell>
          <cell r="AN1472">
            <v>0</v>
          </cell>
          <cell r="AR1472">
            <v>0</v>
          </cell>
          <cell r="AV1472">
            <v>0</v>
          </cell>
          <cell r="AZ1472">
            <v>0</v>
          </cell>
        </row>
        <row r="1473">
          <cell r="Q1473">
            <v>322134</v>
          </cell>
          <cell r="S1473">
            <v>322134</v>
          </cell>
          <cell r="U1473">
            <v>0</v>
          </cell>
          <cell r="V1473">
            <v>0</v>
          </cell>
          <cell r="W1473">
            <v>0</v>
          </cell>
          <cell r="Y1473">
            <v>0</v>
          </cell>
          <cell r="AA1473">
            <v>0</v>
          </cell>
          <cell r="AJ1473">
            <v>143802</v>
          </cell>
          <cell r="AN1473">
            <v>210868.125</v>
          </cell>
          <cell r="AR1473">
            <v>210808.41666666666</v>
          </cell>
          <cell r="AV1473">
            <v>67111.25</v>
          </cell>
          <cell r="AZ1473">
            <v>0</v>
          </cell>
        </row>
        <row r="1474">
          <cell r="Q1474">
            <v>596946</v>
          </cell>
          <cell r="S1474">
            <v>596946</v>
          </cell>
          <cell r="U1474">
            <v>0</v>
          </cell>
          <cell r="V1474">
            <v>0</v>
          </cell>
          <cell r="W1474">
            <v>0</v>
          </cell>
          <cell r="Y1474">
            <v>0</v>
          </cell>
          <cell r="AA1474">
            <v>0</v>
          </cell>
          <cell r="AJ1474">
            <v>128731.25</v>
          </cell>
          <cell r="AN1474">
            <v>251938.625</v>
          </cell>
          <cell r="AR1474">
            <v>250346.83333333334</v>
          </cell>
          <cell r="AV1474">
            <v>124363.75</v>
          </cell>
          <cell r="AZ1474">
            <v>0</v>
          </cell>
        </row>
        <row r="1475">
          <cell r="Q1475">
            <v>0</v>
          </cell>
          <cell r="S1475">
            <v>0</v>
          </cell>
          <cell r="U1475">
            <v>0</v>
          </cell>
          <cell r="V1475">
            <v>0</v>
          </cell>
          <cell r="W1475">
            <v>0</v>
          </cell>
          <cell r="Y1475">
            <v>0</v>
          </cell>
          <cell r="AA1475">
            <v>0</v>
          </cell>
          <cell r="AJ1475">
            <v>0</v>
          </cell>
          <cell r="AN1475">
            <v>0</v>
          </cell>
          <cell r="AR1475">
            <v>0</v>
          </cell>
          <cell r="AV1475">
            <v>0</v>
          </cell>
          <cell r="AZ1475">
            <v>0</v>
          </cell>
        </row>
        <row r="1476">
          <cell r="Q1476">
            <v>0</v>
          </cell>
          <cell r="S1476">
            <v>0</v>
          </cell>
          <cell r="U1476">
            <v>0</v>
          </cell>
          <cell r="V1476">
            <v>0</v>
          </cell>
          <cell r="W1476">
            <v>0</v>
          </cell>
          <cell r="Y1476">
            <v>0</v>
          </cell>
          <cell r="AA1476">
            <v>0</v>
          </cell>
          <cell r="AJ1476">
            <v>0</v>
          </cell>
          <cell r="AN1476">
            <v>0</v>
          </cell>
          <cell r="AR1476">
            <v>0</v>
          </cell>
          <cell r="AV1476">
            <v>0</v>
          </cell>
          <cell r="AZ1476">
            <v>0</v>
          </cell>
        </row>
        <row r="1477">
          <cell r="Q1477">
            <v>0</v>
          </cell>
          <cell r="S1477">
            <v>0</v>
          </cell>
          <cell r="U1477">
            <v>0</v>
          </cell>
          <cell r="V1477">
            <v>0</v>
          </cell>
          <cell r="W1477">
            <v>0</v>
          </cell>
          <cell r="Y1477">
            <v>0</v>
          </cell>
          <cell r="AA1477">
            <v>0</v>
          </cell>
          <cell r="AJ1477">
            <v>0</v>
          </cell>
          <cell r="AN1477">
            <v>0</v>
          </cell>
          <cell r="AR1477">
            <v>0</v>
          </cell>
          <cell r="AV1477">
            <v>0</v>
          </cell>
          <cell r="AZ1477">
            <v>0</v>
          </cell>
        </row>
        <row r="1478">
          <cell r="Q1478">
            <v>0</v>
          </cell>
          <cell r="S1478">
            <v>0</v>
          </cell>
          <cell r="U1478">
            <v>0</v>
          </cell>
          <cell r="V1478">
            <v>0</v>
          </cell>
          <cell r="W1478">
            <v>0</v>
          </cell>
          <cell r="Y1478">
            <v>0</v>
          </cell>
          <cell r="AA1478">
            <v>0</v>
          </cell>
          <cell r="AJ1478">
            <v>0</v>
          </cell>
          <cell r="AN1478">
            <v>0</v>
          </cell>
          <cell r="AR1478">
            <v>0</v>
          </cell>
          <cell r="AV1478">
            <v>0</v>
          </cell>
          <cell r="AZ1478">
            <v>0</v>
          </cell>
        </row>
        <row r="1479">
          <cell r="Q1479">
            <v>-5703829.3499999996</v>
          </cell>
          <cell r="S1479">
            <v>-5703829.3499999996</v>
          </cell>
          <cell r="U1479">
            <v>-5538136.6100000003</v>
          </cell>
          <cell r="V1479">
            <v>-5334768.82</v>
          </cell>
          <cell r="W1479">
            <v>-5330002.57</v>
          </cell>
          <cell r="Y1479">
            <v>-5748539.3700000001</v>
          </cell>
          <cell r="AA1479">
            <v>-5748539.3700000001</v>
          </cell>
          <cell r="AJ1479">
            <v>-7046691.6079166671</v>
          </cell>
          <cell r="AN1479">
            <v>-6577921.217083334</v>
          </cell>
          <cell r="AR1479">
            <v>-6044138.8395833336</v>
          </cell>
          <cell r="AV1479">
            <v>-5645895.6695833318</v>
          </cell>
          <cell r="AZ1479">
            <v>-5659567.8966666674</v>
          </cell>
        </row>
        <row r="1480">
          <cell r="Q1480">
            <v>-2180468.58</v>
          </cell>
          <cell r="S1480">
            <v>-2164411.83</v>
          </cell>
          <cell r="U1480">
            <v>-2155602.66</v>
          </cell>
          <cell r="V1480">
            <v>-2155602.66</v>
          </cell>
          <cell r="W1480">
            <v>-2155602.66</v>
          </cell>
          <cell r="Y1480">
            <v>-2159969.66</v>
          </cell>
          <cell r="AA1480">
            <v>-2141041.9900000002</v>
          </cell>
          <cell r="AJ1480">
            <v>-4189567.5199999982</v>
          </cell>
          <cell r="AN1480">
            <v>-3478449.2999999993</v>
          </cell>
          <cell r="AR1480">
            <v>-2771708.0716666663</v>
          </cell>
          <cell r="AV1480">
            <v>-2097476.5595833338</v>
          </cell>
          <cell r="AZ1480">
            <v>-1721835.1758333331</v>
          </cell>
        </row>
        <row r="1481">
          <cell r="Q1481">
            <v>-96358.61</v>
          </cell>
          <cell r="S1481">
            <v>-92105.61</v>
          </cell>
          <cell r="U1481">
            <v>-90828.61</v>
          </cell>
          <cell r="V1481">
            <v>-90828.61</v>
          </cell>
          <cell r="W1481">
            <v>-90828.61</v>
          </cell>
          <cell r="Y1481">
            <v>-77696.61</v>
          </cell>
          <cell r="AA1481">
            <v>-77696.61</v>
          </cell>
          <cell r="AJ1481">
            <v>-147304.80166666667</v>
          </cell>
          <cell r="AN1481">
            <v>-123679.13500000005</v>
          </cell>
          <cell r="AR1481">
            <v>-102195.84541666666</v>
          </cell>
          <cell r="AV1481">
            <v>-84457.193333333329</v>
          </cell>
          <cell r="AZ1481">
            <v>-70434.401666666658</v>
          </cell>
        </row>
        <row r="1482">
          <cell r="Q1482">
            <v>0</v>
          </cell>
          <cell r="S1482">
            <v>0</v>
          </cell>
          <cell r="U1482">
            <v>0</v>
          </cell>
          <cell r="V1482">
            <v>0</v>
          </cell>
          <cell r="W1482">
            <v>0</v>
          </cell>
          <cell r="Y1482">
            <v>0</v>
          </cell>
          <cell r="AA1482">
            <v>0</v>
          </cell>
          <cell r="AJ1482">
            <v>0</v>
          </cell>
          <cell r="AN1482">
            <v>0</v>
          </cell>
          <cell r="AR1482">
            <v>0</v>
          </cell>
          <cell r="AV1482">
            <v>0</v>
          </cell>
          <cell r="AZ1482">
            <v>0</v>
          </cell>
        </row>
        <row r="1483">
          <cell r="Q1483">
            <v>-156915.16</v>
          </cell>
          <cell r="S1483">
            <v>-157071.22</v>
          </cell>
          <cell r="U1483">
            <v>-147703.67999999999</v>
          </cell>
          <cell r="V1483">
            <v>-147753.01</v>
          </cell>
          <cell r="W1483">
            <v>-148147.14000000001</v>
          </cell>
          <cell r="Y1483">
            <v>-148183.21</v>
          </cell>
          <cell r="AA1483">
            <v>-146145.63</v>
          </cell>
          <cell r="AJ1483">
            <v>-165375.01625000002</v>
          </cell>
          <cell r="AN1483">
            <v>-155593.65208333332</v>
          </cell>
          <cell r="AR1483">
            <v>-152024.71333333335</v>
          </cell>
          <cell r="AV1483">
            <v>-143251.48083333331</v>
          </cell>
          <cell r="AZ1483">
            <v>-92196.883333333317</v>
          </cell>
        </row>
        <row r="1484">
          <cell r="Q1484">
            <v>-493325.13</v>
          </cell>
          <cell r="S1484">
            <v>-446077.1</v>
          </cell>
          <cell r="U1484">
            <v>-406580.41</v>
          </cell>
          <cell r="V1484">
            <v>-404482.26</v>
          </cell>
          <cell r="W1484">
            <v>-448891.57</v>
          </cell>
          <cell r="Y1484">
            <v>-485771.23</v>
          </cell>
          <cell r="AA1484">
            <v>-530124.57999999996</v>
          </cell>
          <cell r="AJ1484">
            <v>-421708.8133333333</v>
          </cell>
          <cell r="AN1484">
            <v>-467797.61833333323</v>
          </cell>
          <cell r="AR1484">
            <v>-464473.02083333343</v>
          </cell>
          <cell r="AV1484">
            <v>-448426.25708333327</v>
          </cell>
          <cell r="AZ1484">
            <v>-325382.53875000001</v>
          </cell>
        </row>
        <row r="1485">
          <cell r="Q1485">
            <v>-9814381.7599999998</v>
          </cell>
          <cell r="S1485">
            <v>-9958249.6999999993</v>
          </cell>
          <cell r="U1485">
            <v>-10148679.85</v>
          </cell>
          <cell r="V1485">
            <v>-10183766.1</v>
          </cell>
          <cell r="W1485">
            <v>-10300305.710000001</v>
          </cell>
          <cell r="Y1485">
            <v>-10562930.16</v>
          </cell>
          <cell r="AA1485">
            <v>-10853505.689999999</v>
          </cell>
          <cell r="AJ1485">
            <v>-9877708.2725000009</v>
          </cell>
          <cell r="AN1485">
            <v>-10085280.320000002</v>
          </cell>
          <cell r="AR1485">
            <v>-10223412.430833332</v>
          </cell>
          <cell r="AV1485">
            <v>-10301385.624583334</v>
          </cell>
          <cell r="AZ1485">
            <v>-10211877.561666667</v>
          </cell>
        </row>
        <row r="1486">
          <cell r="Q1486">
            <v>-38407724.189999998</v>
          </cell>
          <cell r="S1486">
            <v>-37862453.899999999</v>
          </cell>
          <cell r="U1486">
            <v>-37217649.630000003</v>
          </cell>
          <cell r="V1486">
            <v>-36898152.020000003</v>
          </cell>
          <cell r="W1486">
            <v>-36897762.960000001</v>
          </cell>
          <cell r="Y1486">
            <v>-36494878.210000001</v>
          </cell>
          <cell r="AA1486">
            <v>-36252905.82</v>
          </cell>
          <cell r="AJ1486">
            <v>-39741337.699999996</v>
          </cell>
          <cell r="AN1486">
            <v>-39220873.08208333</v>
          </cell>
          <cell r="AR1486">
            <v>-38308646.715833329</v>
          </cell>
          <cell r="AV1486">
            <v>-36827052.832500003</v>
          </cell>
          <cell r="AZ1486">
            <v>-35008207.40208333</v>
          </cell>
        </row>
        <row r="1487">
          <cell r="Q1487">
            <v>-18424349.27</v>
          </cell>
          <cell r="S1487">
            <v>-18762662.010000002</v>
          </cell>
          <cell r="U1487">
            <v>-19548287.32</v>
          </cell>
          <cell r="V1487">
            <v>-20517183.539999999</v>
          </cell>
          <cell r="W1487">
            <v>-21527662.640000001</v>
          </cell>
          <cell r="Y1487">
            <v>-21971183.539999999</v>
          </cell>
          <cell r="AA1487">
            <v>-22555322.109999999</v>
          </cell>
          <cell r="AJ1487">
            <v>-16867196.293749999</v>
          </cell>
          <cell r="AN1487">
            <v>-18045655.948333334</v>
          </cell>
          <cell r="AR1487">
            <v>-19466867.16333333</v>
          </cell>
          <cell r="AV1487">
            <v>-20710784.743333332</v>
          </cell>
          <cell r="AZ1487">
            <v>-21235453.459166665</v>
          </cell>
        </row>
        <row r="1488">
          <cell r="Q1488">
            <v>0</v>
          </cell>
          <cell r="S1488">
            <v>0</v>
          </cell>
          <cell r="U1488">
            <v>0</v>
          </cell>
          <cell r="V1488">
            <v>0</v>
          </cell>
          <cell r="W1488">
            <v>0</v>
          </cell>
          <cell r="Y1488">
            <v>0</v>
          </cell>
          <cell r="AA1488">
            <v>0</v>
          </cell>
          <cell r="AJ1488">
            <v>-305849.84499999997</v>
          </cell>
          <cell r="AN1488">
            <v>0</v>
          </cell>
          <cell r="AR1488">
            <v>0</v>
          </cell>
          <cell r="AV1488">
            <v>0</v>
          </cell>
          <cell r="AZ1488">
            <v>0</v>
          </cell>
        </row>
        <row r="1489">
          <cell r="Q1489">
            <v>-20298892.399999999</v>
          </cell>
          <cell r="S1489">
            <v>-21179628.649999999</v>
          </cell>
          <cell r="U1489">
            <v>-22944967.27</v>
          </cell>
          <cell r="V1489">
            <v>-23365290.359999999</v>
          </cell>
          <cell r="W1489">
            <v>-23484038.18</v>
          </cell>
          <cell r="Y1489">
            <v>-24168660.719999999</v>
          </cell>
          <cell r="AA1489">
            <v>-24744281.829999998</v>
          </cell>
          <cell r="AJ1489">
            <v>-17200543.927499998</v>
          </cell>
          <cell r="AN1489">
            <v>-19244718.727500003</v>
          </cell>
          <cell r="AR1489">
            <v>-21366762.397916667</v>
          </cell>
          <cell r="AV1489">
            <v>-23150241.051666666</v>
          </cell>
          <cell r="AZ1489">
            <v>-24340624.892916668</v>
          </cell>
        </row>
        <row r="1490">
          <cell r="Q1490">
            <v>-3375333.02</v>
          </cell>
          <cell r="S1490">
            <v>-3375333.02</v>
          </cell>
          <cell r="U1490">
            <v>-3369236.18</v>
          </cell>
          <cell r="V1490">
            <v>-3374983.18</v>
          </cell>
          <cell r="W1490">
            <v>-3374983.18</v>
          </cell>
          <cell r="Y1490">
            <v>-3374983.18</v>
          </cell>
          <cell r="AA1490">
            <v>-3374983.18</v>
          </cell>
          <cell r="AJ1490">
            <v>-3375352.3079166673</v>
          </cell>
          <cell r="AN1490">
            <v>-3374259.14</v>
          </cell>
          <cell r="AR1490">
            <v>-3372436.5983333332</v>
          </cell>
          <cell r="AV1490">
            <v>-3374098.2300000004</v>
          </cell>
          <cell r="AZ1490">
            <v>-3374784.47</v>
          </cell>
        </row>
        <row r="1491">
          <cell r="Q1491">
            <v>-1561823.95</v>
          </cell>
          <cell r="S1491">
            <v>-1548865.95</v>
          </cell>
          <cell r="U1491">
            <v>-1653833.95</v>
          </cell>
          <cell r="V1491">
            <v>-1664735.95</v>
          </cell>
          <cell r="W1491">
            <v>-1647253.95</v>
          </cell>
          <cell r="Y1491">
            <v>-1628234.95</v>
          </cell>
          <cell r="AA1491">
            <v>-1632176.95</v>
          </cell>
          <cell r="AJ1491">
            <v>-1516607.0391666663</v>
          </cell>
          <cell r="AN1491">
            <v>-1550014.5624999998</v>
          </cell>
          <cell r="AR1491">
            <v>-1590715.1274999997</v>
          </cell>
          <cell r="AV1491">
            <v>-1608556.678333333</v>
          </cell>
          <cell r="AZ1491">
            <v>-1591925.0466666666</v>
          </cell>
        </row>
        <row r="1492">
          <cell r="Q1492">
            <v>-20968.5</v>
          </cell>
          <cell r="S1492">
            <v>-20968.5</v>
          </cell>
          <cell r="U1492">
            <v>-20968.5</v>
          </cell>
          <cell r="V1492">
            <v>-20968.5</v>
          </cell>
          <cell r="W1492">
            <v>-20968.5</v>
          </cell>
          <cell r="Y1492">
            <v>-20968.5</v>
          </cell>
          <cell r="AA1492">
            <v>-20968.5</v>
          </cell>
          <cell r="AJ1492">
            <v>-20941.8</v>
          </cell>
          <cell r="AN1492">
            <v>-21039.898333333331</v>
          </cell>
          <cell r="AR1492">
            <v>-21016.611666666668</v>
          </cell>
          <cell r="AV1492">
            <v>-20864.270833333332</v>
          </cell>
          <cell r="AZ1492">
            <v>-20030.4375</v>
          </cell>
        </row>
        <row r="1493">
          <cell r="Q1493">
            <v>-12063.15</v>
          </cell>
          <cell r="S1493">
            <v>-12063.15</v>
          </cell>
          <cell r="U1493">
            <v>-12063.15</v>
          </cell>
          <cell r="V1493">
            <v>-12063.15</v>
          </cell>
          <cell r="W1493">
            <v>-12063.15</v>
          </cell>
          <cell r="Y1493">
            <v>-12063.15</v>
          </cell>
          <cell r="AA1493">
            <v>-13547.57</v>
          </cell>
          <cell r="AJ1493">
            <v>-12063.149999999996</v>
          </cell>
          <cell r="AN1493">
            <v>-12063.149999999996</v>
          </cell>
          <cell r="AR1493">
            <v>-12063.149999999996</v>
          </cell>
          <cell r="AV1493">
            <v>-13065.6075</v>
          </cell>
          <cell r="AZ1493">
            <v>-18116.427500000002</v>
          </cell>
        </row>
        <row r="1494">
          <cell r="Q1494">
            <v>-338</v>
          </cell>
          <cell r="S1494">
            <v>-338</v>
          </cell>
          <cell r="U1494">
            <v>-338</v>
          </cell>
          <cell r="V1494">
            <v>-338</v>
          </cell>
          <cell r="W1494">
            <v>-338</v>
          </cell>
          <cell r="Y1494">
            <v>-338</v>
          </cell>
          <cell r="AA1494">
            <v>-338</v>
          </cell>
          <cell r="AJ1494">
            <v>-338</v>
          </cell>
          <cell r="AN1494">
            <v>-338</v>
          </cell>
          <cell r="AR1494">
            <v>-338</v>
          </cell>
          <cell r="AV1494">
            <v>-338</v>
          </cell>
          <cell r="AZ1494">
            <v>-338</v>
          </cell>
        </row>
        <row r="1495">
          <cell r="Q1495">
            <v>-156752.21</v>
          </cell>
          <cell r="S1495">
            <v>-137372.69</v>
          </cell>
          <cell r="U1495">
            <v>-53846.38</v>
          </cell>
          <cell r="V1495">
            <v>-47025.33</v>
          </cell>
          <cell r="W1495">
            <v>-52226.720000000001</v>
          </cell>
          <cell r="Y1495">
            <v>-70259.08</v>
          </cell>
          <cell r="AA1495">
            <v>-70263.960000000006</v>
          </cell>
          <cell r="AJ1495">
            <v>-138342.32416666663</v>
          </cell>
          <cell r="AN1495">
            <v>-132643.47874999998</v>
          </cell>
          <cell r="AR1495">
            <v>-111391.26749999997</v>
          </cell>
          <cell r="AV1495">
            <v>-93822.723750000005</v>
          </cell>
          <cell r="AZ1495">
            <v>-93356.091250000012</v>
          </cell>
        </row>
        <row r="1496">
          <cell r="Q1496">
            <v>0</v>
          </cell>
          <cell r="S1496">
            <v>0</v>
          </cell>
          <cell r="U1496">
            <v>0</v>
          </cell>
          <cell r="V1496">
            <v>0</v>
          </cell>
          <cell r="W1496">
            <v>0</v>
          </cell>
          <cell r="Y1496">
            <v>0</v>
          </cell>
          <cell r="AA1496">
            <v>0</v>
          </cell>
          <cell r="AJ1496">
            <v>-44443.38041666666</v>
          </cell>
          <cell r="AN1496">
            <v>-22158.974999999995</v>
          </cell>
          <cell r="AR1496">
            <v>-3667.188333333333</v>
          </cell>
          <cell r="AV1496">
            <v>0</v>
          </cell>
          <cell r="AZ1496">
            <v>0</v>
          </cell>
        </row>
        <row r="1497">
          <cell r="Q1497">
            <v>-5000</v>
          </cell>
          <cell r="S1497">
            <v>-5000</v>
          </cell>
          <cell r="U1497">
            <v>-5000</v>
          </cell>
          <cell r="V1497">
            <v>-5000</v>
          </cell>
          <cell r="W1497">
            <v>-5000</v>
          </cell>
          <cell r="Y1497">
            <v>-5000</v>
          </cell>
          <cell r="AA1497">
            <v>-5000</v>
          </cell>
          <cell r="AJ1497">
            <v>-5000</v>
          </cell>
          <cell r="AN1497">
            <v>-5000</v>
          </cell>
          <cell r="AR1497">
            <v>-5000</v>
          </cell>
          <cell r="AV1497">
            <v>-5000</v>
          </cell>
          <cell r="AZ1497">
            <v>-5000</v>
          </cell>
        </row>
        <row r="1498">
          <cell r="Q1498">
            <v>0</v>
          </cell>
          <cell r="S1498">
            <v>0</v>
          </cell>
          <cell r="U1498">
            <v>0</v>
          </cell>
          <cell r="V1498">
            <v>0</v>
          </cell>
          <cell r="W1498">
            <v>0</v>
          </cell>
          <cell r="Y1498">
            <v>0</v>
          </cell>
          <cell r="AA1498">
            <v>0</v>
          </cell>
          <cell r="AJ1498">
            <v>0</v>
          </cell>
          <cell r="AN1498">
            <v>0</v>
          </cell>
          <cell r="AR1498">
            <v>0</v>
          </cell>
          <cell r="AV1498">
            <v>0</v>
          </cell>
          <cell r="AZ1498">
            <v>0</v>
          </cell>
        </row>
        <row r="1499">
          <cell r="Q1499">
            <v>-1948000</v>
          </cell>
          <cell r="S1499">
            <v>-1948000</v>
          </cell>
          <cell r="U1499">
            <v>-1948000</v>
          </cell>
          <cell r="V1499">
            <v>-1948000</v>
          </cell>
          <cell r="W1499">
            <v>-1948000</v>
          </cell>
          <cell r="Y1499">
            <v>-275000</v>
          </cell>
          <cell r="AA1499">
            <v>0</v>
          </cell>
          <cell r="AJ1499">
            <v>-2078634.375</v>
          </cell>
          <cell r="AN1499">
            <v>-2053435.625</v>
          </cell>
          <cell r="AR1499">
            <v>-1805921.0416666667</v>
          </cell>
          <cell r="AV1499">
            <v>-1101000</v>
          </cell>
          <cell r="AZ1499">
            <v>-451666.66666666669</v>
          </cell>
        </row>
        <row r="1500">
          <cell r="Q1500">
            <v>-30851482.609999999</v>
          </cell>
          <cell r="S1500">
            <v>-34234965.18</v>
          </cell>
          <cell r="U1500">
            <v>-35299440</v>
          </cell>
          <cell r="V1500">
            <v>-34869554.359999999</v>
          </cell>
          <cell r="W1500">
            <v>-34852355.299999997</v>
          </cell>
          <cell r="Y1500">
            <v>-34607370.18</v>
          </cell>
          <cell r="AA1500">
            <v>-34675694.850000001</v>
          </cell>
          <cell r="AJ1500">
            <v>-32704944.824583333</v>
          </cell>
          <cell r="AN1500">
            <v>-32417860.783333335</v>
          </cell>
          <cell r="AR1500">
            <v>-33204812.603333339</v>
          </cell>
          <cell r="AV1500">
            <v>-34225881.300416671</v>
          </cell>
          <cell r="AZ1500">
            <v>-33834356.530416667</v>
          </cell>
        </row>
        <row r="1501">
          <cell r="Q1501">
            <v>-151595</v>
          </cell>
          <cell r="S1501">
            <v>-151595</v>
          </cell>
          <cell r="U1501">
            <v>-151595</v>
          </cell>
          <cell r="V1501">
            <v>-151595</v>
          </cell>
          <cell r="W1501">
            <v>-70275</v>
          </cell>
          <cell r="Y1501">
            <v>-70275</v>
          </cell>
          <cell r="AA1501">
            <v>-70275</v>
          </cell>
          <cell r="AJ1501">
            <v>-151595</v>
          </cell>
          <cell r="AN1501">
            <v>-151595</v>
          </cell>
          <cell r="AR1501">
            <v>-134653.33333333334</v>
          </cell>
          <cell r="AV1501">
            <v>-107546.66666666667</v>
          </cell>
          <cell r="AZ1501">
            <v>-80440</v>
          </cell>
        </row>
        <row r="1502">
          <cell r="Q1502">
            <v>-2776000</v>
          </cell>
          <cell r="S1502">
            <v>-2776000</v>
          </cell>
          <cell r="U1502">
            <v>-2776000</v>
          </cell>
          <cell r="V1502">
            <v>-2776000</v>
          </cell>
          <cell r="W1502">
            <v>-2776000</v>
          </cell>
          <cell r="Y1502">
            <v>-156765.63</v>
          </cell>
          <cell r="AA1502">
            <v>0</v>
          </cell>
          <cell r="AJ1502">
            <v>-919000</v>
          </cell>
          <cell r="AN1502">
            <v>-1844333.3333333333</v>
          </cell>
          <cell r="AR1502">
            <v>-2192262.3704166668</v>
          </cell>
          <cell r="AV1502">
            <v>-1529794.2716666665</v>
          </cell>
          <cell r="AZ1502">
            <v>-604460.93833333335</v>
          </cell>
        </row>
        <row r="1503">
          <cell r="Q1503">
            <v>0</v>
          </cell>
          <cell r="S1503">
            <v>0</v>
          </cell>
          <cell r="U1503">
            <v>0</v>
          </cell>
          <cell r="V1503">
            <v>0</v>
          </cell>
          <cell r="W1503">
            <v>0</v>
          </cell>
          <cell r="Y1503">
            <v>0</v>
          </cell>
          <cell r="AA1503">
            <v>0</v>
          </cell>
          <cell r="AJ1503">
            <v>0</v>
          </cell>
          <cell r="AN1503">
            <v>0</v>
          </cell>
          <cell r="AR1503">
            <v>0</v>
          </cell>
          <cell r="AV1503">
            <v>0</v>
          </cell>
          <cell r="AZ1503">
            <v>0</v>
          </cell>
        </row>
        <row r="1504">
          <cell r="Q1504">
            <v>-1656522.76</v>
          </cell>
          <cell r="S1504">
            <v>-1404536.98</v>
          </cell>
          <cell r="U1504">
            <v>-1252677.4099999999</v>
          </cell>
          <cell r="V1504">
            <v>-1403362.33</v>
          </cell>
          <cell r="W1504">
            <v>-1279150.8700000001</v>
          </cell>
          <cell r="Y1504">
            <v>-3974484.47</v>
          </cell>
          <cell r="AA1504">
            <v>-2795694.06</v>
          </cell>
          <cell r="AJ1504">
            <v>-1612519.05375</v>
          </cell>
          <cell r="AN1504">
            <v>-1638366.5549999999</v>
          </cell>
          <cell r="AR1504">
            <v>-1936568.9645833336</v>
          </cell>
          <cell r="AV1504">
            <v>-2179111.4529166664</v>
          </cell>
          <cell r="AZ1504">
            <v>-2206500.2745833336</v>
          </cell>
        </row>
        <row r="1505">
          <cell r="Q1505">
            <v>0</v>
          </cell>
          <cell r="S1505">
            <v>0</v>
          </cell>
          <cell r="U1505">
            <v>0</v>
          </cell>
          <cell r="V1505">
            <v>0</v>
          </cell>
          <cell r="W1505">
            <v>0</v>
          </cell>
          <cell r="Y1505">
            <v>0</v>
          </cell>
          <cell r="AA1505">
            <v>0</v>
          </cell>
          <cell r="AJ1505">
            <v>0</v>
          </cell>
          <cell r="AN1505">
            <v>0</v>
          </cell>
          <cell r="AR1505">
            <v>0</v>
          </cell>
          <cell r="AV1505">
            <v>0</v>
          </cell>
          <cell r="AZ1505">
            <v>0</v>
          </cell>
        </row>
        <row r="1506">
          <cell r="Q1506">
            <v>-6145815.3399999999</v>
          </cell>
          <cell r="S1506">
            <v>-6289315.6799999997</v>
          </cell>
          <cell r="U1506">
            <v>-6561471.5199999996</v>
          </cell>
          <cell r="V1506">
            <v>-6574889.0199999996</v>
          </cell>
          <cell r="W1506">
            <v>-6648068.5999999996</v>
          </cell>
          <cell r="Y1506">
            <v>-6709544.7199999997</v>
          </cell>
          <cell r="AA1506">
            <v>-6884927.0999999996</v>
          </cell>
          <cell r="AJ1506">
            <v>-5392785.3862499995</v>
          </cell>
          <cell r="AN1506">
            <v>-5843228.5945833325</v>
          </cell>
          <cell r="AR1506">
            <v>-6262244.5524999993</v>
          </cell>
          <cell r="AV1506">
            <v>-6594866.0787499994</v>
          </cell>
          <cell r="AZ1506">
            <v>-6807892.8975</v>
          </cell>
        </row>
        <row r="1507">
          <cell r="Q1507">
            <v>-1059385.5</v>
          </cell>
          <cell r="S1507">
            <v>-1035456.14</v>
          </cell>
          <cell r="U1507">
            <v>-984554.79</v>
          </cell>
          <cell r="V1507">
            <v>-963429.88</v>
          </cell>
          <cell r="W1507">
            <v>-1090066.8999999999</v>
          </cell>
          <cell r="Y1507">
            <v>-736117.3</v>
          </cell>
          <cell r="AA1507">
            <v>0</v>
          </cell>
          <cell r="AJ1507">
            <v>-946955.60625000007</v>
          </cell>
          <cell r="AN1507">
            <v>-1040569.4704166665</v>
          </cell>
          <cell r="AR1507">
            <v>-1032111.8816666667</v>
          </cell>
          <cell r="AV1507">
            <v>-736394.87416666653</v>
          </cell>
          <cell r="AZ1507">
            <v>-406474.14291666658</v>
          </cell>
        </row>
        <row r="1508">
          <cell r="Q1508">
            <v>0</v>
          </cell>
          <cell r="S1508">
            <v>0</v>
          </cell>
          <cell r="U1508">
            <v>0</v>
          </cell>
          <cell r="V1508">
            <v>0</v>
          </cell>
          <cell r="W1508">
            <v>0</v>
          </cell>
          <cell r="Y1508">
            <v>0</v>
          </cell>
          <cell r="AA1508">
            <v>0</v>
          </cell>
          <cell r="AJ1508">
            <v>0</v>
          </cell>
          <cell r="AN1508">
            <v>0</v>
          </cell>
          <cell r="AR1508">
            <v>0</v>
          </cell>
          <cell r="AV1508">
            <v>0</v>
          </cell>
          <cell r="AZ1508">
            <v>0</v>
          </cell>
        </row>
        <row r="1509">
          <cell r="Q1509">
            <v>0</v>
          </cell>
          <cell r="S1509">
            <v>0</v>
          </cell>
          <cell r="U1509">
            <v>0</v>
          </cell>
          <cell r="V1509">
            <v>0</v>
          </cell>
          <cell r="W1509">
            <v>0</v>
          </cell>
          <cell r="Y1509">
            <v>0</v>
          </cell>
          <cell r="AA1509">
            <v>0</v>
          </cell>
          <cell r="AJ1509">
            <v>0</v>
          </cell>
          <cell r="AN1509">
            <v>0</v>
          </cell>
          <cell r="AR1509">
            <v>0</v>
          </cell>
          <cell r="AV1509">
            <v>0</v>
          </cell>
          <cell r="AZ1509">
            <v>0</v>
          </cell>
        </row>
        <row r="1510">
          <cell r="Q1510">
            <v>0</v>
          </cell>
          <cell r="S1510">
            <v>0</v>
          </cell>
          <cell r="U1510">
            <v>0</v>
          </cell>
          <cell r="V1510">
            <v>0</v>
          </cell>
          <cell r="W1510">
            <v>0</v>
          </cell>
          <cell r="Y1510">
            <v>0</v>
          </cell>
          <cell r="AA1510">
            <v>0</v>
          </cell>
          <cell r="AJ1510">
            <v>-75863.583333333328</v>
          </cell>
          <cell r="AN1510">
            <v>-49476.25</v>
          </cell>
          <cell r="AR1510">
            <v>-23088.916666666668</v>
          </cell>
          <cell r="AV1510">
            <v>0</v>
          </cell>
          <cell r="AZ1510">
            <v>0</v>
          </cell>
        </row>
        <row r="1511">
          <cell r="AV1511">
            <v>0</v>
          </cell>
          <cell r="AZ1511">
            <v>-63847.289583333331</v>
          </cell>
        </row>
        <row r="1512">
          <cell r="AA1512">
            <v>0</v>
          </cell>
          <cell r="AJ1512">
            <v>0</v>
          </cell>
          <cell r="AN1512">
            <v>0</v>
          </cell>
          <cell r="AR1512">
            <v>0</v>
          </cell>
          <cell r="AV1512">
            <v>-84285.136666666673</v>
          </cell>
          <cell r="AZ1512">
            <v>-583319.07999999996</v>
          </cell>
        </row>
        <row r="1513">
          <cell r="Q1513">
            <v>0</v>
          </cell>
          <cell r="S1513">
            <v>0</v>
          </cell>
          <cell r="U1513">
            <v>0</v>
          </cell>
          <cell r="V1513">
            <v>0</v>
          </cell>
          <cell r="W1513">
            <v>0</v>
          </cell>
          <cell r="Y1513">
            <v>0</v>
          </cell>
          <cell r="AA1513">
            <v>0</v>
          </cell>
          <cell r="AJ1513">
            <v>0</v>
          </cell>
          <cell r="AN1513">
            <v>0</v>
          </cell>
          <cell r="AR1513">
            <v>0</v>
          </cell>
          <cell r="AV1513">
            <v>0</v>
          </cell>
          <cell r="AZ1513">
            <v>0</v>
          </cell>
        </row>
        <row r="1514">
          <cell r="AA1514">
            <v>0</v>
          </cell>
          <cell r="AJ1514">
            <v>0</v>
          </cell>
          <cell r="AN1514">
            <v>0</v>
          </cell>
          <cell r="AR1514">
            <v>0</v>
          </cell>
          <cell r="AV1514">
            <v>938.03750000000002</v>
          </cell>
          <cell r="AZ1514">
            <v>-2791.3299999999995</v>
          </cell>
        </row>
        <row r="1515">
          <cell r="Q1515">
            <v>0</v>
          </cell>
          <cell r="S1515">
            <v>0</v>
          </cell>
          <cell r="U1515">
            <v>0</v>
          </cell>
          <cell r="V1515">
            <v>0</v>
          </cell>
          <cell r="W1515">
            <v>0</v>
          </cell>
          <cell r="Y1515">
            <v>0</v>
          </cell>
          <cell r="AA1515">
            <v>0</v>
          </cell>
          <cell r="AJ1515">
            <v>0</v>
          </cell>
          <cell r="AN1515">
            <v>0</v>
          </cell>
          <cell r="AR1515">
            <v>0</v>
          </cell>
          <cell r="AV1515">
            <v>0</v>
          </cell>
          <cell r="AZ1515">
            <v>0</v>
          </cell>
        </row>
        <row r="1516">
          <cell r="Q1516">
            <v>0</v>
          </cell>
          <cell r="S1516">
            <v>0</v>
          </cell>
          <cell r="U1516">
            <v>0</v>
          </cell>
          <cell r="V1516">
            <v>0</v>
          </cell>
          <cell r="W1516">
            <v>-395600</v>
          </cell>
          <cell r="Y1516">
            <v>-527400</v>
          </cell>
          <cell r="AA1516">
            <v>-671583</v>
          </cell>
          <cell r="AJ1516">
            <v>0.25</v>
          </cell>
          <cell r="AN1516">
            <v>0</v>
          </cell>
          <cell r="AR1516">
            <v>-93400</v>
          </cell>
          <cell r="AV1516">
            <v>-316849.875</v>
          </cell>
          <cell r="AZ1516">
            <v>-674272.625</v>
          </cell>
        </row>
        <row r="1517">
          <cell r="Q1517">
            <v>-11112</v>
          </cell>
          <cell r="S1517">
            <v>-16668</v>
          </cell>
          <cell r="U1517">
            <v>-22224</v>
          </cell>
          <cell r="V1517">
            <v>-25002</v>
          </cell>
          <cell r="W1517">
            <v>-32761</v>
          </cell>
          <cell r="Y1517">
            <v>-41651</v>
          </cell>
          <cell r="AA1517">
            <v>-50541</v>
          </cell>
          <cell r="AJ1517">
            <v>-1852</v>
          </cell>
          <cell r="AN1517">
            <v>-7408</v>
          </cell>
          <cell r="AR1517">
            <v>-17983.541666666668</v>
          </cell>
          <cell r="AV1517">
            <v>-32978.541666666664</v>
          </cell>
          <cell r="AZ1517">
            <v>-50196.208333333336</v>
          </cell>
        </row>
        <row r="1518">
          <cell r="Q1518">
            <v>0</v>
          </cell>
          <cell r="S1518">
            <v>0</v>
          </cell>
          <cell r="U1518">
            <v>0</v>
          </cell>
          <cell r="V1518">
            <v>0</v>
          </cell>
          <cell r="W1518">
            <v>0</v>
          </cell>
          <cell r="Y1518">
            <v>0</v>
          </cell>
          <cell r="AA1518">
            <v>0</v>
          </cell>
          <cell r="AJ1518">
            <v>-395.09833333333336</v>
          </cell>
          <cell r="AN1518">
            <v>-395.09833333333336</v>
          </cell>
          <cell r="AR1518">
            <v>-395.09833333333336</v>
          </cell>
          <cell r="AV1518">
            <v>-2724.1916666666666</v>
          </cell>
          <cell r="AZ1518">
            <v>-2724.1916666666666</v>
          </cell>
        </row>
        <row r="1519">
          <cell r="U1519">
            <v>0</v>
          </cell>
          <cell r="V1519">
            <v>0</v>
          </cell>
          <cell r="W1519">
            <v>0</v>
          </cell>
          <cell r="Y1519">
            <v>0</v>
          </cell>
          <cell r="AA1519">
            <v>0</v>
          </cell>
          <cell r="AJ1519">
            <v>0</v>
          </cell>
          <cell r="AN1519">
            <v>0</v>
          </cell>
          <cell r="AR1519">
            <v>0</v>
          </cell>
          <cell r="AV1519">
            <v>0</v>
          </cell>
          <cell r="AZ1519">
            <v>0</v>
          </cell>
        </row>
        <row r="1520">
          <cell r="Q1520">
            <v>-150622.04</v>
          </cell>
          <cell r="S1520">
            <v>-148330.38</v>
          </cell>
          <cell r="U1520">
            <v>-146038.72</v>
          </cell>
          <cell r="V1520">
            <v>-144892.89000000001</v>
          </cell>
          <cell r="W1520">
            <v>-143747.06</v>
          </cell>
          <cell r="Y1520">
            <v>-141455.4</v>
          </cell>
          <cell r="AA1520">
            <v>-139163.74</v>
          </cell>
          <cell r="AJ1520">
            <v>-157497.02000000002</v>
          </cell>
          <cell r="AN1520">
            <v>-152913.69999999998</v>
          </cell>
          <cell r="AR1520">
            <v>-148330.38</v>
          </cell>
          <cell r="AV1520">
            <v>-143747.06</v>
          </cell>
          <cell r="AZ1520">
            <v>-139163.74000000002</v>
          </cell>
        </row>
        <row r="1521">
          <cell r="Q1521">
            <v>-7404933.4699999997</v>
          </cell>
          <cell r="S1521">
            <v>-7217466.8099999996</v>
          </cell>
          <cell r="U1521">
            <v>-7030000.1500000004</v>
          </cell>
          <cell r="V1521">
            <v>-6936266.8200000003</v>
          </cell>
          <cell r="W1521">
            <v>-6842533.4900000002</v>
          </cell>
          <cell r="Y1521">
            <v>-6655066.8300000001</v>
          </cell>
          <cell r="AA1521">
            <v>-6467600.1699999999</v>
          </cell>
          <cell r="AJ1521">
            <v>-7967333.4499999993</v>
          </cell>
          <cell r="AN1521">
            <v>-7592400.1299999999</v>
          </cell>
          <cell r="AR1521">
            <v>-7217466.8099999996</v>
          </cell>
          <cell r="AV1521">
            <v>-6842533.4899999993</v>
          </cell>
          <cell r="AZ1521">
            <v>-6467600.1700000009</v>
          </cell>
        </row>
        <row r="1522">
          <cell r="Q1522">
            <v>-2571574.2599999998</v>
          </cell>
          <cell r="S1522">
            <v>-2478062.48</v>
          </cell>
          <cell r="U1522">
            <v>-2384550.7000000002</v>
          </cell>
          <cell r="V1522">
            <v>-2337794.81</v>
          </cell>
          <cell r="W1522">
            <v>-2291038.92</v>
          </cell>
          <cell r="Y1522">
            <v>-2197527.14</v>
          </cell>
          <cell r="AA1522">
            <v>-2104015.36</v>
          </cell>
          <cell r="AJ1522">
            <v>-2852109.5999999996</v>
          </cell>
          <cell r="AN1522">
            <v>-2665086.04</v>
          </cell>
          <cell r="AR1522">
            <v>-2478062.48</v>
          </cell>
          <cell r="AV1522">
            <v>-2291038.92</v>
          </cell>
          <cell r="AZ1522">
            <v>-2104015.3600000003</v>
          </cell>
        </row>
        <row r="1523">
          <cell r="Q1523">
            <v>0</v>
          </cell>
          <cell r="S1523">
            <v>-5984536.9500000002</v>
          </cell>
          <cell r="U1523">
            <v>-5984536.9500000002</v>
          </cell>
          <cell r="V1523">
            <v>-5984536.9500000002</v>
          </cell>
          <cell r="W1523">
            <v>-4308944.53</v>
          </cell>
          <cell r="Y1523">
            <v>0</v>
          </cell>
          <cell r="AA1523">
            <v>0</v>
          </cell>
          <cell r="AJ1523">
            <v>-5071020.9075000007</v>
          </cell>
          <cell r="AN1523">
            <v>-3851349.8212500005</v>
          </cell>
          <cell r="AR1523">
            <v>-2728786.6358333332</v>
          </cell>
          <cell r="AV1523">
            <v>-2728786.6358333332</v>
          </cell>
          <cell r="AZ1523">
            <v>-2433229.7033333331</v>
          </cell>
        </row>
        <row r="1524">
          <cell r="Q1524">
            <v>-8124679.9900000002</v>
          </cell>
          <cell r="S1524">
            <v>0</v>
          </cell>
          <cell r="U1524">
            <v>0</v>
          </cell>
          <cell r="V1524">
            <v>0</v>
          </cell>
          <cell r="W1524">
            <v>0</v>
          </cell>
          <cell r="Y1524">
            <v>0</v>
          </cell>
          <cell r="AA1524">
            <v>0</v>
          </cell>
          <cell r="AJ1524">
            <v>-4446683.2025000015</v>
          </cell>
          <cell r="AN1524">
            <v>-3756188.5754166674</v>
          </cell>
          <cell r="AR1524">
            <v>-2621156.1204166668</v>
          </cell>
          <cell r="AV1524">
            <v>-1015584.9987499999</v>
          </cell>
          <cell r="AZ1524">
            <v>0</v>
          </cell>
        </row>
        <row r="1525">
          <cell r="Q1525">
            <v>-21742.99</v>
          </cell>
          <cell r="S1525">
            <v>-32174.6</v>
          </cell>
          <cell r="U1525">
            <v>-104127.54</v>
          </cell>
          <cell r="V1525">
            <v>-252935.03</v>
          </cell>
          <cell r="W1525">
            <v>-261544.25</v>
          </cell>
          <cell r="Y1525">
            <v>-261544.25</v>
          </cell>
          <cell r="AA1525">
            <v>-17909.689999999999</v>
          </cell>
          <cell r="AJ1525">
            <v>-126423.34791666665</v>
          </cell>
          <cell r="AN1525">
            <v>-122157.96208333335</v>
          </cell>
          <cell r="AR1525">
            <v>-128779.52666666666</v>
          </cell>
          <cell r="AV1525">
            <v>-142073.81041666665</v>
          </cell>
          <cell r="AZ1525">
            <v>-218217.9725</v>
          </cell>
        </row>
        <row r="1526">
          <cell r="Q1526">
            <v>-454094.6</v>
          </cell>
          <cell r="S1526">
            <v>-423821.64</v>
          </cell>
          <cell r="U1526">
            <v>-393548.68</v>
          </cell>
          <cell r="V1526">
            <v>-378412.2</v>
          </cell>
          <cell r="W1526">
            <v>-363275.72</v>
          </cell>
          <cell r="Y1526">
            <v>-333002.76</v>
          </cell>
          <cell r="AA1526">
            <v>-302729.8</v>
          </cell>
          <cell r="AJ1526">
            <v>-544913.48</v>
          </cell>
          <cell r="AN1526">
            <v>-484367.56</v>
          </cell>
          <cell r="AR1526">
            <v>-423821.64000000007</v>
          </cell>
          <cell r="AV1526">
            <v>-363275.72</v>
          </cell>
          <cell r="AZ1526">
            <v>-302729.79999999993</v>
          </cell>
        </row>
        <row r="1527">
          <cell r="Q1527">
            <v>-526317.36</v>
          </cell>
          <cell r="S1527">
            <v>-1592852.4</v>
          </cell>
          <cell r="U1527">
            <v>-1719931.68</v>
          </cell>
          <cell r="V1527">
            <v>-2229050.9</v>
          </cell>
          <cell r="W1527">
            <v>-2208786.7999999998</v>
          </cell>
          <cell r="Y1527">
            <v>-2168258.6</v>
          </cell>
          <cell r="AA1527">
            <v>-2127730.4</v>
          </cell>
          <cell r="AJ1527">
            <v>-172412.87916666668</v>
          </cell>
          <cell r="AN1527">
            <v>-603841.73583333322</v>
          </cell>
          <cell r="AR1527">
            <v>-1298038.7070833331</v>
          </cell>
          <cell r="AV1527">
            <v>-1854876.9516666669</v>
          </cell>
          <cell r="AZ1527">
            <v>-2105672.7616666663</v>
          </cell>
        </row>
        <row r="1528">
          <cell r="AV1528">
            <v>-3002.7983333333336</v>
          </cell>
          <cell r="AZ1528">
            <v>-6005.5966666666673</v>
          </cell>
        </row>
        <row r="1529">
          <cell r="Q1529">
            <v>-4619653</v>
          </cell>
          <cell r="S1529">
            <v>-4327987</v>
          </cell>
          <cell r="U1529">
            <v>-4036321</v>
          </cell>
          <cell r="V1529">
            <v>-3890488</v>
          </cell>
          <cell r="W1529">
            <v>-3744655</v>
          </cell>
          <cell r="Y1529">
            <v>-3452989</v>
          </cell>
          <cell r="AA1529">
            <v>-3161323</v>
          </cell>
          <cell r="AJ1529">
            <v>-5494651</v>
          </cell>
          <cell r="AN1529">
            <v>-4911319</v>
          </cell>
          <cell r="AR1529">
            <v>-4327987</v>
          </cell>
          <cell r="AV1529">
            <v>-3744655</v>
          </cell>
          <cell r="AZ1529">
            <v>-3161323</v>
          </cell>
        </row>
        <row r="1530">
          <cell r="Q1530">
            <v>0</v>
          </cell>
          <cell r="S1530">
            <v>0</v>
          </cell>
          <cell r="U1530">
            <v>0</v>
          </cell>
          <cell r="V1530">
            <v>0</v>
          </cell>
          <cell r="W1530">
            <v>0</v>
          </cell>
          <cell r="Y1530">
            <v>0</v>
          </cell>
          <cell r="AA1530">
            <v>0</v>
          </cell>
          <cell r="AJ1530">
            <v>0</v>
          </cell>
          <cell r="AN1530">
            <v>0</v>
          </cell>
          <cell r="AR1530">
            <v>0</v>
          </cell>
          <cell r="AV1530">
            <v>0</v>
          </cell>
          <cell r="AZ1530">
            <v>0</v>
          </cell>
        </row>
        <row r="1531">
          <cell r="Q1531">
            <v>0</v>
          </cell>
          <cell r="S1531">
            <v>0</v>
          </cell>
          <cell r="U1531">
            <v>0</v>
          </cell>
          <cell r="V1531">
            <v>0</v>
          </cell>
          <cell r="W1531">
            <v>0</v>
          </cell>
          <cell r="Y1531">
            <v>-3393.04</v>
          </cell>
          <cell r="AA1531">
            <v>0</v>
          </cell>
          <cell r="AJ1531">
            <v>-17127.990833333333</v>
          </cell>
          <cell r="AN1531">
            <v>-17124.865833333333</v>
          </cell>
          <cell r="AR1531">
            <v>-17210.697499999998</v>
          </cell>
          <cell r="AV1531">
            <v>-18043.30916666667</v>
          </cell>
          <cell r="AZ1531">
            <v>-18043.30916666667</v>
          </cell>
        </row>
        <row r="1532">
          <cell r="AR1532">
            <v>0</v>
          </cell>
          <cell r="AV1532">
            <v>-71410.951249999998</v>
          </cell>
          <cell r="AZ1532">
            <v>-288593.2408333334</v>
          </cell>
        </row>
        <row r="1533">
          <cell r="Q1533">
            <v>0</v>
          </cell>
          <cell r="S1533">
            <v>0</v>
          </cell>
          <cell r="U1533">
            <v>0</v>
          </cell>
          <cell r="V1533">
            <v>0</v>
          </cell>
          <cell r="W1533">
            <v>-248.9</v>
          </cell>
          <cell r="Y1533">
            <v>-248.9</v>
          </cell>
          <cell r="AA1533">
            <v>0</v>
          </cell>
          <cell r="AJ1533">
            <v>0</v>
          </cell>
          <cell r="AN1533">
            <v>0</v>
          </cell>
          <cell r="AR1533">
            <v>-51.854166666666664</v>
          </cell>
          <cell r="AV1533">
            <v>-82.966666666666669</v>
          </cell>
          <cell r="AZ1533">
            <v>-122.21916666666668</v>
          </cell>
        </row>
        <row r="1534">
          <cell r="Q1534">
            <v>0</v>
          </cell>
          <cell r="S1534">
            <v>0</v>
          </cell>
          <cell r="U1534">
            <v>0</v>
          </cell>
          <cell r="V1534">
            <v>0</v>
          </cell>
          <cell r="W1534">
            <v>0</v>
          </cell>
          <cell r="Y1534">
            <v>0</v>
          </cell>
          <cell r="AA1534">
            <v>0</v>
          </cell>
          <cell r="AJ1534">
            <v>0</v>
          </cell>
          <cell r="AN1534">
            <v>0</v>
          </cell>
          <cell r="AR1534">
            <v>0</v>
          </cell>
          <cell r="AV1534">
            <v>0</v>
          </cell>
          <cell r="AZ1534">
            <v>0</v>
          </cell>
        </row>
        <row r="1535">
          <cell r="Q1535">
            <v>0</v>
          </cell>
          <cell r="S1535">
            <v>0</v>
          </cell>
          <cell r="U1535">
            <v>0</v>
          </cell>
          <cell r="V1535">
            <v>0</v>
          </cell>
          <cell r="W1535">
            <v>0</v>
          </cell>
          <cell r="Y1535">
            <v>0</v>
          </cell>
          <cell r="AA1535">
            <v>0</v>
          </cell>
          <cell r="AJ1535">
            <v>0</v>
          </cell>
          <cell r="AN1535">
            <v>0</v>
          </cell>
          <cell r="AR1535">
            <v>0</v>
          </cell>
          <cell r="AV1535">
            <v>0</v>
          </cell>
          <cell r="AZ1535">
            <v>0</v>
          </cell>
        </row>
        <row r="1536">
          <cell r="Q1536">
            <v>-4923783.32</v>
          </cell>
          <cell r="S1536">
            <v>-9484838.9299999997</v>
          </cell>
          <cell r="U1536">
            <v>-12917162.029999999</v>
          </cell>
          <cell r="V1536">
            <v>-14476793.810000001</v>
          </cell>
          <cell r="W1536">
            <v>-5845923.2699999996</v>
          </cell>
          <cell r="Y1536">
            <v>-5113690.21</v>
          </cell>
          <cell r="AA1536">
            <v>-3995554.2</v>
          </cell>
          <cell r="AJ1536">
            <v>-6259406.5566666657</v>
          </cell>
          <cell r="AN1536">
            <v>-4580676.8516666666</v>
          </cell>
          <cell r="AR1536">
            <v>-7227685.1212500008</v>
          </cell>
          <cell r="AV1536">
            <v>-7098980.3970833346</v>
          </cell>
          <cell r="AZ1536">
            <v>-4699578.2058333335</v>
          </cell>
        </row>
        <row r="1537">
          <cell r="Q1537">
            <v>-174.29</v>
          </cell>
          <cell r="S1537">
            <v>-174.29</v>
          </cell>
          <cell r="U1537">
            <v>-174.29</v>
          </cell>
          <cell r="V1537">
            <v>-174.29</v>
          </cell>
          <cell r="W1537">
            <v>0</v>
          </cell>
          <cell r="Y1537">
            <v>0</v>
          </cell>
          <cell r="AA1537">
            <v>0</v>
          </cell>
          <cell r="AJ1537">
            <v>-1228.2070833333337</v>
          </cell>
          <cell r="AN1537">
            <v>-419.66374999999999</v>
          </cell>
          <cell r="AR1537">
            <v>-130.7175</v>
          </cell>
          <cell r="AV1537">
            <v>-79.882916666666659</v>
          </cell>
          <cell r="AZ1537">
            <v>-21.786249999999999</v>
          </cell>
        </row>
        <row r="1538">
          <cell r="Q1538">
            <v>0</v>
          </cell>
          <cell r="S1538">
            <v>0</v>
          </cell>
          <cell r="U1538">
            <v>0</v>
          </cell>
          <cell r="V1538">
            <v>0</v>
          </cell>
          <cell r="W1538">
            <v>0</v>
          </cell>
          <cell r="Y1538">
            <v>0</v>
          </cell>
          <cell r="AA1538">
            <v>0</v>
          </cell>
          <cell r="AJ1538">
            <v>0</v>
          </cell>
          <cell r="AN1538">
            <v>0</v>
          </cell>
          <cell r="AR1538">
            <v>0</v>
          </cell>
          <cell r="AV1538">
            <v>0</v>
          </cell>
          <cell r="AZ1538">
            <v>0</v>
          </cell>
        </row>
        <row r="1539">
          <cell r="Q1539">
            <v>-2514.42</v>
          </cell>
          <cell r="S1539">
            <v>-2514.42</v>
          </cell>
          <cell r="U1539">
            <v>-2514.42</v>
          </cell>
          <cell r="V1539">
            <v>-2514.42</v>
          </cell>
          <cell r="W1539">
            <v>0</v>
          </cell>
          <cell r="Y1539">
            <v>0</v>
          </cell>
          <cell r="AA1539">
            <v>-2756.61</v>
          </cell>
          <cell r="AJ1539">
            <v>-1833.9841666666664</v>
          </cell>
          <cell r="AN1539">
            <v>-1710.2212500000003</v>
          </cell>
          <cell r="AR1539">
            <v>-1676.28</v>
          </cell>
          <cell r="AV1539">
            <v>-1726.7362499999999</v>
          </cell>
          <cell r="AZ1539">
            <v>-1807.4662500000002</v>
          </cell>
        </row>
        <row r="1540">
          <cell r="Q1540">
            <v>-9569652</v>
          </cell>
          <cell r="S1540">
            <v>-9569652</v>
          </cell>
          <cell r="U1540">
            <v>-9474576</v>
          </cell>
          <cell r="V1540">
            <v>-9474576</v>
          </cell>
          <cell r="W1540">
            <v>-9346571</v>
          </cell>
          <cell r="Y1540">
            <v>-9346571</v>
          </cell>
          <cell r="AA1540">
            <v>-9180611</v>
          </cell>
          <cell r="AJ1540">
            <v>-1914838.375</v>
          </cell>
          <cell r="AN1540">
            <v>-4524461.375</v>
          </cell>
          <cell r="AR1540">
            <v>-7123704.583333333</v>
          </cell>
          <cell r="AV1540">
            <v>-9370496.458333334</v>
          </cell>
          <cell r="AZ1540">
            <v>-9186160.625</v>
          </cell>
        </row>
        <row r="1541">
          <cell r="Q1541">
            <v>-158750</v>
          </cell>
          <cell r="S1541">
            <v>0</v>
          </cell>
          <cell r="U1541">
            <v>0</v>
          </cell>
          <cell r="V1541">
            <v>0</v>
          </cell>
          <cell r="W1541">
            <v>0</v>
          </cell>
          <cell r="Y1541">
            <v>0</v>
          </cell>
          <cell r="AA1541">
            <v>0</v>
          </cell>
          <cell r="AJ1541">
            <v>-112447.91666666667</v>
          </cell>
          <cell r="AN1541">
            <v>-119062.5</v>
          </cell>
          <cell r="AR1541">
            <v>-59531.25</v>
          </cell>
          <cell r="AV1541">
            <v>-6614.583333333333</v>
          </cell>
          <cell r="AZ1541">
            <v>0</v>
          </cell>
        </row>
        <row r="1542">
          <cell r="Q1542">
            <v>0</v>
          </cell>
          <cell r="S1542">
            <v>0</v>
          </cell>
          <cell r="U1542">
            <v>0</v>
          </cell>
          <cell r="V1542">
            <v>0</v>
          </cell>
          <cell r="W1542">
            <v>0</v>
          </cell>
          <cell r="Y1542">
            <v>0</v>
          </cell>
          <cell r="AA1542">
            <v>0</v>
          </cell>
          <cell r="AJ1542">
            <v>-1608.34</v>
          </cell>
          <cell r="AN1542">
            <v>0</v>
          </cell>
          <cell r="AR1542">
            <v>0</v>
          </cell>
          <cell r="AV1542">
            <v>0</v>
          </cell>
          <cell r="AZ1542">
            <v>0</v>
          </cell>
        </row>
        <row r="1543">
          <cell r="Q1543">
            <v>-610736.85</v>
          </cell>
          <cell r="S1543">
            <v>-679132.36</v>
          </cell>
          <cell r="U1543">
            <v>-679132.36</v>
          </cell>
          <cell r="V1543">
            <v>-679132.36</v>
          </cell>
          <cell r="W1543">
            <v>-679132.36</v>
          </cell>
          <cell r="Y1543">
            <v>-679132.36</v>
          </cell>
          <cell r="AA1543">
            <v>-679132.36</v>
          </cell>
          <cell r="AJ1543">
            <v>-56757.506249999999</v>
          </cell>
          <cell r="AN1543">
            <v>-280285.14666666667</v>
          </cell>
          <cell r="AR1543">
            <v>-506662.60000000003</v>
          </cell>
          <cell r="AV1543">
            <v>-739144.95125000004</v>
          </cell>
          <cell r="AZ1543">
            <v>-949902.68416666694</v>
          </cell>
        </row>
        <row r="1544">
          <cell r="Q1544">
            <v>-219193.89</v>
          </cell>
          <cell r="S1544">
            <v>-241992.39</v>
          </cell>
          <cell r="U1544">
            <v>-241992.39</v>
          </cell>
          <cell r="V1544">
            <v>-241992.39</v>
          </cell>
          <cell r="W1544">
            <v>-241992.39</v>
          </cell>
          <cell r="Y1544">
            <v>-241992.39</v>
          </cell>
          <cell r="AA1544">
            <v>-241992.39</v>
          </cell>
          <cell r="AJ1544">
            <v>-22172.282083333335</v>
          </cell>
          <cell r="AN1544">
            <v>-101886.47458333334</v>
          </cell>
          <cell r="AR1544">
            <v>-182550.60458333336</v>
          </cell>
          <cell r="AV1544">
            <v>-261996.58750000005</v>
          </cell>
          <cell r="AZ1544">
            <v>-332249.16500000004</v>
          </cell>
        </row>
        <row r="1545">
          <cell r="S1545">
            <v>-23907955</v>
          </cell>
          <cell r="W1545">
            <v>0</v>
          </cell>
          <cell r="Y1545">
            <v>0</v>
          </cell>
          <cell r="AA1545">
            <v>0</v>
          </cell>
          <cell r="AJ1545">
            <v>0</v>
          </cell>
          <cell r="AN1545">
            <v>-3990315.4733333332</v>
          </cell>
          <cell r="AR1545">
            <v>-3990315.4733333332</v>
          </cell>
          <cell r="AV1545">
            <v>-3990315.4733333332</v>
          </cell>
          <cell r="AZ1545">
            <v>0</v>
          </cell>
        </row>
        <row r="1546">
          <cell r="Q1546">
            <v>610736.85</v>
          </cell>
          <cell r="S1546">
            <v>679132.36</v>
          </cell>
          <cell r="U1546">
            <v>679132.36</v>
          </cell>
          <cell r="V1546">
            <v>679132.36</v>
          </cell>
          <cell r="W1546">
            <v>679132.36</v>
          </cell>
          <cell r="Y1546">
            <v>679132.36</v>
          </cell>
          <cell r="AA1546">
            <v>679132.36</v>
          </cell>
          <cell r="AJ1546">
            <v>56757.506249999999</v>
          </cell>
          <cell r="AN1546">
            <v>280285.14666666667</v>
          </cell>
          <cell r="AR1546">
            <v>506662.60000000003</v>
          </cell>
          <cell r="AV1546">
            <v>739144.95125000004</v>
          </cell>
          <cell r="AZ1546">
            <v>949902.68416666694</v>
          </cell>
        </row>
        <row r="1547">
          <cell r="Q1547">
            <v>219193.89</v>
          </cell>
          <cell r="S1547">
            <v>241992.39</v>
          </cell>
          <cell r="U1547">
            <v>241992.39</v>
          </cell>
          <cell r="V1547">
            <v>241992.39</v>
          </cell>
          <cell r="W1547">
            <v>241992.39</v>
          </cell>
          <cell r="Y1547">
            <v>241992.39</v>
          </cell>
          <cell r="AA1547">
            <v>241992.39</v>
          </cell>
          <cell r="AJ1547">
            <v>22172.282083333335</v>
          </cell>
          <cell r="AN1547">
            <v>101886.47458333334</v>
          </cell>
          <cell r="AR1547">
            <v>182550.60458333336</v>
          </cell>
          <cell r="AV1547">
            <v>261996.58750000005</v>
          </cell>
          <cell r="AZ1547">
            <v>332249.16500000004</v>
          </cell>
        </row>
        <row r="1548">
          <cell r="Q1548">
            <v>-3529527.68</v>
          </cell>
          <cell r="S1548">
            <v>-3529527.68</v>
          </cell>
          <cell r="U1548">
            <v>-3529527.68</v>
          </cell>
          <cell r="V1548">
            <v>-3529527.68</v>
          </cell>
          <cell r="W1548">
            <v>-3529527.68</v>
          </cell>
          <cell r="Y1548">
            <v>-3529527.68</v>
          </cell>
          <cell r="AA1548">
            <v>-3529527.68</v>
          </cell>
          <cell r="AJ1548">
            <v>-764729.51666666672</v>
          </cell>
          <cell r="AN1548">
            <v>-1941238.7433333334</v>
          </cell>
          <cell r="AR1548">
            <v>-3117747.9700000007</v>
          </cell>
          <cell r="AV1548">
            <v>-3529527.68</v>
          </cell>
          <cell r="AZ1548">
            <v>-3382464.0266666673</v>
          </cell>
        </row>
        <row r="1549">
          <cell r="Q1549">
            <v>0</v>
          </cell>
          <cell r="S1549">
            <v>0</v>
          </cell>
          <cell r="U1549">
            <v>0</v>
          </cell>
          <cell r="V1549">
            <v>0</v>
          </cell>
          <cell r="W1549">
            <v>0</v>
          </cell>
          <cell r="Y1549">
            <v>0</v>
          </cell>
          <cell r="AA1549">
            <v>0</v>
          </cell>
          <cell r="AJ1549">
            <v>0</v>
          </cell>
          <cell r="AN1549">
            <v>0</v>
          </cell>
          <cell r="AR1549">
            <v>0</v>
          </cell>
          <cell r="AV1549">
            <v>0</v>
          </cell>
          <cell r="AZ1549">
            <v>0</v>
          </cell>
        </row>
        <row r="1550">
          <cell r="Q1550">
            <v>-73864542</v>
          </cell>
          <cell r="S1550">
            <v>-73864542</v>
          </cell>
          <cell r="U1550">
            <v>-73078749</v>
          </cell>
          <cell r="V1550">
            <v>-73078749</v>
          </cell>
          <cell r="W1550">
            <v>-71870994</v>
          </cell>
          <cell r="Y1550">
            <v>-71870994</v>
          </cell>
          <cell r="AA1550">
            <v>-71352663</v>
          </cell>
          <cell r="AJ1550">
            <v>-3077689.25</v>
          </cell>
          <cell r="AN1550">
            <v>-27600979.125</v>
          </cell>
          <cell r="AR1550">
            <v>-51708946.5</v>
          </cell>
          <cell r="AV1550">
            <v>-72380202.541666672</v>
          </cell>
          <cell r="AZ1550">
            <v>-71021880.25</v>
          </cell>
        </row>
        <row r="1551">
          <cell r="Q1551">
            <v>0</v>
          </cell>
          <cell r="S1551">
            <v>0</v>
          </cell>
          <cell r="U1551">
            <v>0</v>
          </cell>
          <cell r="V1551">
            <v>0</v>
          </cell>
          <cell r="W1551">
            <v>0</v>
          </cell>
          <cell r="Y1551">
            <v>0</v>
          </cell>
          <cell r="AA1551">
            <v>0</v>
          </cell>
          <cell r="AJ1551">
            <v>0</v>
          </cell>
          <cell r="AN1551">
            <v>0</v>
          </cell>
          <cell r="AR1551">
            <v>0</v>
          </cell>
          <cell r="AV1551">
            <v>0</v>
          </cell>
          <cell r="AZ1551">
            <v>0</v>
          </cell>
        </row>
        <row r="1552">
          <cell r="Q1552">
            <v>-712862</v>
          </cell>
          <cell r="S1552">
            <v>-2384440</v>
          </cell>
          <cell r="U1552">
            <v>-4054359</v>
          </cell>
          <cell r="V1552">
            <v>-4885903</v>
          </cell>
          <cell r="W1552">
            <v>-5717695</v>
          </cell>
          <cell r="Y1552">
            <v>-7378596</v>
          </cell>
          <cell r="AA1552">
            <v>-9034605</v>
          </cell>
          <cell r="AJ1552">
            <v>-29702.583333333332</v>
          </cell>
          <cell r="AN1552">
            <v>-824443.95833333337</v>
          </cell>
          <cell r="AR1552">
            <v>-2730168.25</v>
          </cell>
          <cell r="AV1552">
            <v>-5708900.1900000004</v>
          </cell>
          <cell r="AZ1552">
            <v>-8972724.4783333335</v>
          </cell>
        </row>
        <row r="1553">
          <cell r="AR1553">
            <v>0</v>
          </cell>
          <cell r="AV1553">
            <v>-19383.083333333332</v>
          </cell>
          <cell r="AZ1553">
            <v>-331289.4941666667</v>
          </cell>
        </row>
        <row r="1554">
          <cell r="Q1554">
            <v>0</v>
          </cell>
          <cell r="S1554">
            <v>0</v>
          </cell>
          <cell r="U1554">
            <v>0</v>
          </cell>
          <cell r="V1554">
            <v>0</v>
          </cell>
          <cell r="W1554">
            <v>0</v>
          </cell>
          <cell r="Y1554">
            <v>0</v>
          </cell>
          <cell r="AA1554">
            <v>0</v>
          </cell>
          <cell r="AJ1554">
            <v>0</v>
          </cell>
          <cell r="AN1554">
            <v>0</v>
          </cell>
          <cell r="AR1554">
            <v>0</v>
          </cell>
          <cell r="AV1554">
            <v>0</v>
          </cell>
          <cell r="AZ1554">
            <v>0</v>
          </cell>
        </row>
        <row r="1555">
          <cell r="AV1555">
            <v>0</v>
          </cell>
          <cell r="AZ1555">
            <v>0</v>
          </cell>
        </row>
        <row r="1556">
          <cell r="Q1556">
            <v>-371750.69</v>
          </cell>
          <cell r="S1556">
            <v>-367257.81</v>
          </cell>
          <cell r="U1556">
            <v>-362764.93</v>
          </cell>
          <cell r="V1556">
            <v>-360518.49</v>
          </cell>
          <cell r="W1556">
            <v>-358272.05</v>
          </cell>
          <cell r="Y1556">
            <v>-353779.17</v>
          </cell>
          <cell r="AA1556">
            <v>-349286.29</v>
          </cell>
          <cell r="AJ1556">
            <v>-385229.33000000007</v>
          </cell>
          <cell r="AN1556">
            <v>-376243.57</v>
          </cell>
          <cell r="AR1556">
            <v>-367257.81</v>
          </cell>
          <cell r="AV1556">
            <v>-358272.05</v>
          </cell>
          <cell r="AZ1556">
            <v>-349286.29000000004</v>
          </cell>
        </row>
        <row r="1557">
          <cell r="Q1557">
            <v>-1186297.4099999999</v>
          </cell>
          <cell r="S1557">
            <v>-1302066.26</v>
          </cell>
          <cell r="U1557">
            <v>-1476939.66</v>
          </cell>
          <cell r="V1557">
            <v>-1299122.24</v>
          </cell>
          <cell r="W1557">
            <v>-1436910.19</v>
          </cell>
          <cell r="Y1557">
            <v>-1279027.46</v>
          </cell>
          <cell r="AA1557">
            <v>-1598408.13</v>
          </cell>
          <cell r="AJ1557">
            <v>-1139547.6220833333</v>
          </cell>
          <cell r="AN1557">
            <v>-1223282.2583333333</v>
          </cell>
          <cell r="AR1557">
            <v>-1287734.7012499999</v>
          </cell>
          <cell r="AV1557">
            <v>-1422753.3541666663</v>
          </cell>
          <cell r="AZ1557">
            <v>-1492860.9395833332</v>
          </cell>
        </row>
        <row r="1558">
          <cell r="Q1558">
            <v>-5838217.0300000003</v>
          </cell>
          <cell r="S1558">
            <v>-7107226.5</v>
          </cell>
          <cell r="U1558">
            <v>-7907672.8700000001</v>
          </cell>
          <cell r="V1558">
            <v>-7896094.5099999998</v>
          </cell>
          <cell r="W1558">
            <v>-7889331.2999999998</v>
          </cell>
          <cell r="Y1558">
            <v>-8393034.1300000008</v>
          </cell>
          <cell r="AA1558">
            <v>-10696176.41</v>
          </cell>
          <cell r="AJ1558">
            <v>-3954826.3787500001</v>
          </cell>
          <cell r="AN1558">
            <v>-5341845.3649999993</v>
          </cell>
          <cell r="AR1558">
            <v>-6773199.1187499994</v>
          </cell>
          <cell r="AV1558">
            <v>-8098421.8341666674</v>
          </cell>
          <cell r="AZ1558">
            <v>-8923384.8687500004</v>
          </cell>
        </row>
        <row r="1559">
          <cell r="Q1559">
            <v>0</v>
          </cell>
          <cell r="S1559">
            <v>0</v>
          </cell>
          <cell r="U1559">
            <v>0</v>
          </cell>
          <cell r="V1559">
            <v>0</v>
          </cell>
          <cell r="W1559">
            <v>0</v>
          </cell>
          <cell r="Y1559">
            <v>0</v>
          </cell>
          <cell r="AA1559">
            <v>0</v>
          </cell>
          <cell r="AJ1559">
            <v>49852.01</v>
          </cell>
          <cell r="AN1559">
            <v>49852.01</v>
          </cell>
          <cell r="AR1559">
            <v>0</v>
          </cell>
          <cell r="AV1559">
            <v>0</v>
          </cell>
          <cell r="AZ1559">
            <v>0</v>
          </cell>
        </row>
        <row r="1560">
          <cell r="Q1560">
            <v>0</v>
          </cell>
          <cell r="S1560">
            <v>0</v>
          </cell>
          <cell r="U1560">
            <v>0</v>
          </cell>
          <cell r="V1560">
            <v>0</v>
          </cell>
          <cell r="W1560">
            <v>0</v>
          </cell>
          <cell r="Y1560">
            <v>0</v>
          </cell>
          <cell r="AA1560">
            <v>0</v>
          </cell>
          <cell r="AJ1560">
            <v>0</v>
          </cell>
          <cell r="AN1560">
            <v>0</v>
          </cell>
          <cell r="AR1560">
            <v>0</v>
          </cell>
          <cell r="AV1560">
            <v>0</v>
          </cell>
          <cell r="AZ1560">
            <v>0</v>
          </cell>
        </row>
        <row r="1561">
          <cell r="Q1561">
            <v>0</v>
          </cell>
          <cell r="S1561">
            <v>0</v>
          </cell>
          <cell r="U1561">
            <v>0</v>
          </cell>
          <cell r="V1561">
            <v>0</v>
          </cell>
          <cell r="W1561">
            <v>0</v>
          </cell>
          <cell r="Y1561">
            <v>0</v>
          </cell>
          <cell r="AA1561">
            <v>0</v>
          </cell>
          <cell r="AJ1561">
            <v>-16501795.45875</v>
          </cell>
          <cell r="AN1561">
            <v>-10216485.367916666</v>
          </cell>
          <cell r="AR1561">
            <v>-3934973.4208333329</v>
          </cell>
          <cell r="AV1561">
            <v>0</v>
          </cell>
          <cell r="AZ1561">
            <v>0</v>
          </cell>
        </row>
        <row r="1562">
          <cell r="Q1562">
            <v>0</v>
          </cell>
          <cell r="S1562">
            <v>0</v>
          </cell>
          <cell r="U1562">
            <v>0</v>
          </cell>
          <cell r="V1562">
            <v>0</v>
          </cell>
          <cell r="W1562">
            <v>0</v>
          </cell>
          <cell r="Y1562">
            <v>0</v>
          </cell>
          <cell r="AA1562">
            <v>0</v>
          </cell>
          <cell r="AJ1562">
            <v>-725750</v>
          </cell>
          <cell r="AN1562">
            <v>-725750</v>
          </cell>
          <cell r="AR1562">
            <v>-604791.66666666663</v>
          </cell>
          <cell r="AV1562">
            <v>0</v>
          </cell>
          <cell r="AZ1562">
            <v>0</v>
          </cell>
        </row>
        <row r="1563">
          <cell r="U1563">
            <v>-658335</v>
          </cell>
          <cell r="V1563">
            <v>-658335</v>
          </cell>
          <cell r="W1563">
            <v>-684640</v>
          </cell>
          <cell r="Y1563">
            <v>-706070</v>
          </cell>
          <cell r="AA1563">
            <v>-722145</v>
          </cell>
          <cell r="AJ1563">
            <v>0</v>
          </cell>
          <cell r="AN1563">
            <v>-67233.958333333328</v>
          </cell>
          <cell r="AR1563">
            <v>-294837.91666666669</v>
          </cell>
          <cell r="AV1563">
            <v>-538911.04166666663</v>
          </cell>
          <cell r="AZ1563">
            <v>-726555.41666666663</v>
          </cell>
        </row>
        <row r="1564">
          <cell r="AA1564">
            <v>-19555784.960000001</v>
          </cell>
          <cell r="AR1564">
            <v>0</v>
          </cell>
          <cell r="AV1564">
            <v>-5907444.9204166671</v>
          </cell>
          <cell r="AZ1564">
            <v>-15193583.160000002</v>
          </cell>
        </row>
        <row r="1565">
          <cell r="AR1565">
            <v>0</v>
          </cell>
          <cell r="AV1565">
            <v>-297759.47249999997</v>
          </cell>
          <cell r="AZ1565">
            <v>-1477783.7916666667</v>
          </cell>
        </row>
        <row r="1566">
          <cell r="Q1566">
            <v>0</v>
          </cell>
          <cell r="S1566">
            <v>0</v>
          </cell>
          <cell r="U1566">
            <v>0</v>
          </cell>
          <cell r="V1566">
            <v>0</v>
          </cell>
          <cell r="W1566">
            <v>0</v>
          </cell>
          <cell r="Y1566">
            <v>0</v>
          </cell>
          <cell r="AA1566">
            <v>0</v>
          </cell>
          <cell r="AJ1566">
            <v>0</v>
          </cell>
          <cell r="AN1566">
            <v>0</v>
          </cell>
          <cell r="AR1566">
            <v>0</v>
          </cell>
          <cell r="AV1566">
            <v>0</v>
          </cell>
          <cell r="AZ1566">
            <v>0</v>
          </cell>
        </row>
        <row r="1567">
          <cell r="Q1567">
            <v>0</v>
          </cell>
          <cell r="S1567">
            <v>0</v>
          </cell>
          <cell r="U1567">
            <v>0</v>
          </cell>
          <cell r="V1567">
            <v>0</v>
          </cell>
          <cell r="W1567">
            <v>0</v>
          </cell>
          <cell r="Y1567">
            <v>0</v>
          </cell>
          <cell r="AA1567">
            <v>0</v>
          </cell>
          <cell r="AJ1567">
            <v>0</v>
          </cell>
          <cell r="AN1567">
            <v>0</v>
          </cell>
          <cell r="AR1567">
            <v>0</v>
          </cell>
          <cell r="AV1567">
            <v>0</v>
          </cell>
          <cell r="AZ1567">
            <v>0</v>
          </cell>
        </row>
        <row r="1568">
          <cell r="Q1568">
            <v>0</v>
          </cell>
          <cell r="S1568">
            <v>0</v>
          </cell>
          <cell r="U1568">
            <v>0</v>
          </cell>
          <cell r="V1568">
            <v>0</v>
          </cell>
          <cell r="W1568">
            <v>0</v>
          </cell>
          <cell r="Y1568">
            <v>0</v>
          </cell>
          <cell r="AA1568">
            <v>0</v>
          </cell>
          <cell r="AJ1568">
            <v>0</v>
          </cell>
          <cell r="AN1568">
            <v>0</v>
          </cell>
          <cell r="AR1568">
            <v>0</v>
          </cell>
          <cell r="AV1568">
            <v>0</v>
          </cell>
          <cell r="AZ1568">
            <v>0</v>
          </cell>
        </row>
        <row r="1569">
          <cell r="Q1569">
            <v>0</v>
          </cell>
          <cell r="S1569">
            <v>0</v>
          </cell>
          <cell r="U1569">
            <v>0</v>
          </cell>
          <cell r="V1569">
            <v>0</v>
          </cell>
          <cell r="W1569">
            <v>0</v>
          </cell>
          <cell r="Y1569">
            <v>0</v>
          </cell>
          <cell r="AA1569">
            <v>0</v>
          </cell>
          <cell r="AJ1569">
            <v>0</v>
          </cell>
          <cell r="AN1569">
            <v>0</v>
          </cell>
          <cell r="AR1569">
            <v>0</v>
          </cell>
          <cell r="AV1569">
            <v>0</v>
          </cell>
          <cell r="AZ1569">
            <v>0</v>
          </cell>
        </row>
        <row r="1570">
          <cell r="Q1570">
            <v>0</v>
          </cell>
          <cell r="S1570">
            <v>0</v>
          </cell>
          <cell r="U1570">
            <v>0</v>
          </cell>
          <cell r="V1570">
            <v>0</v>
          </cell>
          <cell r="W1570">
            <v>0</v>
          </cell>
          <cell r="Y1570">
            <v>0</v>
          </cell>
          <cell r="AA1570">
            <v>0</v>
          </cell>
          <cell r="AJ1570">
            <v>0</v>
          </cell>
          <cell r="AN1570">
            <v>0</v>
          </cell>
          <cell r="AR1570">
            <v>0</v>
          </cell>
          <cell r="AV1570">
            <v>0</v>
          </cell>
          <cell r="AZ1570">
            <v>0</v>
          </cell>
        </row>
        <row r="1571">
          <cell r="Q1571">
            <v>0</v>
          </cell>
          <cell r="S1571">
            <v>0</v>
          </cell>
          <cell r="U1571">
            <v>0</v>
          </cell>
          <cell r="V1571">
            <v>0</v>
          </cell>
          <cell r="W1571">
            <v>0</v>
          </cell>
          <cell r="Y1571">
            <v>0</v>
          </cell>
          <cell r="AA1571">
            <v>0</v>
          </cell>
          <cell r="AJ1571">
            <v>0</v>
          </cell>
          <cell r="AN1571">
            <v>0</v>
          </cell>
          <cell r="AR1571">
            <v>0</v>
          </cell>
          <cell r="AV1571">
            <v>0</v>
          </cell>
          <cell r="AZ1571">
            <v>0</v>
          </cell>
        </row>
        <row r="1572">
          <cell r="Q1572">
            <v>0</v>
          </cell>
          <cell r="S1572">
            <v>0</v>
          </cell>
          <cell r="U1572">
            <v>0</v>
          </cell>
          <cell r="V1572">
            <v>0</v>
          </cell>
          <cell r="W1572">
            <v>0</v>
          </cell>
          <cell r="Y1572">
            <v>0</v>
          </cell>
          <cell r="AA1572">
            <v>0</v>
          </cell>
          <cell r="AJ1572">
            <v>0</v>
          </cell>
          <cell r="AN1572">
            <v>0</v>
          </cell>
          <cell r="AR1572">
            <v>0</v>
          </cell>
          <cell r="AV1572">
            <v>0</v>
          </cell>
          <cell r="AZ1572">
            <v>0</v>
          </cell>
        </row>
        <row r="1573">
          <cell r="Q1573">
            <v>0</v>
          </cell>
          <cell r="S1573">
            <v>0</v>
          </cell>
          <cell r="U1573">
            <v>0</v>
          </cell>
          <cell r="V1573">
            <v>0</v>
          </cell>
          <cell r="W1573">
            <v>0</v>
          </cell>
          <cell r="Y1573">
            <v>0</v>
          </cell>
          <cell r="AA1573">
            <v>0</v>
          </cell>
          <cell r="AJ1573">
            <v>0</v>
          </cell>
          <cell r="AN1573">
            <v>0</v>
          </cell>
          <cell r="AR1573">
            <v>0</v>
          </cell>
          <cell r="AV1573">
            <v>0</v>
          </cell>
          <cell r="AZ1573">
            <v>0</v>
          </cell>
        </row>
        <row r="1574">
          <cell r="Q1574">
            <v>0</v>
          </cell>
          <cell r="S1574">
            <v>0</v>
          </cell>
          <cell r="U1574">
            <v>0</v>
          </cell>
          <cell r="V1574">
            <v>0</v>
          </cell>
          <cell r="W1574">
            <v>0</v>
          </cell>
          <cell r="Y1574">
            <v>0</v>
          </cell>
          <cell r="AA1574">
            <v>0</v>
          </cell>
          <cell r="AJ1574">
            <v>0</v>
          </cell>
          <cell r="AN1574">
            <v>0</v>
          </cell>
          <cell r="AR1574">
            <v>0</v>
          </cell>
          <cell r="AV1574">
            <v>0</v>
          </cell>
          <cell r="AZ1574">
            <v>0</v>
          </cell>
        </row>
        <row r="1575">
          <cell r="Q1575">
            <v>0</v>
          </cell>
          <cell r="S1575">
            <v>0</v>
          </cell>
          <cell r="U1575">
            <v>0</v>
          </cell>
          <cell r="V1575">
            <v>0</v>
          </cell>
          <cell r="W1575">
            <v>0</v>
          </cell>
          <cell r="Y1575">
            <v>0</v>
          </cell>
          <cell r="AA1575">
            <v>0</v>
          </cell>
          <cell r="AJ1575">
            <v>0</v>
          </cell>
          <cell r="AN1575">
            <v>0</v>
          </cell>
          <cell r="AR1575">
            <v>0</v>
          </cell>
          <cell r="AV1575">
            <v>0</v>
          </cell>
          <cell r="AZ1575">
            <v>0</v>
          </cell>
        </row>
        <row r="1576">
          <cell r="Q1576">
            <v>0</v>
          </cell>
          <cell r="S1576">
            <v>-122.09</v>
          </cell>
          <cell r="U1576">
            <v>-329.5</v>
          </cell>
          <cell r="V1576">
            <v>-410.97</v>
          </cell>
          <cell r="W1576">
            <v>-451.17</v>
          </cell>
          <cell r="Y1576">
            <v>-581.80999999999995</v>
          </cell>
          <cell r="AA1576">
            <v>-802.43</v>
          </cell>
          <cell r="AJ1576">
            <v>-1186.2070833333332</v>
          </cell>
          <cell r="AN1576">
            <v>-768.36374999999987</v>
          </cell>
          <cell r="AR1576">
            <v>-593.54750000000001</v>
          </cell>
          <cell r="AV1576">
            <v>-413.91333333333341</v>
          </cell>
          <cell r="AZ1576">
            <v>-538.49124999999992</v>
          </cell>
        </row>
        <row r="1577">
          <cell r="Q1577">
            <v>-652254.21</v>
          </cell>
          <cell r="S1577">
            <v>-640062.55000000005</v>
          </cell>
          <cell r="U1577">
            <v>-627870.89</v>
          </cell>
          <cell r="V1577">
            <v>-621775.06000000006</v>
          </cell>
          <cell r="W1577">
            <v>-615679.23</v>
          </cell>
          <cell r="Y1577">
            <v>-760897.57</v>
          </cell>
          <cell r="AA1577">
            <v>-745525.91</v>
          </cell>
          <cell r="AJ1577">
            <v>-691115.12625000009</v>
          </cell>
          <cell r="AN1577">
            <v>-664699.86291666667</v>
          </cell>
          <cell r="AR1577">
            <v>-659871.30000000005</v>
          </cell>
          <cell r="AV1577">
            <v>-686897.9800000001</v>
          </cell>
          <cell r="AZ1577">
            <v>-711804.66</v>
          </cell>
        </row>
        <row r="1578">
          <cell r="Q1578">
            <v>0</v>
          </cell>
          <cell r="S1578">
            <v>0</v>
          </cell>
          <cell r="U1578">
            <v>0</v>
          </cell>
          <cell r="V1578">
            <v>0</v>
          </cell>
          <cell r="W1578">
            <v>0</v>
          </cell>
          <cell r="Y1578">
            <v>0</v>
          </cell>
          <cell r="AA1578">
            <v>0</v>
          </cell>
          <cell r="AJ1578">
            <v>0</v>
          </cell>
          <cell r="AN1578">
            <v>0</v>
          </cell>
          <cell r="AR1578">
            <v>0</v>
          </cell>
          <cell r="AV1578">
            <v>0</v>
          </cell>
          <cell r="AZ1578">
            <v>0</v>
          </cell>
        </row>
        <row r="1579">
          <cell r="Q1579">
            <v>0</v>
          </cell>
          <cell r="S1579">
            <v>0</v>
          </cell>
          <cell r="U1579">
            <v>0</v>
          </cell>
          <cell r="V1579">
            <v>0</v>
          </cell>
          <cell r="W1579">
            <v>0</v>
          </cell>
          <cell r="Y1579">
            <v>0</v>
          </cell>
          <cell r="AA1579">
            <v>0</v>
          </cell>
          <cell r="AJ1579">
            <v>0</v>
          </cell>
          <cell r="AN1579">
            <v>0</v>
          </cell>
          <cell r="AR1579">
            <v>0</v>
          </cell>
          <cell r="AV1579">
            <v>0</v>
          </cell>
          <cell r="AZ1579">
            <v>0</v>
          </cell>
        </row>
        <row r="1580">
          <cell r="Q1580">
            <v>0</v>
          </cell>
          <cell r="S1580">
            <v>0</v>
          </cell>
          <cell r="U1580">
            <v>0</v>
          </cell>
          <cell r="V1580">
            <v>0</v>
          </cell>
          <cell r="W1580">
            <v>0</v>
          </cell>
          <cell r="Y1580">
            <v>0</v>
          </cell>
          <cell r="AA1580">
            <v>0</v>
          </cell>
          <cell r="AJ1580">
            <v>0</v>
          </cell>
          <cell r="AN1580">
            <v>0</v>
          </cell>
          <cell r="AR1580">
            <v>0</v>
          </cell>
          <cell r="AV1580">
            <v>0</v>
          </cell>
          <cell r="AZ1580">
            <v>0</v>
          </cell>
        </row>
        <row r="1581">
          <cell r="Q1581">
            <v>0</v>
          </cell>
          <cell r="S1581">
            <v>0</v>
          </cell>
          <cell r="U1581">
            <v>0</v>
          </cell>
          <cell r="V1581">
            <v>0</v>
          </cell>
          <cell r="W1581">
            <v>0</v>
          </cell>
          <cell r="Y1581">
            <v>0</v>
          </cell>
          <cell r="AA1581">
            <v>0</v>
          </cell>
          <cell r="AJ1581">
            <v>0</v>
          </cell>
          <cell r="AN1581">
            <v>0</v>
          </cell>
          <cell r="AR1581">
            <v>0</v>
          </cell>
          <cell r="AV1581">
            <v>0</v>
          </cell>
          <cell r="AZ1581">
            <v>0</v>
          </cell>
        </row>
        <row r="1582">
          <cell r="Q1582">
            <v>0</v>
          </cell>
          <cell r="S1582">
            <v>0</v>
          </cell>
          <cell r="U1582">
            <v>0</v>
          </cell>
          <cell r="V1582">
            <v>0</v>
          </cell>
          <cell r="W1582">
            <v>0</v>
          </cell>
          <cell r="Y1582">
            <v>0</v>
          </cell>
          <cell r="AA1582">
            <v>0</v>
          </cell>
          <cell r="AJ1582">
            <v>0</v>
          </cell>
          <cell r="AN1582">
            <v>0</v>
          </cell>
          <cell r="AR1582">
            <v>0</v>
          </cell>
          <cell r="AV1582">
            <v>0</v>
          </cell>
          <cell r="AZ1582">
            <v>0</v>
          </cell>
        </row>
        <row r="1583">
          <cell r="Q1583">
            <v>0</v>
          </cell>
          <cell r="S1583">
            <v>0</v>
          </cell>
          <cell r="U1583">
            <v>0</v>
          </cell>
          <cell r="V1583">
            <v>0</v>
          </cell>
          <cell r="W1583">
            <v>0</v>
          </cell>
          <cell r="Y1583">
            <v>0</v>
          </cell>
          <cell r="AA1583">
            <v>0</v>
          </cell>
          <cell r="AJ1583">
            <v>0</v>
          </cell>
          <cell r="AN1583">
            <v>0</v>
          </cell>
          <cell r="AR1583">
            <v>0</v>
          </cell>
          <cell r="AV1583">
            <v>0</v>
          </cell>
          <cell r="AZ1583">
            <v>0</v>
          </cell>
        </row>
        <row r="1584">
          <cell r="Q1584">
            <v>0</v>
          </cell>
          <cell r="S1584">
            <v>0</v>
          </cell>
          <cell r="U1584">
            <v>0</v>
          </cell>
          <cell r="V1584">
            <v>0</v>
          </cell>
          <cell r="W1584">
            <v>0</v>
          </cell>
          <cell r="Y1584">
            <v>0</v>
          </cell>
          <cell r="AA1584">
            <v>0</v>
          </cell>
          <cell r="AJ1584">
            <v>0</v>
          </cell>
          <cell r="AN1584">
            <v>0</v>
          </cell>
          <cell r="AR1584">
            <v>0</v>
          </cell>
          <cell r="AV1584">
            <v>0</v>
          </cell>
          <cell r="AZ1584">
            <v>0</v>
          </cell>
        </row>
        <row r="1585">
          <cell r="Q1585">
            <v>0</v>
          </cell>
          <cell r="S1585">
            <v>0</v>
          </cell>
          <cell r="U1585">
            <v>0</v>
          </cell>
          <cell r="V1585">
            <v>0</v>
          </cell>
          <cell r="W1585">
            <v>0</v>
          </cell>
          <cell r="Y1585">
            <v>0</v>
          </cell>
          <cell r="AA1585">
            <v>0</v>
          </cell>
          <cell r="AJ1585">
            <v>0</v>
          </cell>
          <cell r="AN1585">
            <v>0</v>
          </cell>
          <cell r="AR1585">
            <v>0</v>
          </cell>
          <cell r="AV1585">
            <v>0</v>
          </cell>
          <cell r="AZ1585">
            <v>0</v>
          </cell>
        </row>
        <row r="1586">
          <cell r="Q1586">
            <v>0</v>
          </cell>
          <cell r="S1586">
            <v>0</v>
          </cell>
          <cell r="U1586">
            <v>0</v>
          </cell>
          <cell r="V1586">
            <v>-0.42</v>
          </cell>
          <cell r="W1586">
            <v>-6.01</v>
          </cell>
          <cell r="Y1586">
            <v>-99.28</v>
          </cell>
          <cell r="AA1586">
            <v>-111.7</v>
          </cell>
          <cell r="AJ1586">
            <v>-14.294166666666664</v>
          </cell>
          <cell r="AN1586">
            <v>-14.294166666666664</v>
          </cell>
          <cell r="AR1586">
            <v>-19.759166666666669</v>
          </cell>
          <cell r="AV1586">
            <v>-41.004166666666663</v>
          </cell>
          <cell r="AZ1586">
            <v>-41.004166666666663</v>
          </cell>
        </row>
        <row r="1587">
          <cell r="Q1587">
            <v>-135444.15</v>
          </cell>
          <cell r="S1587">
            <v>-105444.15</v>
          </cell>
          <cell r="U1587">
            <v>-105444.15</v>
          </cell>
          <cell r="V1587">
            <v>-55444.15</v>
          </cell>
          <cell r="W1587">
            <v>-55444.15</v>
          </cell>
          <cell r="Y1587">
            <v>-55444.15</v>
          </cell>
          <cell r="AA1587">
            <v>-55444.15</v>
          </cell>
          <cell r="AJ1587">
            <v>-146287.66499999995</v>
          </cell>
          <cell r="AN1587">
            <v>-127235.81666666664</v>
          </cell>
          <cell r="AR1587">
            <v>-102110.81666666665</v>
          </cell>
          <cell r="AV1587">
            <v>-75444.150000000009</v>
          </cell>
          <cell r="AZ1587">
            <v>-57527.483333333344</v>
          </cell>
        </row>
        <row r="1588">
          <cell r="AV1588">
            <v>0</v>
          </cell>
          <cell r="AZ1588">
            <v>-403779.6875</v>
          </cell>
        </row>
        <row r="1589">
          <cell r="Q1589">
            <v>-2197040.91</v>
          </cell>
          <cell r="S1589">
            <v>-1722538.41</v>
          </cell>
          <cell r="U1589">
            <v>-2554040.5</v>
          </cell>
          <cell r="V1589">
            <v>-2017522.1</v>
          </cell>
          <cell r="W1589">
            <v>-845849.71</v>
          </cell>
          <cell r="Y1589">
            <v>0</v>
          </cell>
          <cell r="AA1589">
            <v>-563305.79</v>
          </cell>
          <cell r="AJ1589">
            <v>-565895.25875000004</v>
          </cell>
          <cell r="AN1589">
            <v>-1033453.5712499999</v>
          </cell>
          <cell r="AR1589">
            <v>-1396618.86375</v>
          </cell>
          <cell r="AV1589">
            <v>-1293923.5183333333</v>
          </cell>
          <cell r="AZ1589">
            <v>-642227.95666666667</v>
          </cell>
        </row>
        <row r="1590">
          <cell r="Q1590">
            <v>-1083075.74</v>
          </cell>
          <cell r="S1590">
            <v>-1322696.8999999999</v>
          </cell>
          <cell r="U1590">
            <v>-1748446.9</v>
          </cell>
          <cell r="V1590">
            <v>-1520136.37</v>
          </cell>
          <cell r="W1590">
            <v>-1006637.48</v>
          </cell>
          <cell r="Y1590">
            <v>-485182.09</v>
          </cell>
          <cell r="AA1590">
            <v>-623552.09</v>
          </cell>
          <cell r="AJ1590">
            <v>-1058514.385</v>
          </cell>
          <cell r="AN1590">
            <v>-1093487.3987499999</v>
          </cell>
          <cell r="AR1590">
            <v>-1115845.0991666666</v>
          </cell>
          <cell r="AV1590">
            <v>-1027146.3050000001</v>
          </cell>
          <cell r="AZ1590">
            <v>-638954.57416666672</v>
          </cell>
        </row>
        <row r="1591">
          <cell r="Q1591">
            <v>0</v>
          </cell>
          <cell r="S1591">
            <v>0</v>
          </cell>
          <cell r="U1591">
            <v>0</v>
          </cell>
          <cell r="V1591">
            <v>0</v>
          </cell>
          <cell r="W1591">
            <v>0</v>
          </cell>
          <cell r="Y1591">
            <v>0</v>
          </cell>
          <cell r="AA1591">
            <v>0</v>
          </cell>
          <cell r="AJ1591">
            <v>0</v>
          </cell>
          <cell r="AN1591">
            <v>0</v>
          </cell>
          <cell r="AR1591">
            <v>0</v>
          </cell>
          <cell r="AV1591">
            <v>0</v>
          </cell>
          <cell r="AZ1591">
            <v>0</v>
          </cell>
        </row>
        <row r="1592">
          <cell r="Q1592">
            <v>0</v>
          </cell>
          <cell r="S1592">
            <v>0</v>
          </cell>
          <cell r="U1592">
            <v>0</v>
          </cell>
          <cell r="V1592">
            <v>0</v>
          </cell>
          <cell r="W1592">
            <v>0</v>
          </cell>
          <cell r="Y1592">
            <v>0</v>
          </cell>
          <cell r="AA1592">
            <v>0</v>
          </cell>
          <cell r="AJ1592">
            <v>0</v>
          </cell>
          <cell r="AN1592">
            <v>0</v>
          </cell>
          <cell r="AR1592">
            <v>0</v>
          </cell>
          <cell r="AV1592">
            <v>0</v>
          </cell>
          <cell r="AZ1592">
            <v>0</v>
          </cell>
        </row>
        <row r="1593">
          <cell r="Q1593">
            <v>0</v>
          </cell>
          <cell r="S1593">
            <v>0</v>
          </cell>
          <cell r="U1593">
            <v>0</v>
          </cell>
          <cell r="V1593">
            <v>0</v>
          </cell>
          <cell r="W1593">
            <v>0</v>
          </cell>
          <cell r="Y1593">
            <v>0</v>
          </cell>
          <cell r="AA1593">
            <v>0</v>
          </cell>
          <cell r="AJ1593">
            <v>0</v>
          </cell>
          <cell r="AN1593">
            <v>0</v>
          </cell>
          <cell r="AR1593">
            <v>0</v>
          </cell>
          <cell r="AV1593">
            <v>0</v>
          </cell>
          <cell r="AZ1593">
            <v>0</v>
          </cell>
        </row>
        <row r="1594">
          <cell r="Q1594">
            <v>0</v>
          </cell>
          <cell r="S1594">
            <v>0</v>
          </cell>
          <cell r="U1594">
            <v>0</v>
          </cell>
          <cell r="V1594">
            <v>0</v>
          </cell>
          <cell r="W1594">
            <v>0</v>
          </cell>
          <cell r="Y1594">
            <v>0</v>
          </cell>
          <cell r="AA1594">
            <v>0</v>
          </cell>
          <cell r="AJ1594">
            <v>0</v>
          </cell>
          <cell r="AN1594">
            <v>0</v>
          </cell>
          <cell r="AR1594">
            <v>0</v>
          </cell>
          <cell r="AV1594">
            <v>0</v>
          </cell>
          <cell r="AZ1594">
            <v>0</v>
          </cell>
        </row>
        <row r="1595">
          <cell r="Q1595">
            <v>0</v>
          </cell>
          <cell r="S1595">
            <v>0</v>
          </cell>
          <cell r="U1595">
            <v>0</v>
          </cell>
          <cell r="V1595">
            <v>0</v>
          </cell>
          <cell r="W1595">
            <v>0</v>
          </cell>
          <cell r="Y1595">
            <v>0</v>
          </cell>
          <cell r="AA1595">
            <v>0</v>
          </cell>
          <cell r="AJ1595">
            <v>0</v>
          </cell>
          <cell r="AN1595">
            <v>0</v>
          </cell>
          <cell r="AR1595">
            <v>0</v>
          </cell>
          <cell r="AV1595">
            <v>0</v>
          </cell>
          <cell r="AZ1595">
            <v>0</v>
          </cell>
        </row>
        <row r="1596">
          <cell r="Q1596">
            <v>0</v>
          </cell>
          <cell r="S1596">
            <v>0</v>
          </cell>
          <cell r="U1596">
            <v>0</v>
          </cell>
          <cell r="V1596">
            <v>0</v>
          </cell>
          <cell r="W1596">
            <v>0</v>
          </cell>
          <cell r="Y1596">
            <v>0</v>
          </cell>
          <cell r="AA1596">
            <v>0</v>
          </cell>
          <cell r="AJ1596">
            <v>-474682.3125</v>
          </cell>
          <cell r="AN1596">
            <v>-52741.479166666664</v>
          </cell>
          <cell r="AR1596">
            <v>0</v>
          </cell>
          <cell r="AV1596">
            <v>0</v>
          </cell>
          <cell r="AZ1596">
            <v>0</v>
          </cell>
        </row>
        <row r="1597">
          <cell r="Q1597">
            <v>-603750.76</v>
          </cell>
          <cell r="S1597">
            <v>-574463.52</v>
          </cell>
          <cell r="U1597">
            <v>-545176.28</v>
          </cell>
          <cell r="V1597">
            <v>-530532.66</v>
          </cell>
          <cell r="W1597">
            <v>-515889.04</v>
          </cell>
          <cell r="Y1597">
            <v>-486601.8</v>
          </cell>
          <cell r="AA1597">
            <v>-457314.56</v>
          </cell>
          <cell r="AJ1597">
            <v>-691612.48</v>
          </cell>
          <cell r="AN1597">
            <v>-633038</v>
          </cell>
          <cell r="AR1597">
            <v>-574463.52</v>
          </cell>
          <cell r="AV1597">
            <v>-515889.04</v>
          </cell>
          <cell r="AZ1597">
            <v>-457314.56000000006</v>
          </cell>
        </row>
        <row r="1598">
          <cell r="Q1598">
            <v>0</v>
          </cell>
          <cell r="S1598">
            <v>0</v>
          </cell>
          <cell r="U1598">
            <v>0</v>
          </cell>
          <cell r="V1598">
            <v>0</v>
          </cell>
          <cell r="W1598">
            <v>0</v>
          </cell>
          <cell r="Y1598">
            <v>0</v>
          </cell>
          <cell r="AA1598">
            <v>0</v>
          </cell>
          <cell r="AJ1598">
            <v>0</v>
          </cell>
          <cell r="AN1598">
            <v>0</v>
          </cell>
          <cell r="AR1598">
            <v>0</v>
          </cell>
          <cell r="AV1598">
            <v>0</v>
          </cell>
          <cell r="AZ1598">
            <v>0</v>
          </cell>
        </row>
        <row r="1599">
          <cell r="Q1599">
            <v>0</v>
          </cell>
          <cell r="S1599">
            <v>0</v>
          </cell>
          <cell r="U1599">
            <v>0</v>
          </cell>
          <cell r="V1599">
            <v>0</v>
          </cell>
          <cell r="W1599">
            <v>0</v>
          </cell>
          <cell r="Y1599">
            <v>0</v>
          </cell>
          <cell r="AA1599">
            <v>0</v>
          </cell>
          <cell r="AJ1599">
            <v>0</v>
          </cell>
          <cell r="AN1599">
            <v>0</v>
          </cell>
          <cell r="AR1599">
            <v>0</v>
          </cell>
          <cell r="AV1599">
            <v>0</v>
          </cell>
          <cell r="AZ1599">
            <v>0</v>
          </cell>
        </row>
        <row r="1600">
          <cell r="Q1600">
            <v>0</v>
          </cell>
          <cell r="S1600">
            <v>0</v>
          </cell>
          <cell r="U1600">
            <v>0</v>
          </cell>
          <cell r="V1600">
            <v>0</v>
          </cell>
          <cell r="W1600">
            <v>0</v>
          </cell>
          <cell r="Y1600">
            <v>0</v>
          </cell>
          <cell r="AA1600">
            <v>0</v>
          </cell>
          <cell r="AJ1600">
            <v>0</v>
          </cell>
          <cell r="AN1600">
            <v>0</v>
          </cell>
          <cell r="AR1600">
            <v>0</v>
          </cell>
          <cell r="AV1600">
            <v>0</v>
          </cell>
          <cell r="AZ1600">
            <v>0</v>
          </cell>
        </row>
        <row r="1601">
          <cell r="Q1601">
            <v>0</v>
          </cell>
          <cell r="S1601">
            <v>0</v>
          </cell>
          <cell r="U1601">
            <v>0</v>
          </cell>
          <cell r="V1601">
            <v>0</v>
          </cell>
          <cell r="W1601">
            <v>0</v>
          </cell>
          <cell r="Y1601">
            <v>0</v>
          </cell>
          <cell r="AA1601">
            <v>0</v>
          </cell>
          <cell r="AJ1601">
            <v>0</v>
          </cell>
          <cell r="AN1601">
            <v>0</v>
          </cell>
          <cell r="AR1601">
            <v>0</v>
          </cell>
          <cell r="AV1601">
            <v>0</v>
          </cell>
          <cell r="AZ1601">
            <v>0</v>
          </cell>
        </row>
        <row r="1602">
          <cell r="Q1602">
            <v>-7833.48</v>
          </cell>
          <cell r="S1602">
            <v>-7121.34</v>
          </cell>
          <cell r="U1602">
            <v>-6409.2</v>
          </cell>
          <cell r="V1602">
            <v>-6053.13</v>
          </cell>
          <cell r="W1602">
            <v>-5697.06</v>
          </cell>
          <cell r="Y1602">
            <v>-4984.92</v>
          </cell>
          <cell r="AA1602">
            <v>-4272.78</v>
          </cell>
          <cell r="AJ1602">
            <v>-9969.8954166666663</v>
          </cell>
          <cell r="AN1602">
            <v>-8545.6187500000015</v>
          </cell>
          <cell r="AR1602">
            <v>-7121.34</v>
          </cell>
          <cell r="AV1602">
            <v>-5697.0599999999986</v>
          </cell>
          <cell r="AZ1602">
            <v>-4272.78</v>
          </cell>
        </row>
        <row r="1603">
          <cell r="Q1603">
            <v>-1087281.32</v>
          </cell>
          <cell r="S1603">
            <v>-1020097.94</v>
          </cell>
          <cell r="U1603">
            <v>-952914.56</v>
          </cell>
          <cell r="V1603">
            <v>-919322.87</v>
          </cell>
          <cell r="W1603">
            <v>-893865.18</v>
          </cell>
          <cell r="Y1603">
            <v>-826478.42</v>
          </cell>
          <cell r="AA1603">
            <v>-759159.48</v>
          </cell>
          <cell r="AJ1603">
            <v>-1262680.55375</v>
          </cell>
          <cell r="AN1603">
            <v>-1147445.7570833333</v>
          </cell>
          <cell r="AR1603">
            <v>-1021772.7491666666</v>
          </cell>
          <cell r="AV1603">
            <v>-890004.34249999991</v>
          </cell>
          <cell r="AZ1603">
            <v>-758145.56249999988</v>
          </cell>
        </row>
        <row r="1604">
          <cell r="Q1604">
            <v>-76768.37</v>
          </cell>
          <cell r="S1604">
            <v>-74548.850000000006</v>
          </cell>
          <cell r="U1604">
            <v>-72329.33</v>
          </cell>
          <cell r="V1604">
            <v>-71219.570000000007</v>
          </cell>
          <cell r="W1604">
            <v>-71932.81</v>
          </cell>
          <cell r="Y1604">
            <v>-69667.81</v>
          </cell>
          <cell r="AA1604">
            <v>-67417.91</v>
          </cell>
          <cell r="AJ1604">
            <v>-77568.67</v>
          </cell>
          <cell r="AN1604">
            <v>-77415.523333333331</v>
          </cell>
          <cell r="AR1604">
            <v>-74924.222500000003</v>
          </cell>
          <cell r="AV1604">
            <v>-71067.5625</v>
          </cell>
          <cell r="AZ1604">
            <v>-67190.64916666667</v>
          </cell>
        </row>
        <row r="1605">
          <cell r="Q1605">
            <v>-26957.31</v>
          </cell>
          <cell r="S1605">
            <v>-24883.67</v>
          </cell>
          <cell r="U1605">
            <v>-22810.03</v>
          </cell>
          <cell r="V1605">
            <v>-21773.21</v>
          </cell>
          <cell r="W1605">
            <v>-20736.39</v>
          </cell>
          <cell r="Y1605">
            <v>-18662.75</v>
          </cell>
          <cell r="AA1605">
            <v>-16589.11</v>
          </cell>
          <cell r="AJ1605">
            <v>-33178.225416666668</v>
          </cell>
          <cell r="AN1605">
            <v>-29030.94875</v>
          </cell>
          <cell r="AR1605">
            <v>-24883.67</v>
          </cell>
          <cell r="AV1605">
            <v>-20736.39</v>
          </cell>
          <cell r="AZ1605">
            <v>-16589.11</v>
          </cell>
        </row>
        <row r="1606">
          <cell r="Q1606">
            <v>-1735183.24</v>
          </cell>
          <cell r="S1606">
            <v>-1633113.64</v>
          </cell>
          <cell r="U1606">
            <v>-1531044.04</v>
          </cell>
          <cell r="V1606">
            <v>-1480009.24</v>
          </cell>
          <cell r="W1606">
            <v>-1428974.44</v>
          </cell>
          <cell r="Y1606">
            <v>-1326904.8400000001</v>
          </cell>
          <cell r="AA1606">
            <v>-1224835.24</v>
          </cell>
          <cell r="AJ1606">
            <v>-2354470.9658333329</v>
          </cell>
          <cell r="AN1606">
            <v>-1945872.0591666671</v>
          </cell>
          <cell r="AR1606">
            <v>-1639503.0058333334</v>
          </cell>
          <cell r="AV1606">
            <v>-1428974.4400000002</v>
          </cell>
          <cell r="AZ1606">
            <v>-1186559.1383333332</v>
          </cell>
        </row>
        <row r="1607">
          <cell r="Q1607">
            <v>-965070.64</v>
          </cell>
          <cell r="S1607">
            <v>-908301.78</v>
          </cell>
          <cell r="U1607">
            <v>-851532.92</v>
          </cell>
          <cell r="V1607">
            <v>-823148.49</v>
          </cell>
          <cell r="W1607">
            <v>-794764.06</v>
          </cell>
          <cell r="Y1607">
            <v>-737995.2</v>
          </cell>
          <cell r="AA1607">
            <v>-681226.34</v>
          </cell>
          <cell r="AJ1607">
            <v>-1309504.8858333332</v>
          </cell>
          <cell r="AN1607">
            <v>-1082251.1391666667</v>
          </cell>
          <cell r="AR1607">
            <v>-911855.40583333327</v>
          </cell>
          <cell r="AV1607">
            <v>-794764.06</v>
          </cell>
          <cell r="AZ1607">
            <v>-659938.01666666672</v>
          </cell>
        </row>
        <row r="1608">
          <cell r="Q1608">
            <v>-245876.41</v>
          </cell>
          <cell r="S1608">
            <v>-231413.09</v>
          </cell>
          <cell r="U1608">
            <v>-216949.77</v>
          </cell>
          <cell r="V1608">
            <v>-209718.11</v>
          </cell>
          <cell r="W1608">
            <v>-202486.45</v>
          </cell>
          <cell r="Y1608">
            <v>-188023.13</v>
          </cell>
          <cell r="AA1608">
            <v>-173559.81</v>
          </cell>
          <cell r="AJ1608">
            <v>-334519.05416666664</v>
          </cell>
          <cell r="AN1608">
            <v>-276039.64083333337</v>
          </cell>
          <cell r="AR1608">
            <v>-232336.61416666667</v>
          </cell>
          <cell r="AV1608">
            <v>-202486.45000000004</v>
          </cell>
          <cell r="AZ1608">
            <v>-168136.06625</v>
          </cell>
        </row>
        <row r="1609">
          <cell r="Q1609">
            <v>-136751.20000000001</v>
          </cell>
          <cell r="S1609">
            <v>-128707.02</v>
          </cell>
          <cell r="U1609">
            <v>-120662.84</v>
          </cell>
          <cell r="V1609">
            <v>-116640.75</v>
          </cell>
          <cell r="W1609">
            <v>-112618.66</v>
          </cell>
          <cell r="Y1609">
            <v>-104574.48</v>
          </cell>
          <cell r="AA1609">
            <v>-96530.3</v>
          </cell>
          <cell r="AJ1609">
            <v>-186052.26333333334</v>
          </cell>
          <cell r="AN1609">
            <v>-153527.31666666668</v>
          </cell>
          <cell r="AR1609">
            <v>-129220.66333333334</v>
          </cell>
          <cell r="AV1609">
            <v>-112618.65999999999</v>
          </cell>
          <cell r="AZ1609">
            <v>-93513.726666666669</v>
          </cell>
        </row>
        <row r="1610">
          <cell r="Q1610">
            <v>-3980451.34</v>
          </cell>
          <cell r="S1610">
            <v>-3746307.14</v>
          </cell>
          <cell r="U1610">
            <v>-3512162.94</v>
          </cell>
          <cell r="V1610">
            <v>-3395090.84</v>
          </cell>
          <cell r="W1610">
            <v>-3278018.74</v>
          </cell>
          <cell r="Y1610">
            <v>-3043874.54</v>
          </cell>
          <cell r="AA1610">
            <v>-2809730.34</v>
          </cell>
          <cell r="AJ1610">
            <v>-4205732.9191666665</v>
          </cell>
          <cell r="AN1610">
            <v>-4048743.3983333334</v>
          </cell>
          <cell r="AR1610">
            <v>-3736551.1316666673</v>
          </cell>
          <cell r="AV1610">
            <v>-3278018.7400000007</v>
          </cell>
          <cell r="AZ1610">
            <v>-2721926.2675000001</v>
          </cell>
        </row>
        <row r="1611">
          <cell r="Q1611">
            <v>-2661083.56</v>
          </cell>
          <cell r="S1611">
            <v>-2419167.12</v>
          </cell>
          <cell r="U1611">
            <v>-2177250.6800000002</v>
          </cell>
          <cell r="V1611">
            <v>-2056292.46</v>
          </cell>
          <cell r="W1611">
            <v>-1935334.24</v>
          </cell>
          <cell r="Y1611">
            <v>-1693417.8</v>
          </cell>
          <cell r="AA1611">
            <v>-1451501.36</v>
          </cell>
          <cell r="AJ1611">
            <v>-342715.29666666663</v>
          </cell>
          <cell r="AN1611">
            <v>-1149104.3366666667</v>
          </cell>
          <cell r="AR1611">
            <v>-1794215.7499999998</v>
          </cell>
          <cell r="AV1611">
            <v>-1935334.24</v>
          </cell>
          <cell r="AZ1611">
            <v>-1451501.36</v>
          </cell>
        </row>
        <row r="1612">
          <cell r="Q1612">
            <v>-12142332</v>
          </cell>
          <cell r="S1612">
            <v>-11971314</v>
          </cell>
          <cell r="U1612">
            <v>-11800296</v>
          </cell>
          <cell r="V1612">
            <v>-11714787</v>
          </cell>
          <cell r="W1612">
            <v>-11629278</v>
          </cell>
          <cell r="Y1612">
            <v>-11458260</v>
          </cell>
          <cell r="AA1612">
            <v>-11287242</v>
          </cell>
          <cell r="AJ1612">
            <v>-1524917.25</v>
          </cell>
          <cell r="AN1612">
            <v>-5515355.25</v>
          </cell>
          <cell r="AR1612">
            <v>-9391781.25</v>
          </cell>
          <cell r="AV1612">
            <v>-11629278</v>
          </cell>
          <cell r="AZ1612">
            <v>-11287242</v>
          </cell>
        </row>
        <row r="1613">
          <cell r="Q1613">
            <v>-6495168</v>
          </cell>
          <cell r="S1613">
            <v>-6403686</v>
          </cell>
          <cell r="U1613">
            <v>-6312204</v>
          </cell>
          <cell r="V1613">
            <v>-6266463</v>
          </cell>
          <cell r="W1613">
            <v>-6220722</v>
          </cell>
          <cell r="Y1613">
            <v>-6129240</v>
          </cell>
          <cell r="AA1613">
            <v>-6037758</v>
          </cell>
          <cell r="AJ1613">
            <v>-815707.75</v>
          </cell>
          <cell r="AN1613">
            <v>-2950269.75</v>
          </cell>
          <cell r="AR1613">
            <v>-5023843.75</v>
          </cell>
          <cell r="AV1613">
            <v>-6220722</v>
          </cell>
          <cell r="AZ1613">
            <v>-6037758</v>
          </cell>
        </row>
        <row r="1614">
          <cell r="AV1614">
            <v>0</v>
          </cell>
          <cell r="AZ1614">
            <v>-190409.28416666668</v>
          </cell>
        </row>
        <row r="1615">
          <cell r="AV1615">
            <v>0</v>
          </cell>
          <cell r="AZ1615">
            <v>-138893.45083333334</v>
          </cell>
        </row>
        <row r="1616">
          <cell r="Q1616">
            <v>-18763387.649999999</v>
          </cell>
          <cell r="S1616">
            <v>-17527010.649999999</v>
          </cell>
          <cell r="U1616">
            <v>-16248721.65</v>
          </cell>
          <cell r="V1616">
            <v>-15599099.65</v>
          </cell>
          <cell r="W1616">
            <v>-14970432.65</v>
          </cell>
          <cell r="Y1616">
            <v>-13671188.65</v>
          </cell>
          <cell r="AA1616">
            <v>-12392899.65</v>
          </cell>
          <cell r="AJ1616">
            <v>-22038678.858333338</v>
          </cell>
          <cell r="AN1616">
            <v>-19718629.19166667</v>
          </cell>
          <cell r="AR1616">
            <v>-17464134.025000002</v>
          </cell>
          <cell r="AV1616">
            <v>-14955589.275000004</v>
          </cell>
          <cell r="AZ1616">
            <v>-12405996.94166667</v>
          </cell>
        </row>
        <row r="1617">
          <cell r="Q1617">
            <v>-4069475.84</v>
          </cell>
          <cell r="S1617">
            <v>-3972185.41</v>
          </cell>
          <cell r="U1617">
            <v>-3860489.97</v>
          </cell>
          <cell r="V1617">
            <v>-3800387.97</v>
          </cell>
          <cell r="W1617">
            <v>-3743967.97</v>
          </cell>
          <cell r="Y1617">
            <v>-3625593.88</v>
          </cell>
          <cell r="AA1617">
            <v>-3503941.73</v>
          </cell>
          <cell r="AJ1617">
            <v>-4440597.6379166665</v>
          </cell>
          <cell r="AN1617">
            <v>-4192514.8200000003</v>
          </cell>
          <cell r="AR1617">
            <v>-3963671.4670833331</v>
          </cell>
          <cell r="AV1617">
            <v>-3738513.0516666663</v>
          </cell>
          <cell r="AZ1617">
            <v>-3500501.2120833336</v>
          </cell>
        </row>
        <row r="1618">
          <cell r="Q1618">
            <v>-1247864</v>
          </cell>
          <cell r="S1618">
            <v>-1074252</v>
          </cell>
          <cell r="U1618">
            <v>-839540</v>
          </cell>
          <cell r="V1618">
            <v>-803534</v>
          </cell>
          <cell r="W1618">
            <v>-715256</v>
          </cell>
          <cell r="Y1618">
            <v>-532816</v>
          </cell>
          <cell r="AA1618">
            <v>-353318</v>
          </cell>
          <cell r="AJ1618">
            <v>-2005745.0416666667</v>
          </cell>
          <cell r="AN1618">
            <v>-1524217.875</v>
          </cell>
          <cell r="AR1618">
            <v>-1090927.0833333333</v>
          </cell>
          <cell r="AV1618">
            <v>-708570.66666666663</v>
          </cell>
          <cell r="AZ1618">
            <v>-402183.70833333331</v>
          </cell>
        </row>
        <row r="1619">
          <cell r="AV1619">
            <v>0</v>
          </cell>
          <cell r="AZ1619">
            <v>0</v>
          </cell>
        </row>
        <row r="1620">
          <cell r="Q1620">
            <v>-8165809</v>
          </cell>
          <cell r="S1620">
            <v>-8165809</v>
          </cell>
          <cell r="U1620">
            <v>-8165809</v>
          </cell>
          <cell r="V1620">
            <v>-8165809</v>
          </cell>
          <cell r="W1620">
            <v>-8165809</v>
          </cell>
          <cell r="Y1620">
            <v>-8165809</v>
          </cell>
          <cell r="AA1620">
            <v>-8165809</v>
          </cell>
          <cell r="AJ1620">
            <v>-8165809</v>
          </cell>
          <cell r="AN1620">
            <v>-8165809</v>
          </cell>
          <cell r="AR1620">
            <v>-8165809</v>
          </cell>
          <cell r="AV1620">
            <v>-8165809</v>
          </cell>
          <cell r="AZ1620">
            <v>-8165809</v>
          </cell>
        </row>
        <row r="1621">
          <cell r="Q1621">
            <v>7497843</v>
          </cell>
          <cell r="S1621">
            <v>7638843</v>
          </cell>
          <cell r="U1621">
            <v>7722843</v>
          </cell>
          <cell r="V1621">
            <v>7749843</v>
          </cell>
          <cell r="W1621">
            <v>7789843</v>
          </cell>
          <cell r="Y1621">
            <v>7774843</v>
          </cell>
          <cell r="AA1621">
            <v>7752843</v>
          </cell>
          <cell r="AJ1621">
            <v>7106477.541666667</v>
          </cell>
          <cell r="AN1621">
            <v>7318628.208333333</v>
          </cell>
          <cell r="AR1621">
            <v>7540987.208333333</v>
          </cell>
          <cell r="AV1621">
            <v>7726253.333333333</v>
          </cell>
          <cell r="AZ1621">
            <v>7797327.666666667</v>
          </cell>
        </row>
        <row r="1622">
          <cell r="Q1622">
            <v>-802274.98</v>
          </cell>
          <cell r="S1622">
            <v>-755082.34</v>
          </cell>
          <cell r="U1622">
            <v>-707889.7</v>
          </cell>
          <cell r="V1622">
            <v>-684293.38</v>
          </cell>
          <cell r="W1622">
            <v>-660697.06000000006</v>
          </cell>
          <cell r="Y1622">
            <v>-613504.42000000004</v>
          </cell>
          <cell r="AA1622">
            <v>-566311.78</v>
          </cell>
          <cell r="AJ1622">
            <v>-1094283.8391666666</v>
          </cell>
          <cell r="AN1622">
            <v>-901657.94583333342</v>
          </cell>
          <cell r="AR1622">
            <v>-758152.35916666675</v>
          </cell>
          <cell r="AV1622">
            <v>-660697.06000000006</v>
          </cell>
          <cell r="AZ1622">
            <v>-548614.53583333327</v>
          </cell>
        </row>
        <row r="1623">
          <cell r="Q1623">
            <v>-161712.82999999999</v>
          </cell>
          <cell r="S1623">
            <v>-152200.31</v>
          </cell>
          <cell r="U1623">
            <v>-142687.79</v>
          </cell>
          <cell r="V1623">
            <v>-137931.53</v>
          </cell>
          <cell r="W1623">
            <v>-133175.26999999999</v>
          </cell>
          <cell r="Y1623">
            <v>-123662.75</v>
          </cell>
          <cell r="AA1623">
            <v>-114150.23</v>
          </cell>
          <cell r="AJ1623">
            <v>-219426.25583333333</v>
          </cell>
          <cell r="AN1623">
            <v>-181347.5891666667</v>
          </cell>
          <cell r="AR1623">
            <v>-152795.73583333334</v>
          </cell>
          <cell r="AV1623">
            <v>-133175.26999999999</v>
          </cell>
          <cell r="AZ1623">
            <v>-110583.03541666665</v>
          </cell>
        </row>
        <row r="1624">
          <cell r="Q1624">
            <v>-5851.43</v>
          </cell>
          <cell r="S1624">
            <v>-5507.23</v>
          </cell>
          <cell r="U1624">
            <v>-5163.03</v>
          </cell>
          <cell r="V1624">
            <v>-4990.93</v>
          </cell>
          <cell r="W1624">
            <v>-4818.83</v>
          </cell>
          <cell r="Y1624">
            <v>-4474.63</v>
          </cell>
          <cell r="AA1624">
            <v>-4130.43</v>
          </cell>
          <cell r="AJ1624">
            <v>-6181.288333333333</v>
          </cell>
          <cell r="AN1624">
            <v>-5951.8216666666667</v>
          </cell>
          <cell r="AR1624">
            <v>-5492.8883333333333</v>
          </cell>
          <cell r="AV1624">
            <v>-4818.829999999999</v>
          </cell>
          <cell r="AZ1624">
            <v>-4001.3537499999998</v>
          </cell>
        </row>
        <row r="1625">
          <cell r="Q1625">
            <v>-1245502.8600000001</v>
          </cell>
          <cell r="S1625">
            <v>-1240219.77</v>
          </cell>
          <cell r="U1625">
            <v>-1366269.66</v>
          </cell>
          <cell r="V1625">
            <v>-952259.06</v>
          </cell>
          <cell r="W1625">
            <v>-919422.54</v>
          </cell>
          <cell r="Y1625">
            <v>-853749.5</v>
          </cell>
          <cell r="AA1625">
            <v>-788076.46</v>
          </cell>
          <cell r="AJ1625">
            <v>-1226867.93875</v>
          </cell>
          <cell r="AN1625">
            <v>-1266022.7133333334</v>
          </cell>
          <cell r="AR1625">
            <v>-1181303.1916666667</v>
          </cell>
          <cell r="AV1625">
            <v>-1014938.42</v>
          </cell>
          <cell r="AZ1625">
            <v>-779331.32416666672</v>
          </cell>
        </row>
        <row r="1626">
          <cell r="V1626">
            <v>-819929.85</v>
          </cell>
          <cell r="W1626">
            <v>-830133.46</v>
          </cell>
          <cell r="Y1626">
            <v>-1170132.25</v>
          </cell>
          <cell r="AA1626">
            <v>-1524478.16</v>
          </cell>
          <cell r="AJ1626">
            <v>0</v>
          </cell>
          <cell r="AN1626">
            <v>0</v>
          </cell>
          <cell r="AR1626">
            <v>-283769.87541666668</v>
          </cell>
          <cell r="AV1626">
            <v>-748208.6958333333</v>
          </cell>
          <cell r="AZ1626">
            <v>-1198280.9099999999</v>
          </cell>
        </row>
        <row r="1627">
          <cell r="V1627">
            <v>0</v>
          </cell>
          <cell r="W1627">
            <v>0</v>
          </cell>
          <cell r="Y1627">
            <v>0</v>
          </cell>
          <cell r="AA1627">
            <v>0</v>
          </cell>
          <cell r="AJ1627">
            <v>0</v>
          </cell>
          <cell r="AN1627">
            <v>0</v>
          </cell>
          <cell r="AR1627">
            <v>0</v>
          </cell>
          <cell r="AV1627">
            <v>0</v>
          </cell>
          <cell r="AZ1627">
            <v>0</v>
          </cell>
        </row>
        <row r="1628">
          <cell r="AV1628">
            <v>0</v>
          </cell>
          <cell r="AZ1628">
            <v>-880.73291666666671</v>
          </cell>
        </row>
        <row r="1629">
          <cell r="AV1629">
            <v>0</v>
          </cell>
          <cell r="AZ1629">
            <v>-24925.417083333334</v>
          </cell>
        </row>
        <row r="1630">
          <cell r="AV1630">
            <v>0</v>
          </cell>
          <cell r="AZ1630">
            <v>-243130.92041666666</v>
          </cell>
        </row>
        <row r="1631">
          <cell r="Q1631">
            <v>-252077.73</v>
          </cell>
          <cell r="S1631">
            <v>-231911.51</v>
          </cell>
          <cell r="U1631">
            <v>-211745.29</v>
          </cell>
          <cell r="V1631">
            <v>-201662.18</v>
          </cell>
          <cell r="W1631">
            <v>-191579.07</v>
          </cell>
          <cell r="Y1631">
            <v>-171412.85</v>
          </cell>
          <cell r="AA1631">
            <v>-151246.63</v>
          </cell>
          <cell r="AJ1631">
            <v>-312576.32291666669</v>
          </cell>
          <cell r="AN1631">
            <v>-272243.90625000006</v>
          </cell>
          <cell r="AR1631">
            <v>-231911.48958333334</v>
          </cell>
          <cell r="AV1631">
            <v>-191579.06999999998</v>
          </cell>
          <cell r="AZ1631">
            <v>-151246.63</v>
          </cell>
        </row>
        <row r="1632">
          <cell r="Q1632">
            <v>0</v>
          </cell>
          <cell r="S1632">
            <v>0</v>
          </cell>
          <cell r="U1632">
            <v>0</v>
          </cell>
          <cell r="V1632">
            <v>0</v>
          </cell>
          <cell r="W1632">
            <v>0</v>
          </cell>
          <cell r="Y1632">
            <v>0</v>
          </cell>
          <cell r="AA1632">
            <v>0</v>
          </cell>
          <cell r="AJ1632">
            <v>0</v>
          </cell>
          <cell r="AN1632">
            <v>0</v>
          </cell>
          <cell r="AR1632">
            <v>0</v>
          </cell>
          <cell r="AV1632">
            <v>0</v>
          </cell>
          <cell r="AZ1632">
            <v>0</v>
          </cell>
        </row>
        <row r="1633">
          <cell r="Q1633">
            <v>0</v>
          </cell>
          <cell r="S1633">
            <v>0</v>
          </cell>
          <cell r="U1633">
            <v>0</v>
          </cell>
          <cell r="V1633">
            <v>0</v>
          </cell>
          <cell r="W1633">
            <v>0</v>
          </cell>
          <cell r="Y1633">
            <v>0</v>
          </cell>
          <cell r="AA1633">
            <v>0</v>
          </cell>
          <cell r="AJ1633">
            <v>0</v>
          </cell>
          <cell r="AN1633">
            <v>0</v>
          </cell>
          <cell r="AR1633">
            <v>0</v>
          </cell>
          <cell r="AV1633">
            <v>0</v>
          </cell>
          <cell r="AZ1633">
            <v>0</v>
          </cell>
        </row>
        <row r="1634">
          <cell r="Q1634">
            <v>-225923376.66999999</v>
          </cell>
          <cell r="S1634">
            <v>-232441376.66999999</v>
          </cell>
          <cell r="U1634">
            <v>-241815376.66999999</v>
          </cell>
          <cell r="V1634">
            <v>-245795376.66999999</v>
          </cell>
          <cell r="W1634">
            <v>-250495376.66999999</v>
          </cell>
          <cell r="Y1634">
            <v>-258707376.66999999</v>
          </cell>
          <cell r="AA1634">
            <v>-284209376.67000002</v>
          </cell>
          <cell r="AJ1634">
            <v>-207837310.37833336</v>
          </cell>
          <cell r="AN1634">
            <v>-221234700.37833336</v>
          </cell>
          <cell r="AR1634">
            <v>-234723882.04500005</v>
          </cell>
          <cell r="AV1634">
            <v>-254824698.50333336</v>
          </cell>
          <cell r="AZ1634">
            <v>-273380273.17000002</v>
          </cell>
        </row>
        <row r="1635">
          <cell r="Q1635">
            <v>-17674062</v>
          </cell>
          <cell r="S1635">
            <v>-17433062</v>
          </cell>
          <cell r="U1635">
            <v>-19715062</v>
          </cell>
          <cell r="V1635">
            <v>-20244062</v>
          </cell>
          <cell r="W1635">
            <v>-20770062</v>
          </cell>
          <cell r="Y1635">
            <v>-21803062</v>
          </cell>
          <cell r="AA1635">
            <v>-17119324</v>
          </cell>
          <cell r="AJ1635">
            <v>5348064.791666667</v>
          </cell>
          <cell r="AN1635">
            <v>-3094959.2083333335</v>
          </cell>
          <cell r="AR1635">
            <v>-12672024.875</v>
          </cell>
          <cell r="AV1635">
            <v>-18651692.541666668</v>
          </cell>
          <cell r="AZ1635">
            <v>-16263796.208333334</v>
          </cell>
        </row>
        <row r="1636">
          <cell r="Q1636">
            <v>0</v>
          </cell>
          <cell r="S1636">
            <v>0</v>
          </cell>
          <cell r="U1636">
            <v>0</v>
          </cell>
          <cell r="V1636">
            <v>0</v>
          </cell>
          <cell r="W1636">
            <v>0</v>
          </cell>
          <cell r="Y1636">
            <v>0</v>
          </cell>
          <cell r="AA1636">
            <v>0</v>
          </cell>
          <cell r="AJ1636">
            <v>-2571208.3333333335</v>
          </cell>
          <cell r="AN1636">
            <v>-1676875</v>
          </cell>
          <cell r="AR1636">
            <v>-782541.66666666663</v>
          </cell>
          <cell r="AV1636">
            <v>0</v>
          </cell>
          <cell r="AZ1636">
            <v>0</v>
          </cell>
        </row>
        <row r="1637">
          <cell r="Q1637">
            <v>0</v>
          </cell>
          <cell r="S1637">
            <v>0</v>
          </cell>
          <cell r="U1637">
            <v>0</v>
          </cell>
          <cell r="V1637">
            <v>0</v>
          </cell>
          <cell r="W1637">
            <v>0</v>
          </cell>
          <cell r="Y1637">
            <v>0</v>
          </cell>
          <cell r="AA1637">
            <v>0</v>
          </cell>
          <cell r="AJ1637">
            <v>-322613.33333333331</v>
          </cell>
          <cell r="AN1637">
            <v>-210400</v>
          </cell>
          <cell r="AR1637">
            <v>-98186.666666666672</v>
          </cell>
          <cell r="AV1637">
            <v>0</v>
          </cell>
          <cell r="AZ1637">
            <v>0</v>
          </cell>
        </row>
        <row r="1638">
          <cell r="Q1638">
            <v>-562517040</v>
          </cell>
          <cell r="S1638">
            <v>-574468040</v>
          </cell>
          <cell r="U1638">
            <v>-599703040</v>
          </cell>
          <cell r="V1638">
            <v>-608888040</v>
          </cell>
          <cell r="W1638">
            <v>-618047040</v>
          </cell>
          <cell r="Y1638">
            <v>-636557040</v>
          </cell>
          <cell r="AA1638">
            <v>-715888218.41999996</v>
          </cell>
          <cell r="AJ1638">
            <v>-526735779.16666669</v>
          </cell>
          <cell r="AN1638">
            <v>-555405387.16666663</v>
          </cell>
          <cell r="AR1638">
            <v>-583946245.16666663</v>
          </cell>
          <cell r="AV1638">
            <v>-634515744.83083332</v>
          </cell>
          <cell r="AZ1638">
            <v>-686361855.47083342</v>
          </cell>
        </row>
        <row r="1639">
          <cell r="Q1639">
            <v>0</v>
          </cell>
          <cell r="S1639">
            <v>0</v>
          </cell>
          <cell r="U1639">
            <v>0</v>
          </cell>
          <cell r="V1639">
            <v>0</v>
          </cell>
          <cell r="W1639">
            <v>0</v>
          </cell>
          <cell r="Y1639">
            <v>0</v>
          </cell>
          <cell r="AA1639">
            <v>0</v>
          </cell>
          <cell r="AJ1639">
            <v>-708208.33333333337</v>
          </cell>
          <cell r="AN1639">
            <v>-461875</v>
          </cell>
          <cell r="AR1639">
            <v>-215541.66666666666</v>
          </cell>
          <cell r="AV1639">
            <v>0</v>
          </cell>
          <cell r="AZ1639">
            <v>0</v>
          </cell>
        </row>
        <row r="1640">
          <cell r="Q1640">
            <v>0</v>
          </cell>
          <cell r="S1640">
            <v>0</v>
          </cell>
          <cell r="U1640">
            <v>0</v>
          </cell>
          <cell r="V1640">
            <v>0</v>
          </cell>
          <cell r="W1640">
            <v>0</v>
          </cell>
          <cell r="Y1640">
            <v>0</v>
          </cell>
          <cell r="AA1640">
            <v>0</v>
          </cell>
          <cell r="AJ1640">
            <v>0</v>
          </cell>
          <cell r="AN1640">
            <v>0</v>
          </cell>
          <cell r="AR1640">
            <v>0</v>
          </cell>
          <cell r="AV1640">
            <v>0</v>
          </cell>
          <cell r="AZ1640">
            <v>0</v>
          </cell>
        </row>
        <row r="1641">
          <cell r="Q1641">
            <v>0</v>
          </cell>
          <cell r="S1641">
            <v>0</v>
          </cell>
          <cell r="U1641">
            <v>0</v>
          </cell>
          <cell r="V1641">
            <v>0</v>
          </cell>
          <cell r="W1641">
            <v>0</v>
          </cell>
          <cell r="Y1641">
            <v>0</v>
          </cell>
          <cell r="AA1641">
            <v>0</v>
          </cell>
          <cell r="AJ1641">
            <v>0</v>
          </cell>
          <cell r="AN1641">
            <v>0</v>
          </cell>
          <cell r="AR1641">
            <v>0</v>
          </cell>
          <cell r="AV1641">
            <v>0</v>
          </cell>
          <cell r="AZ1641">
            <v>0</v>
          </cell>
        </row>
        <row r="1642">
          <cell r="Q1642">
            <v>0</v>
          </cell>
          <cell r="S1642">
            <v>0</v>
          </cell>
          <cell r="U1642">
            <v>0</v>
          </cell>
          <cell r="V1642">
            <v>0</v>
          </cell>
          <cell r="W1642">
            <v>0</v>
          </cell>
          <cell r="Y1642">
            <v>0</v>
          </cell>
          <cell r="AA1642">
            <v>0</v>
          </cell>
          <cell r="AJ1642">
            <v>0</v>
          </cell>
          <cell r="AN1642">
            <v>0</v>
          </cell>
          <cell r="AR1642">
            <v>0</v>
          </cell>
          <cell r="AV1642">
            <v>0</v>
          </cell>
          <cell r="AZ1642">
            <v>0</v>
          </cell>
        </row>
        <row r="1643">
          <cell r="Q1643">
            <v>0</v>
          </cell>
          <cell r="S1643">
            <v>0</v>
          </cell>
          <cell r="U1643">
            <v>0</v>
          </cell>
          <cell r="V1643">
            <v>0</v>
          </cell>
          <cell r="W1643">
            <v>0</v>
          </cell>
          <cell r="Y1643">
            <v>0</v>
          </cell>
          <cell r="AA1643">
            <v>0</v>
          </cell>
          <cell r="AJ1643">
            <v>0</v>
          </cell>
          <cell r="AN1643">
            <v>0</v>
          </cell>
          <cell r="AR1643">
            <v>0</v>
          </cell>
          <cell r="AV1643">
            <v>0</v>
          </cell>
          <cell r="AZ1643">
            <v>0</v>
          </cell>
        </row>
        <row r="1644">
          <cell r="Q1644">
            <v>-25900290</v>
          </cell>
          <cell r="S1644">
            <v>-25900290</v>
          </cell>
          <cell r="U1644">
            <v>-25900290</v>
          </cell>
          <cell r="V1644">
            <v>-25900290</v>
          </cell>
          <cell r="W1644">
            <v>-25900290</v>
          </cell>
          <cell r="Y1644">
            <v>-25900290</v>
          </cell>
          <cell r="AA1644">
            <v>0</v>
          </cell>
          <cell r="AJ1644">
            <v>-24424184.458333332</v>
          </cell>
          <cell r="AN1644">
            <v>-25152609.125</v>
          </cell>
          <cell r="AR1644">
            <v>-25482992.125</v>
          </cell>
          <cell r="AV1644">
            <v>-18346038.75</v>
          </cell>
          <cell r="AZ1644">
            <v>-9712608.75</v>
          </cell>
        </row>
        <row r="1645">
          <cell r="Q1645">
            <v>-4155604</v>
          </cell>
          <cell r="S1645">
            <v>-4155604</v>
          </cell>
          <cell r="U1645">
            <v>-4155604</v>
          </cell>
          <cell r="V1645">
            <v>-4155604</v>
          </cell>
          <cell r="W1645">
            <v>-4155604</v>
          </cell>
          <cell r="Y1645">
            <v>-4155604</v>
          </cell>
          <cell r="AA1645">
            <v>-4155604</v>
          </cell>
          <cell r="AJ1645">
            <v>-4155604</v>
          </cell>
          <cell r="AN1645">
            <v>-4155604</v>
          </cell>
          <cell r="AR1645">
            <v>-4155604</v>
          </cell>
          <cell r="AV1645">
            <v>-4155604</v>
          </cell>
          <cell r="AZ1645">
            <v>-3982453.8333333335</v>
          </cell>
        </row>
        <row r="1646">
          <cell r="Q1646">
            <v>-65695820</v>
          </cell>
          <cell r="S1646">
            <v>-75695708.079999998</v>
          </cell>
          <cell r="U1646">
            <v>-63311188.689999998</v>
          </cell>
          <cell r="V1646">
            <v>-50040846.079999998</v>
          </cell>
          <cell r="W1646">
            <v>-46912634.079999998</v>
          </cell>
          <cell r="Y1646">
            <v>-53204812.5</v>
          </cell>
          <cell r="AA1646">
            <v>-36554730.109999999</v>
          </cell>
          <cell r="AJ1646">
            <v>-14981518.458333334</v>
          </cell>
          <cell r="AN1646">
            <v>-37796075.551250003</v>
          </cell>
          <cell r="AR1646">
            <v>-54573698.561666667</v>
          </cell>
          <cell r="AV1646">
            <v>-51830974.967916667</v>
          </cell>
          <cell r="AZ1646">
            <v>-29556057.844583333</v>
          </cell>
        </row>
        <row r="1647">
          <cell r="Q1647">
            <v>0</v>
          </cell>
          <cell r="S1647">
            <v>0</v>
          </cell>
          <cell r="U1647">
            <v>0</v>
          </cell>
          <cell r="V1647">
            <v>0</v>
          </cell>
          <cell r="W1647">
            <v>0</v>
          </cell>
          <cell r="Y1647">
            <v>0</v>
          </cell>
          <cell r="AA1647">
            <v>-30000</v>
          </cell>
          <cell r="AJ1647">
            <v>-70166.666666666672</v>
          </cell>
          <cell r="AN1647">
            <v>0</v>
          </cell>
          <cell r="AR1647">
            <v>0</v>
          </cell>
          <cell r="AV1647">
            <v>-10000</v>
          </cell>
          <cell r="AZ1647">
            <v>-30000</v>
          </cell>
        </row>
        <row r="1648">
          <cell r="Q1648">
            <v>0</v>
          </cell>
          <cell r="S1648">
            <v>0</v>
          </cell>
          <cell r="U1648">
            <v>0</v>
          </cell>
          <cell r="V1648">
            <v>0</v>
          </cell>
          <cell r="W1648">
            <v>0</v>
          </cell>
          <cell r="Y1648">
            <v>0</v>
          </cell>
          <cell r="AA1648">
            <v>0</v>
          </cell>
          <cell r="AJ1648">
            <v>0</v>
          </cell>
          <cell r="AN1648">
            <v>0</v>
          </cell>
          <cell r="AR1648">
            <v>0</v>
          </cell>
          <cell r="AV1648">
            <v>0</v>
          </cell>
          <cell r="AZ1648">
            <v>0</v>
          </cell>
        </row>
        <row r="1649">
          <cell r="Q1649">
            <v>0</v>
          </cell>
          <cell r="S1649">
            <v>0</v>
          </cell>
          <cell r="U1649">
            <v>0</v>
          </cell>
          <cell r="V1649">
            <v>0</v>
          </cell>
          <cell r="W1649">
            <v>0</v>
          </cell>
          <cell r="Y1649">
            <v>0</v>
          </cell>
          <cell r="AA1649">
            <v>0</v>
          </cell>
          <cell r="AJ1649">
            <v>0</v>
          </cell>
          <cell r="AN1649">
            <v>0</v>
          </cell>
          <cell r="AR1649">
            <v>0</v>
          </cell>
          <cell r="AV1649">
            <v>0</v>
          </cell>
          <cell r="AZ1649">
            <v>0</v>
          </cell>
        </row>
        <row r="1650">
          <cell r="Q1650">
            <v>0</v>
          </cell>
          <cell r="S1650">
            <v>0</v>
          </cell>
          <cell r="U1650">
            <v>0</v>
          </cell>
          <cell r="V1650">
            <v>0</v>
          </cell>
          <cell r="W1650">
            <v>0</v>
          </cell>
          <cell r="Y1650">
            <v>0</v>
          </cell>
          <cell r="AA1650">
            <v>0</v>
          </cell>
          <cell r="AJ1650">
            <v>-19971312.083333332</v>
          </cell>
          <cell r="AN1650">
            <v>-13024768.75</v>
          </cell>
          <cell r="AR1650">
            <v>-6078225.416666667</v>
          </cell>
          <cell r="AV1650">
            <v>0</v>
          </cell>
          <cell r="AZ1650">
            <v>0</v>
          </cell>
        </row>
        <row r="1651">
          <cell r="Q1651">
            <v>-145379</v>
          </cell>
          <cell r="S1651">
            <v>-183846.74</v>
          </cell>
          <cell r="U1651">
            <v>-551394.42000000004</v>
          </cell>
          <cell r="V1651">
            <v>-495204.95</v>
          </cell>
          <cell r="W1651">
            <v>-357899.51</v>
          </cell>
          <cell r="Y1651">
            <v>-476689.54</v>
          </cell>
          <cell r="AA1651">
            <v>-744413.88</v>
          </cell>
          <cell r="AJ1651">
            <v>-15685506.833333334</v>
          </cell>
          <cell r="AN1651">
            <v>-12517527.558333335</v>
          </cell>
          <cell r="AR1651">
            <v>-2054490.425</v>
          </cell>
          <cell r="AV1651">
            <v>-552155.8041666667</v>
          </cell>
          <cell r="AZ1651">
            <v>-791996.74083333334</v>
          </cell>
        </row>
        <row r="1652">
          <cell r="Q1652">
            <v>0</v>
          </cell>
          <cell r="S1652">
            <v>0</v>
          </cell>
          <cell r="U1652">
            <v>0</v>
          </cell>
          <cell r="V1652">
            <v>0</v>
          </cell>
          <cell r="W1652">
            <v>0</v>
          </cell>
          <cell r="Y1652">
            <v>0</v>
          </cell>
          <cell r="AA1652">
            <v>0</v>
          </cell>
          <cell r="AJ1652">
            <v>0</v>
          </cell>
          <cell r="AN1652">
            <v>0</v>
          </cell>
          <cell r="AR1652">
            <v>0</v>
          </cell>
          <cell r="AV1652">
            <v>0</v>
          </cell>
          <cell r="AZ1652">
            <v>0</v>
          </cell>
        </row>
        <row r="1653">
          <cell r="Q1653">
            <v>-46058869</v>
          </cell>
          <cell r="S1653">
            <v>-45977869</v>
          </cell>
          <cell r="U1653">
            <v>-45895869</v>
          </cell>
          <cell r="V1653">
            <v>-44928869</v>
          </cell>
          <cell r="W1653">
            <v>-47098869</v>
          </cell>
          <cell r="Y1653">
            <v>-49320869</v>
          </cell>
          <cell r="AA1653">
            <v>-56152607</v>
          </cell>
          <cell r="AJ1653">
            <v>-37530195.5</v>
          </cell>
          <cell r="AN1653">
            <v>-40546367.833333336</v>
          </cell>
          <cell r="AR1653">
            <v>-43880873.5</v>
          </cell>
          <cell r="AV1653">
            <v>-49476042.583333336</v>
          </cell>
          <cell r="AZ1653">
            <v>-53053580.25</v>
          </cell>
        </row>
        <row r="1654">
          <cell r="Q1654">
            <v>-187730</v>
          </cell>
          <cell r="S1654">
            <v>-303359.07</v>
          </cell>
          <cell r="U1654">
            <v>-417350.83</v>
          </cell>
          <cell r="V1654">
            <v>-1291557.27</v>
          </cell>
          <cell r="W1654">
            <v>-1137075.49</v>
          </cell>
          <cell r="Y1654">
            <v>-553801.24</v>
          </cell>
          <cell r="AA1654">
            <v>-1316105.46</v>
          </cell>
          <cell r="AJ1654">
            <v>-16529942.5</v>
          </cell>
          <cell r="AN1654">
            <v>-14287806.985416666</v>
          </cell>
          <cell r="AR1654">
            <v>-2747895.5150000001</v>
          </cell>
          <cell r="AV1654">
            <v>-815731.5045833335</v>
          </cell>
          <cell r="AZ1654">
            <v>-780478.70458333322</v>
          </cell>
        </row>
        <row r="1655">
          <cell r="Q1655">
            <v>0</v>
          </cell>
          <cell r="S1655">
            <v>0</v>
          </cell>
          <cell r="U1655">
            <v>0</v>
          </cell>
          <cell r="V1655">
            <v>0</v>
          </cell>
          <cell r="W1655">
            <v>0</v>
          </cell>
          <cell r="Y1655">
            <v>0</v>
          </cell>
          <cell r="AA1655">
            <v>0</v>
          </cell>
          <cell r="AJ1655">
            <v>0</v>
          </cell>
          <cell r="AN1655">
            <v>0</v>
          </cell>
          <cell r="AR1655">
            <v>0</v>
          </cell>
          <cell r="AV1655">
            <v>0</v>
          </cell>
          <cell r="AZ1655">
            <v>0</v>
          </cell>
        </row>
        <row r="1656">
          <cell r="Q1656">
            <v>-7713943</v>
          </cell>
          <cell r="S1656">
            <v>-7649943</v>
          </cell>
          <cell r="U1656">
            <v>-7585943</v>
          </cell>
          <cell r="V1656">
            <v>-7553943</v>
          </cell>
          <cell r="W1656">
            <v>-7521943</v>
          </cell>
          <cell r="Y1656">
            <v>-7457943</v>
          </cell>
          <cell r="AA1656">
            <v>-7393943</v>
          </cell>
          <cell r="AJ1656">
            <v>-7904984.666666667</v>
          </cell>
          <cell r="AN1656">
            <v>-7777318</v>
          </cell>
          <cell r="AR1656">
            <v>-7649651.333333333</v>
          </cell>
          <cell r="AV1656">
            <v>-7521984.666666667</v>
          </cell>
          <cell r="AZ1656">
            <v>-7394318</v>
          </cell>
        </row>
        <row r="1657">
          <cell r="Q1657">
            <v>295</v>
          </cell>
          <cell r="S1657">
            <v>295</v>
          </cell>
          <cell r="U1657">
            <v>0</v>
          </cell>
          <cell r="V1657">
            <v>0</v>
          </cell>
          <cell r="W1657">
            <v>0</v>
          </cell>
          <cell r="Y1657">
            <v>0</v>
          </cell>
          <cell r="AA1657">
            <v>0</v>
          </cell>
          <cell r="AJ1657">
            <v>21889.791666666668</v>
          </cell>
          <cell r="AN1657">
            <v>12421.625</v>
          </cell>
          <cell r="AR1657">
            <v>544.29166666666663</v>
          </cell>
          <cell r="AV1657">
            <v>61.458333333333336</v>
          </cell>
          <cell r="AZ1657">
            <v>0</v>
          </cell>
        </row>
        <row r="1658">
          <cell r="Q1658">
            <v>0</v>
          </cell>
          <cell r="S1658">
            <v>0</v>
          </cell>
          <cell r="U1658">
            <v>0</v>
          </cell>
          <cell r="V1658">
            <v>0</v>
          </cell>
          <cell r="W1658">
            <v>0</v>
          </cell>
          <cell r="Y1658">
            <v>0</v>
          </cell>
          <cell r="AA1658">
            <v>0</v>
          </cell>
          <cell r="AJ1658">
            <v>0</v>
          </cell>
          <cell r="AN1658">
            <v>0</v>
          </cell>
          <cell r="AR1658">
            <v>0</v>
          </cell>
          <cell r="AV1658">
            <v>0</v>
          </cell>
          <cell r="AZ1658">
            <v>0</v>
          </cell>
        </row>
        <row r="1659">
          <cell r="Q1659">
            <v>-248764</v>
          </cell>
          <cell r="S1659">
            <v>-248764</v>
          </cell>
          <cell r="U1659">
            <v>-248764</v>
          </cell>
          <cell r="V1659">
            <v>-248764</v>
          </cell>
          <cell r="W1659">
            <v>-248764</v>
          </cell>
          <cell r="Y1659">
            <v>-248764</v>
          </cell>
          <cell r="AA1659">
            <v>-248764</v>
          </cell>
          <cell r="AJ1659">
            <v>-248764</v>
          </cell>
          <cell r="AN1659">
            <v>-248764</v>
          </cell>
          <cell r="AR1659">
            <v>-248764</v>
          </cell>
          <cell r="AV1659">
            <v>-248764</v>
          </cell>
          <cell r="AZ1659">
            <v>-248764</v>
          </cell>
        </row>
        <row r="1660">
          <cell r="Q1660">
            <v>349</v>
          </cell>
          <cell r="S1660">
            <v>349</v>
          </cell>
          <cell r="U1660">
            <v>0</v>
          </cell>
          <cell r="V1660">
            <v>0</v>
          </cell>
          <cell r="W1660">
            <v>0</v>
          </cell>
          <cell r="Y1660">
            <v>0</v>
          </cell>
          <cell r="AA1660">
            <v>0</v>
          </cell>
          <cell r="AJ1660">
            <v>68832.791666666672</v>
          </cell>
          <cell r="AN1660">
            <v>63291.5</v>
          </cell>
          <cell r="AR1660">
            <v>9686.25</v>
          </cell>
          <cell r="AV1660">
            <v>72.708333333333329</v>
          </cell>
          <cell r="AZ1660">
            <v>0</v>
          </cell>
        </row>
        <row r="1661">
          <cell r="Q1661">
            <v>0</v>
          </cell>
          <cell r="S1661">
            <v>0</v>
          </cell>
          <cell r="U1661">
            <v>0</v>
          </cell>
          <cell r="V1661">
            <v>0</v>
          </cell>
          <cell r="W1661">
            <v>0</v>
          </cell>
          <cell r="Y1661">
            <v>0</v>
          </cell>
          <cell r="AA1661">
            <v>0</v>
          </cell>
          <cell r="AJ1661">
            <v>0</v>
          </cell>
          <cell r="AN1661">
            <v>0</v>
          </cell>
          <cell r="AR1661">
            <v>0</v>
          </cell>
          <cell r="AV1661">
            <v>0</v>
          </cell>
          <cell r="AZ1661">
            <v>0</v>
          </cell>
        </row>
        <row r="1662">
          <cell r="Q1662">
            <v>0</v>
          </cell>
          <cell r="S1662">
            <v>0</v>
          </cell>
          <cell r="U1662">
            <v>0</v>
          </cell>
          <cell r="V1662">
            <v>0</v>
          </cell>
          <cell r="W1662">
            <v>0</v>
          </cell>
          <cell r="Y1662">
            <v>0</v>
          </cell>
          <cell r="AA1662">
            <v>0</v>
          </cell>
          <cell r="AJ1662">
            <v>-17448.204999999998</v>
          </cell>
          <cell r="AN1662">
            <v>-17448.204999999998</v>
          </cell>
          <cell r="AR1662">
            <v>0</v>
          </cell>
          <cell r="AV1662">
            <v>0</v>
          </cell>
          <cell r="AZ1662">
            <v>0</v>
          </cell>
        </row>
        <row r="1663">
          <cell r="Q1663">
            <v>0</v>
          </cell>
          <cell r="S1663">
            <v>0</v>
          </cell>
          <cell r="U1663">
            <v>0</v>
          </cell>
          <cell r="V1663">
            <v>0</v>
          </cell>
          <cell r="W1663">
            <v>0</v>
          </cell>
          <cell r="Y1663">
            <v>0</v>
          </cell>
          <cell r="AA1663">
            <v>0</v>
          </cell>
          <cell r="AJ1663">
            <v>0</v>
          </cell>
          <cell r="AN1663">
            <v>0</v>
          </cell>
          <cell r="AR1663">
            <v>0</v>
          </cell>
          <cell r="AV1663">
            <v>0</v>
          </cell>
          <cell r="AZ1663">
            <v>0</v>
          </cell>
        </row>
        <row r="1664">
          <cell r="Q1664">
            <v>0</v>
          </cell>
          <cell r="S1664">
            <v>0</v>
          </cell>
          <cell r="U1664">
            <v>0</v>
          </cell>
          <cell r="V1664">
            <v>0</v>
          </cell>
          <cell r="W1664">
            <v>0</v>
          </cell>
          <cell r="Y1664">
            <v>0</v>
          </cell>
          <cell r="AA1664">
            <v>0</v>
          </cell>
          <cell r="AJ1664">
            <v>0</v>
          </cell>
          <cell r="AN1664">
            <v>0</v>
          </cell>
          <cell r="AR1664">
            <v>0</v>
          </cell>
          <cell r="AV1664">
            <v>0</v>
          </cell>
          <cell r="AZ1664">
            <v>0</v>
          </cell>
        </row>
        <row r="1665">
          <cell r="Q1665">
            <v>0</v>
          </cell>
          <cell r="S1665">
            <v>0</v>
          </cell>
          <cell r="U1665">
            <v>0</v>
          </cell>
          <cell r="V1665">
            <v>0</v>
          </cell>
          <cell r="W1665">
            <v>0</v>
          </cell>
          <cell r="Y1665">
            <v>0</v>
          </cell>
          <cell r="AA1665">
            <v>0</v>
          </cell>
          <cell r="AJ1665">
            <v>0</v>
          </cell>
          <cell r="AN1665">
            <v>0</v>
          </cell>
          <cell r="AR1665">
            <v>0</v>
          </cell>
          <cell r="AV1665">
            <v>0</v>
          </cell>
          <cell r="AZ1665">
            <v>0</v>
          </cell>
        </row>
        <row r="1666">
          <cell r="Q1666">
            <v>0</v>
          </cell>
          <cell r="S1666">
            <v>0</v>
          </cell>
          <cell r="U1666">
            <v>0</v>
          </cell>
          <cell r="V1666">
            <v>0</v>
          </cell>
          <cell r="W1666">
            <v>0</v>
          </cell>
          <cell r="Y1666">
            <v>0</v>
          </cell>
          <cell r="AA1666">
            <v>0</v>
          </cell>
          <cell r="AJ1666">
            <v>0</v>
          </cell>
          <cell r="AN1666">
            <v>0</v>
          </cell>
          <cell r="AR1666">
            <v>0</v>
          </cell>
          <cell r="AV1666">
            <v>0</v>
          </cell>
          <cell r="AZ1666">
            <v>0</v>
          </cell>
        </row>
        <row r="1667">
          <cell r="Q1667">
            <v>0</v>
          </cell>
          <cell r="S1667">
            <v>0</v>
          </cell>
          <cell r="U1667">
            <v>0</v>
          </cell>
          <cell r="V1667">
            <v>0</v>
          </cell>
          <cell r="W1667">
            <v>0</v>
          </cell>
          <cell r="Y1667">
            <v>0</v>
          </cell>
          <cell r="AA1667">
            <v>0</v>
          </cell>
          <cell r="AJ1667">
            <v>0</v>
          </cell>
          <cell r="AN1667">
            <v>0</v>
          </cell>
          <cell r="AR1667">
            <v>0</v>
          </cell>
          <cell r="AV1667">
            <v>0</v>
          </cell>
          <cell r="AZ1667">
            <v>0</v>
          </cell>
        </row>
        <row r="1668">
          <cell r="Q1668">
            <v>0</v>
          </cell>
          <cell r="S1668">
            <v>0</v>
          </cell>
          <cell r="U1668">
            <v>0</v>
          </cell>
          <cell r="V1668">
            <v>0</v>
          </cell>
          <cell r="W1668">
            <v>0</v>
          </cell>
          <cell r="Y1668">
            <v>0</v>
          </cell>
          <cell r="AA1668">
            <v>0</v>
          </cell>
          <cell r="AJ1668">
            <v>0</v>
          </cell>
          <cell r="AN1668">
            <v>0</v>
          </cell>
          <cell r="AR1668">
            <v>0</v>
          </cell>
          <cell r="AV1668">
            <v>0</v>
          </cell>
          <cell r="AZ1668">
            <v>0</v>
          </cell>
        </row>
        <row r="1669">
          <cell r="Q1669">
            <v>0</v>
          </cell>
          <cell r="S1669">
            <v>0</v>
          </cell>
          <cell r="U1669">
            <v>0</v>
          </cell>
          <cell r="V1669">
            <v>0</v>
          </cell>
          <cell r="W1669">
            <v>0</v>
          </cell>
          <cell r="Y1669">
            <v>0</v>
          </cell>
          <cell r="AA1669">
            <v>0</v>
          </cell>
          <cell r="AJ1669">
            <v>0</v>
          </cell>
          <cell r="AN1669">
            <v>0</v>
          </cell>
          <cell r="AR1669">
            <v>0</v>
          </cell>
          <cell r="AV1669">
            <v>0</v>
          </cell>
          <cell r="AZ1669">
            <v>0</v>
          </cell>
        </row>
        <row r="1670">
          <cell r="Q1670">
            <v>0</v>
          </cell>
          <cell r="S1670">
            <v>0</v>
          </cell>
          <cell r="U1670">
            <v>0</v>
          </cell>
          <cell r="V1670">
            <v>0</v>
          </cell>
          <cell r="W1670">
            <v>0</v>
          </cell>
          <cell r="Y1670">
            <v>0</v>
          </cell>
          <cell r="AA1670">
            <v>0</v>
          </cell>
          <cell r="AJ1670">
            <v>0</v>
          </cell>
          <cell r="AN1670">
            <v>0</v>
          </cell>
          <cell r="AR1670">
            <v>0</v>
          </cell>
          <cell r="AV1670">
            <v>0</v>
          </cell>
          <cell r="AZ1670">
            <v>0</v>
          </cell>
        </row>
        <row r="1671">
          <cell r="Q1671">
            <v>0</v>
          </cell>
          <cell r="S1671">
            <v>0</v>
          </cell>
          <cell r="U1671">
            <v>0</v>
          </cell>
          <cell r="V1671">
            <v>0</v>
          </cell>
          <cell r="W1671">
            <v>0</v>
          </cell>
          <cell r="Y1671">
            <v>0</v>
          </cell>
          <cell r="AA1671">
            <v>0</v>
          </cell>
          <cell r="AJ1671">
            <v>0</v>
          </cell>
          <cell r="AN1671">
            <v>0</v>
          </cell>
          <cell r="AR1671">
            <v>0</v>
          </cell>
          <cell r="AV1671">
            <v>0</v>
          </cell>
          <cell r="AZ1671">
            <v>0</v>
          </cell>
        </row>
        <row r="1672">
          <cell r="Q1672">
            <v>-5331275</v>
          </cell>
          <cell r="S1672">
            <v>-7023226.1900000004</v>
          </cell>
          <cell r="U1672">
            <v>-5367153.71</v>
          </cell>
          <cell r="V1672">
            <v>-4979877.13</v>
          </cell>
          <cell r="W1672">
            <v>-4459855.1399999997</v>
          </cell>
          <cell r="Y1672">
            <v>-3884235.47</v>
          </cell>
          <cell r="AA1672">
            <v>-3608498.53</v>
          </cell>
          <cell r="AJ1672">
            <v>-17227517.458333332</v>
          </cell>
          <cell r="AN1672">
            <v>-17043051.713750001</v>
          </cell>
          <cell r="AR1672">
            <v>-6994854.3954166668</v>
          </cell>
          <cell r="AV1672">
            <v>-5006221.6362499995</v>
          </cell>
          <cell r="AZ1672">
            <v>-4048126.0479166671</v>
          </cell>
        </row>
        <row r="1673">
          <cell r="Q1673">
            <v>0</v>
          </cell>
          <cell r="S1673">
            <v>0</v>
          </cell>
          <cell r="U1673">
            <v>0</v>
          </cell>
          <cell r="V1673">
            <v>0</v>
          </cell>
          <cell r="W1673">
            <v>0</v>
          </cell>
          <cell r="Y1673">
            <v>0</v>
          </cell>
          <cell r="AA1673">
            <v>0</v>
          </cell>
          <cell r="AJ1673">
            <v>0</v>
          </cell>
          <cell r="AN1673">
            <v>0</v>
          </cell>
          <cell r="AR1673">
            <v>0</v>
          </cell>
          <cell r="AV1673">
            <v>0</v>
          </cell>
          <cell r="AZ1673">
            <v>0</v>
          </cell>
        </row>
        <row r="1674">
          <cell r="Q1674">
            <v>-2165925</v>
          </cell>
          <cell r="S1674">
            <v>-3021165.15</v>
          </cell>
          <cell r="U1674">
            <v>-2876766.36</v>
          </cell>
          <cell r="V1674">
            <v>-3069104.86</v>
          </cell>
          <cell r="W1674">
            <v>-2530542.2799999998</v>
          </cell>
          <cell r="Y1674">
            <v>-1291171.6000000001</v>
          </cell>
          <cell r="AA1674">
            <v>-1837830.67</v>
          </cell>
          <cell r="AJ1674">
            <v>-6945527.875</v>
          </cell>
          <cell r="AN1674">
            <v>-6898498.9450000003</v>
          </cell>
          <cell r="AR1674">
            <v>-3004875.7116666674</v>
          </cell>
          <cell r="AV1674">
            <v>-2453611.6137500005</v>
          </cell>
          <cell r="AZ1674">
            <v>-1663008.1616666664</v>
          </cell>
        </row>
        <row r="1675">
          <cell r="Q1675">
            <v>0</v>
          </cell>
          <cell r="S1675">
            <v>0</v>
          </cell>
          <cell r="U1675">
            <v>0</v>
          </cell>
          <cell r="V1675">
            <v>0</v>
          </cell>
          <cell r="W1675">
            <v>0</v>
          </cell>
          <cell r="Y1675">
            <v>0</v>
          </cell>
          <cell r="AA1675">
            <v>0</v>
          </cell>
          <cell r="AJ1675">
            <v>-1317708.3333333333</v>
          </cell>
          <cell r="AN1675">
            <v>-859375</v>
          </cell>
          <cell r="AR1675">
            <v>-401041.66666666669</v>
          </cell>
          <cell r="AV1675">
            <v>0</v>
          </cell>
          <cell r="AZ1675">
            <v>0</v>
          </cell>
        </row>
        <row r="1676">
          <cell r="Q1676">
            <v>9916</v>
          </cell>
          <cell r="S1676">
            <v>9916</v>
          </cell>
          <cell r="U1676">
            <v>0</v>
          </cell>
          <cell r="V1676">
            <v>0</v>
          </cell>
          <cell r="W1676">
            <v>0</v>
          </cell>
          <cell r="Y1676">
            <v>0</v>
          </cell>
          <cell r="AA1676">
            <v>0</v>
          </cell>
          <cell r="AJ1676">
            <v>19005.666666666668</v>
          </cell>
          <cell r="AN1676">
            <v>13199.75</v>
          </cell>
          <cell r="AR1676">
            <v>2956.9583333333335</v>
          </cell>
          <cell r="AV1676">
            <v>2065.8333333333335</v>
          </cell>
          <cell r="AZ1676">
            <v>0</v>
          </cell>
        </row>
        <row r="1677">
          <cell r="Q1677">
            <v>0</v>
          </cell>
          <cell r="S1677">
            <v>0</v>
          </cell>
          <cell r="U1677">
            <v>0</v>
          </cell>
          <cell r="V1677">
            <v>0</v>
          </cell>
          <cell r="W1677">
            <v>0</v>
          </cell>
          <cell r="Y1677">
            <v>0</v>
          </cell>
          <cell r="AA1677">
            <v>0</v>
          </cell>
          <cell r="AJ1677">
            <v>0</v>
          </cell>
          <cell r="AN1677">
            <v>0</v>
          </cell>
          <cell r="AR1677">
            <v>0</v>
          </cell>
          <cell r="AV1677">
            <v>0</v>
          </cell>
          <cell r="AZ1677">
            <v>0</v>
          </cell>
        </row>
        <row r="1678">
          <cell r="Q1678">
            <v>0</v>
          </cell>
          <cell r="S1678">
            <v>0</v>
          </cell>
          <cell r="U1678">
            <v>0</v>
          </cell>
          <cell r="V1678">
            <v>0</v>
          </cell>
          <cell r="W1678">
            <v>0</v>
          </cell>
          <cell r="Y1678">
            <v>0</v>
          </cell>
          <cell r="AA1678">
            <v>0</v>
          </cell>
          <cell r="AJ1678">
            <v>0</v>
          </cell>
          <cell r="AN1678">
            <v>0</v>
          </cell>
          <cell r="AR1678">
            <v>0</v>
          </cell>
          <cell r="AV1678">
            <v>0</v>
          </cell>
          <cell r="AZ1678">
            <v>0</v>
          </cell>
        </row>
        <row r="1679">
          <cell r="Q1679">
            <v>169525</v>
          </cell>
          <cell r="S1679">
            <v>169525</v>
          </cell>
          <cell r="U1679">
            <v>0</v>
          </cell>
          <cell r="V1679">
            <v>0</v>
          </cell>
          <cell r="W1679">
            <v>0</v>
          </cell>
          <cell r="Y1679">
            <v>0</v>
          </cell>
          <cell r="AA1679">
            <v>0</v>
          </cell>
          <cell r="AJ1679">
            <v>193528.04166666666</v>
          </cell>
          <cell r="AN1679">
            <v>228845.75</v>
          </cell>
          <cell r="AR1679">
            <v>232391.16666666666</v>
          </cell>
          <cell r="AV1679">
            <v>35317.708333333336</v>
          </cell>
          <cell r="AZ1679">
            <v>0</v>
          </cell>
        </row>
        <row r="1680">
          <cell r="Q1680">
            <v>0</v>
          </cell>
          <cell r="S1680">
            <v>0</v>
          </cell>
          <cell r="U1680">
            <v>0</v>
          </cell>
          <cell r="V1680">
            <v>0</v>
          </cell>
          <cell r="W1680">
            <v>0</v>
          </cell>
          <cell r="Y1680">
            <v>0</v>
          </cell>
          <cell r="AA1680">
            <v>0</v>
          </cell>
          <cell r="AJ1680">
            <v>-2482149.4583333335</v>
          </cell>
          <cell r="AN1680">
            <v>-1618793.125</v>
          </cell>
          <cell r="AR1680">
            <v>-755436.79166666663</v>
          </cell>
          <cell r="AV1680">
            <v>0</v>
          </cell>
          <cell r="AZ1680">
            <v>0</v>
          </cell>
        </row>
        <row r="1681">
          <cell r="Q1681">
            <v>4256</v>
          </cell>
          <cell r="S1681">
            <v>4256</v>
          </cell>
          <cell r="U1681">
            <v>0</v>
          </cell>
          <cell r="V1681">
            <v>0</v>
          </cell>
          <cell r="W1681">
            <v>0</v>
          </cell>
          <cell r="Y1681">
            <v>0</v>
          </cell>
          <cell r="AA1681">
            <v>0</v>
          </cell>
          <cell r="AJ1681">
            <v>9933.5833333333339</v>
          </cell>
          <cell r="AN1681">
            <v>8360.625</v>
          </cell>
          <cell r="AR1681">
            <v>1871.2083333333333</v>
          </cell>
          <cell r="AV1681">
            <v>886.66666666666663</v>
          </cell>
          <cell r="AZ1681">
            <v>0</v>
          </cell>
        </row>
        <row r="1682">
          <cell r="Q1682">
            <v>-35980000</v>
          </cell>
          <cell r="S1682">
            <v>-35516000</v>
          </cell>
          <cell r="U1682">
            <v>-34964000</v>
          </cell>
          <cell r="V1682">
            <v>-34524000</v>
          </cell>
          <cell r="W1682">
            <v>-34084000</v>
          </cell>
          <cell r="Y1682">
            <v>-33204000</v>
          </cell>
          <cell r="AA1682">
            <v>-32324000</v>
          </cell>
          <cell r="AJ1682">
            <v>-36670041.666666664</v>
          </cell>
          <cell r="AN1682">
            <v>-36080875</v>
          </cell>
          <cell r="AR1682">
            <v>-35302541.666666664</v>
          </cell>
          <cell r="AV1682">
            <v>-33970958.333333336</v>
          </cell>
          <cell r="AZ1682">
            <v>-32322458.333333332</v>
          </cell>
        </row>
        <row r="1683">
          <cell r="Q1683">
            <v>-991187</v>
          </cell>
          <cell r="S1683">
            <v>-905187</v>
          </cell>
          <cell r="U1683">
            <v>-819187</v>
          </cell>
          <cell r="V1683">
            <v>-776187</v>
          </cell>
          <cell r="W1683">
            <v>-733187</v>
          </cell>
          <cell r="Y1683">
            <v>-647187</v>
          </cell>
          <cell r="AA1683">
            <v>-561187</v>
          </cell>
          <cell r="AJ1683">
            <v>-4455853.666666667</v>
          </cell>
          <cell r="AN1683">
            <v>-1012687</v>
          </cell>
          <cell r="AR1683">
            <v>-898020.33333333337</v>
          </cell>
          <cell r="AV1683">
            <v>-732978.66666666663</v>
          </cell>
          <cell r="AZ1683">
            <v>-560228.66666666663</v>
          </cell>
        </row>
        <row r="1684">
          <cell r="AV1684">
            <v>0</v>
          </cell>
          <cell r="AZ1684">
            <v>-10368586.075000001</v>
          </cell>
        </row>
        <row r="1685">
          <cell r="Q1685">
            <v>0</v>
          </cell>
          <cell r="S1685">
            <v>0</v>
          </cell>
          <cell r="U1685">
            <v>0</v>
          </cell>
          <cell r="V1685">
            <v>0</v>
          </cell>
          <cell r="W1685">
            <v>0</v>
          </cell>
          <cell r="Y1685">
            <v>0</v>
          </cell>
          <cell r="AA1685">
            <v>0</v>
          </cell>
          <cell r="AJ1685">
            <v>-3239.5833333333335</v>
          </cell>
          <cell r="AN1685">
            <v>-1656.25</v>
          </cell>
          <cell r="AR1685">
            <v>-72.916666666666671</v>
          </cell>
          <cell r="AV1685">
            <v>0</v>
          </cell>
          <cell r="AZ1685">
            <v>0</v>
          </cell>
        </row>
        <row r="1686">
          <cell r="Q1686">
            <v>0</v>
          </cell>
          <cell r="S1686">
            <v>0</v>
          </cell>
          <cell r="U1686">
            <v>0</v>
          </cell>
          <cell r="V1686">
            <v>0</v>
          </cell>
          <cell r="W1686">
            <v>0</v>
          </cell>
          <cell r="Y1686">
            <v>0</v>
          </cell>
          <cell r="AA1686">
            <v>0</v>
          </cell>
          <cell r="AJ1686">
            <v>-958.33333333333337</v>
          </cell>
          <cell r="AN1686">
            <v>-625</v>
          </cell>
          <cell r="AR1686">
            <v>-291.66666666666669</v>
          </cell>
          <cell r="AV1686">
            <v>0</v>
          </cell>
          <cell r="AZ1686">
            <v>0</v>
          </cell>
        </row>
        <row r="1687">
          <cell r="Q1687">
            <v>0</v>
          </cell>
          <cell r="S1687">
            <v>0</v>
          </cell>
          <cell r="U1687">
            <v>0</v>
          </cell>
          <cell r="V1687">
            <v>0</v>
          </cell>
          <cell r="W1687">
            <v>0</v>
          </cell>
          <cell r="Y1687">
            <v>0</v>
          </cell>
          <cell r="AA1687">
            <v>0</v>
          </cell>
          <cell r="AJ1687">
            <v>0</v>
          </cell>
          <cell r="AN1687">
            <v>0</v>
          </cell>
          <cell r="AR1687">
            <v>0</v>
          </cell>
          <cell r="AV1687">
            <v>0</v>
          </cell>
          <cell r="AZ1687">
            <v>0</v>
          </cell>
        </row>
        <row r="1688">
          <cell r="Q1688">
            <v>0</v>
          </cell>
          <cell r="S1688">
            <v>0</v>
          </cell>
          <cell r="U1688">
            <v>0</v>
          </cell>
          <cell r="V1688">
            <v>0</v>
          </cell>
          <cell r="W1688">
            <v>0</v>
          </cell>
          <cell r="Y1688">
            <v>0</v>
          </cell>
          <cell r="AA1688">
            <v>0</v>
          </cell>
          <cell r="AJ1688">
            <v>0</v>
          </cell>
          <cell r="AN1688">
            <v>0</v>
          </cell>
          <cell r="AR1688">
            <v>0</v>
          </cell>
          <cell r="AV1688">
            <v>0</v>
          </cell>
          <cell r="AZ1688">
            <v>0</v>
          </cell>
        </row>
        <row r="1689">
          <cell r="Q1689">
            <v>-729674</v>
          </cell>
          <cell r="S1689">
            <v>-313674</v>
          </cell>
          <cell r="U1689">
            <v>0</v>
          </cell>
          <cell r="V1689">
            <v>0</v>
          </cell>
          <cell r="W1689">
            <v>0</v>
          </cell>
          <cell r="Y1689">
            <v>0</v>
          </cell>
          <cell r="AA1689">
            <v>0</v>
          </cell>
          <cell r="AJ1689">
            <v>-1469007.3333333333</v>
          </cell>
          <cell r="AN1689">
            <v>-967937.58333333337</v>
          </cell>
          <cell r="AR1689">
            <v>-471379.58333333331</v>
          </cell>
          <cell r="AV1689">
            <v>-108821.58333333333</v>
          </cell>
          <cell r="AZ1689">
            <v>0</v>
          </cell>
        </row>
        <row r="1690">
          <cell r="Q1690">
            <v>0</v>
          </cell>
          <cell r="S1690">
            <v>0</v>
          </cell>
          <cell r="U1690">
            <v>0</v>
          </cell>
          <cell r="V1690">
            <v>0</v>
          </cell>
          <cell r="W1690">
            <v>0</v>
          </cell>
          <cell r="Y1690">
            <v>0</v>
          </cell>
          <cell r="AA1690">
            <v>0</v>
          </cell>
          <cell r="AJ1690">
            <v>-6272.1958333333341</v>
          </cell>
          <cell r="AN1690">
            <v>-4090.5625</v>
          </cell>
          <cell r="AR1690">
            <v>-1908.9291666666666</v>
          </cell>
          <cell r="AV1690">
            <v>0</v>
          </cell>
          <cell r="AZ1690">
            <v>0</v>
          </cell>
        </row>
        <row r="1691">
          <cell r="Q1691">
            <v>-27910</v>
          </cell>
          <cell r="S1691">
            <v>-27910</v>
          </cell>
          <cell r="U1691">
            <v>-26641</v>
          </cell>
          <cell r="V1691">
            <v>-26641</v>
          </cell>
          <cell r="W1691">
            <v>-25372</v>
          </cell>
          <cell r="Y1691">
            <v>-25372</v>
          </cell>
          <cell r="AA1691">
            <v>-24104</v>
          </cell>
          <cell r="AJ1691">
            <v>-30871</v>
          </cell>
          <cell r="AN1691">
            <v>-29179</v>
          </cell>
          <cell r="AR1691">
            <v>-27487</v>
          </cell>
          <cell r="AV1691">
            <v>-25795.333333333332</v>
          </cell>
          <cell r="AZ1691">
            <v>-24104</v>
          </cell>
        </row>
        <row r="1692">
          <cell r="Q1692">
            <v>0</v>
          </cell>
          <cell r="S1692">
            <v>0</v>
          </cell>
          <cell r="U1692">
            <v>0</v>
          </cell>
          <cell r="V1692">
            <v>0</v>
          </cell>
          <cell r="W1692">
            <v>0</v>
          </cell>
          <cell r="Y1692">
            <v>0</v>
          </cell>
          <cell r="AA1692">
            <v>0</v>
          </cell>
          <cell r="AJ1692">
            <v>-4543908.75</v>
          </cell>
          <cell r="AN1692">
            <v>-2963418.75</v>
          </cell>
          <cell r="AR1692">
            <v>-1382928.75</v>
          </cell>
          <cell r="AV1692">
            <v>0</v>
          </cell>
          <cell r="AZ1692">
            <v>0</v>
          </cell>
        </row>
        <row r="1693">
          <cell r="Q1693">
            <v>-89053132</v>
          </cell>
          <cell r="S1693">
            <v>-89053132</v>
          </cell>
          <cell r="U1693">
            <v>-86078132</v>
          </cell>
          <cell r="V1693">
            <v>-86078132</v>
          </cell>
          <cell r="W1693">
            <v>-84678132</v>
          </cell>
          <cell r="Y1693">
            <v>-84678132</v>
          </cell>
          <cell r="AA1693">
            <v>-81655132</v>
          </cell>
          <cell r="AJ1693">
            <v>-91816619.625</v>
          </cell>
          <cell r="AN1693">
            <v>-89090732.625</v>
          </cell>
          <cell r="AR1693">
            <v>-87096720.625</v>
          </cell>
          <cell r="AV1693">
            <v>-85162757</v>
          </cell>
          <cell r="AZ1693">
            <v>-83419257</v>
          </cell>
        </row>
        <row r="1694">
          <cell r="Q1694">
            <v>-6363954</v>
          </cell>
          <cell r="S1694">
            <v>-6363954</v>
          </cell>
          <cell r="U1694">
            <v>-6123954</v>
          </cell>
          <cell r="V1694">
            <v>-6123954</v>
          </cell>
          <cell r="W1694">
            <v>-5883954</v>
          </cell>
          <cell r="Y1694">
            <v>-5883954</v>
          </cell>
          <cell r="AA1694">
            <v>-5643954</v>
          </cell>
          <cell r="AJ1694">
            <v>-7009378.583333333</v>
          </cell>
          <cell r="AN1694">
            <v>-6716785.25</v>
          </cell>
          <cell r="AR1694">
            <v>-6391691.916666667</v>
          </cell>
          <cell r="AV1694">
            <v>-5952579</v>
          </cell>
          <cell r="AZ1694">
            <v>-5550329</v>
          </cell>
        </row>
        <row r="1695">
          <cell r="Q1695">
            <v>0</v>
          </cell>
          <cell r="S1695">
            <v>0</v>
          </cell>
          <cell r="U1695">
            <v>0</v>
          </cell>
          <cell r="V1695">
            <v>0</v>
          </cell>
          <cell r="W1695">
            <v>0</v>
          </cell>
          <cell r="Y1695">
            <v>0</v>
          </cell>
          <cell r="AA1695">
            <v>0</v>
          </cell>
          <cell r="AJ1695">
            <v>0</v>
          </cell>
          <cell r="AN1695">
            <v>0</v>
          </cell>
          <cell r="AR1695">
            <v>0</v>
          </cell>
          <cell r="AV1695">
            <v>0</v>
          </cell>
          <cell r="AZ1695">
            <v>0</v>
          </cell>
        </row>
        <row r="1696">
          <cell r="Q1696">
            <v>0</v>
          </cell>
          <cell r="S1696">
            <v>0</v>
          </cell>
          <cell r="U1696">
            <v>0</v>
          </cell>
          <cell r="V1696">
            <v>0</v>
          </cell>
          <cell r="W1696">
            <v>0</v>
          </cell>
          <cell r="Y1696">
            <v>0</v>
          </cell>
          <cell r="AA1696">
            <v>0</v>
          </cell>
          <cell r="AJ1696">
            <v>0</v>
          </cell>
          <cell r="AN1696">
            <v>0</v>
          </cell>
          <cell r="AR1696">
            <v>0</v>
          </cell>
          <cell r="AV1696">
            <v>0</v>
          </cell>
          <cell r="AZ1696">
            <v>0</v>
          </cell>
        </row>
        <row r="1697">
          <cell r="Q1697">
            <v>0</v>
          </cell>
          <cell r="S1697">
            <v>0</v>
          </cell>
          <cell r="U1697">
            <v>0</v>
          </cell>
          <cell r="V1697">
            <v>0</v>
          </cell>
          <cell r="W1697">
            <v>0</v>
          </cell>
          <cell r="Y1697">
            <v>0</v>
          </cell>
          <cell r="AA1697">
            <v>0</v>
          </cell>
          <cell r="AJ1697">
            <v>0</v>
          </cell>
          <cell r="AN1697">
            <v>0</v>
          </cell>
          <cell r="AR1697">
            <v>0</v>
          </cell>
          <cell r="AV1697">
            <v>0</v>
          </cell>
          <cell r="AZ1697">
            <v>0</v>
          </cell>
        </row>
        <row r="1698">
          <cell r="Q1698">
            <v>-9573084</v>
          </cell>
          <cell r="S1698">
            <v>-9116084</v>
          </cell>
          <cell r="U1698">
            <v>-8844084</v>
          </cell>
          <cell r="V1698">
            <v>-8758084</v>
          </cell>
          <cell r="W1698">
            <v>-8626084</v>
          </cell>
          <cell r="Y1698">
            <v>-8676084</v>
          </cell>
          <cell r="AA1698">
            <v>-8748084</v>
          </cell>
          <cell r="AJ1698">
            <v>-10025292.916666666</v>
          </cell>
          <cell r="AN1698">
            <v>-9645761.916666666</v>
          </cell>
          <cell r="AR1698">
            <v>-9229605.916666666</v>
          </cell>
          <cell r="AV1698">
            <v>-8833658.25</v>
          </cell>
          <cell r="AZ1698">
            <v>-8604877.25</v>
          </cell>
        </row>
        <row r="1699">
          <cell r="Q1699">
            <v>0</v>
          </cell>
          <cell r="S1699">
            <v>0</v>
          </cell>
          <cell r="U1699">
            <v>0</v>
          </cell>
          <cell r="V1699">
            <v>0</v>
          </cell>
          <cell r="W1699">
            <v>0</v>
          </cell>
          <cell r="Y1699">
            <v>0</v>
          </cell>
          <cell r="AA1699">
            <v>0</v>
          </cell>
          <cell r="AJ1699">
            <v>0</v>
          </cell>
          <cell r="AN1699">
            <v>0</v>
          </cell>
          <cell r="AR1699">
            <v>0</v>
          </cell>
          <cell r="AV1699">
            <v>0</v>
          </cell>
          <cell r="AZ1699">
            <v>0</v>
          </cell>
        </row>
        <row r="1700">
          <cell r="Q1700">
            <v>-5956000</v>
          </cell>
          <cell r="S1700">
            <v>-5632000</v>
          </cell>
          <cell r="U1700">
            <v>-5308000</v>
          </cell>
          <cell r="V1700">
            <v>-5146000</v>
          </cell>
          <cell r="W1700">
            <v>-4984000</v>
          </cell>
          <cell r="Y1700">
            <v>-4660000</v>
          </cell>
          <cell r="AA1700">
            <v>-4336000</v>
          </cell>
          <cell r="AJ1700">
            <v>-6807666.666666667</v>
          </cell>
          <cell r="AN1700">
            <v>-6233000</v>
          </cell>
          <cell r="AR1700">
            <v>-5629000</v>
          </cell>
          <cell r="AV1700">
            <v>-4984041.666666667</v>
          </cell>
          <cell r="AZ1700">
            <v>-4320375</v>
          </cell>
        </row>
        <row r="1701">
          <cell r="Q1701">
            <v>0</v>
          </cell>
          <cell r="S1701">
            <v>0</v>
          </cell>
          <cell r="U1701">
            <v>0</v>
          </cell>
          <cell r="V1701">
            <v>0</v>
          </cell>
          <cell r="W1701">
            <v>0</v>
          </cell>
          <cell r="Y1701">
            <v>0</v>
          </cell>
          <cell r="AA1701">
            <v>0</v>
          </cell>
          <cell r="AJ1701">
            <v>0</v>
          </cell>
          <cell r="AN1701">
            <v>0</v>
          </cell>
          <cell r="AR1701">
            <v>0</v>
          </cell>
          <cell r="AV1701">
            <v>0</v>
          </cell>
          <cell r="AZ1701">
            <v>0</v>
          </cell>
        </row>
        <row r="1702">
          <cell r="Q1702">
            <v>0</v>
          </cell>
          <cell r="S1702">
            <v>0</v>
          </cell>
          <cell r="U1702">
            <v>0</v>
          </cell>
          <cell r="V1702">
            <v>0</v>
          </cell>
          <cell r="W1702">
            <v>0</v>
          </cell>
          <cell r="Y1702">
            <v>0</v>
          </cell>
          <cell r="AA1702">
            <v>0</v>
          </cell>
          <cell r="AJ1702">
            <v>-112333.33333333333</v>
          </cell>
          <cell r="AN1702">
            <v>-53958.333333333336</v>
          </cell>
          <cell r="AR1702">
            <v>-23250</v>
          </cell>
          <cell r="AV1702">
            <v>0</v>
          </cell>
          <cell r="AZ1702">
            <v>0</v>
          </cell>
        </row>
        <row r="1703">
          <cell r="Q1703">
            <v>0</v>
          </cell>
          <cell r="S1703">
            <v>0</v>
          </cell>
          <cell r="U1703">
            <v>0</v>
          </cell>
          <cell r="V1703">
            <v>0</v>
          </cell>
          <cell r="W1703">
            <v>0</v>
          </cell>
          <cell r="Y1703">
            <v>0</v>
          </cell>
          <cell r="AA1703">
            <v>0</v>
          </cell>
          <cell r="AJ1703">
            <v>0</v>
          </cell>
          <cell r="AN1703">
            <v>0</v>
          </cell>
          <cell r="AR1703">
            <v>0</v>
          </cell>
          <cell r="AV1703">
            <v>0</v>
          </cell>
          <cell r="AZ1703">
            <v>0</v>
          </cell>
        </row>
        <row r="1704">
          <cell r="Q1704">
            <v>-3844000</v>
          </cell>
          <cell r="S1704">
            <v>-3612000</v>
          </cell>
          <cell r="U1704">
            <v>-3390000</v>
          </cell>
          <cell r="V1704">
            <v>-3282000</v>
          </cell>
          <cell r="W1704">
            <v>-3176000</v>
          </cell>
          <cell r="Y1704">
            <v>-2974000</v>
          </cell>
          <cell r="AA1704">
            <v>-2780000</v>
          </cell>
          <cell r="AJ1704">
            <v>-4594416.666666667</v>
          </cell>
          <cell r="AN1704">
            <v>-4096250</v>
          </cell>
          <cell r="AR1704">
            <v>-3625750</v>
          </cell>
          <cell r="AV1704">
            <v>-3190250</v>
          </cell>
          <cell r="AZ1704">
            <v>-2788708.3333333335</v>
          </cell>
        </row>
        <row r="1705">
          <cell r="Q1705">
            <v>0</v>
          </cell>
          <cell r="S1705">
            <v>0</v>
          </cell>
          <cell r="U1705">
            <v>0</v>
          </cell>
          <cell r="V1705">
            <v>0</v>
          </cell>
          <cell r="W1705">
            <v>0</v>
          </cell>
          <cell r="Y1705">
            <v>0</v>
          </cell>
          <cell r="AA1705">
            <v>0</v>
          </cell>
          <cell r="AJ1705">
            <v>0</v>
          </cell>
          <cell r="AN1705">
            <v>0</v>
          </cell>
          <cell r="AR1705">
            <v>0</v>
          </cell>
          <cell r="AV1705">
            <v>0</v>
          </cell>
          <cell r="AZ1705">
            <v>0</v>
          </cell>
        </row>
        <row r="1706">
          <cell r="Q1706">
            <v>-996538</v>
          </cell>
          <cell r="S1706">
            <v>-1082538</v>
          </cell>
          <cell r="U1706">
            <v>-1173538</v>
          </cell>
          <cell r="V1706">
            <v>-1225538</v>
          </cell>
          <cell r="W1706">
            <v>-1253538</v>
          </cell>
          <cell r="Y1706">
            <v>-1331538</v>
          </cell>
          <cell r="AA1706">
            <v>-1412538</v>
          </cell>
          <cell r="AJ1706">
            <v>-821871.33333333337</v>
          </cell>
          <cell r="AN1706">
            <v>-947913</v>
          </cell>
          <cell r="AR1706">
            <v>-1093746.3333333333</v>
          </cell>
          <cell r="AV1706">
            <v>-1250579.6666666667</v>
          </cell>
          <cell r="AZ1706">
            <v>-1410163</v>
          </cell>
        </row>
        <row r="1707">
          <cell r="Q1707">
            <v>-6591615</v>
          </cell>
          <cell r="S1707">
            <v>-6550159</v>
          </cell>
          <cell r="U1707">
            <v>-6508703</v>
          </cell>
          <cell r="V1707">
            <v>-6487975</v>
          </cell>
          <cell r="W1707">
            <v>-6467247</v>
          </cell>
          <cell r="Y1707">
            <v>-6425791</v>
          </cell>
          <cell r="AA1707">
            <v>-6384335</v>
          </cell>
          <cell r="AJ1707">
            <v>-6715983</v>
          </cell>
          <cell r="AN1707">
            <v>-6633071</v>
          </cell>
          <cell r="AR1707">
            <v>-6550159</v>
          </cell>
          <cell r="AV1707">
            <v>-6467247</v>
          </cell>
          <cell r="AZ1707">
            <v>-6384335</v>
          </cell>
        </row>
        <row r="1708">
          <cell r="Q1708">
            <v>-631000</v>
          </cell>
          <cell r="S1708">
            <v>-631000</v>
          </cell>
          <cell r="U1708">
            <v>-631000</v>
          </cell>
          <cell r="V1708">
            <v>-608000</v>
          </cell>
          <cell r="W1708">
            <v>-481000</v>
          </cell>
          <cell r="Y1708">
            <v>-291000</v>
          </cell>
          <cell r="AA1708">
            <v>-409000</v>
          </cell>
          <cell r="AJ1708">
            <v>-199583.33333333334</v>
          </cell>
          <cell r="AN1708">
            <v>-199583.33333333334</v>
          </cell>
          <cell r="AR1708">
            <v>-456416.66666666669</v>
          </cell>
          <cell r="AV1708">
            <v>-581375</v>
          </cell>
          <cell r="AZ1708">
            <v>-1575375</v>
          </cell>
        </row>
        <row r="1709">
          <cell r="Q1709">
            <v>0</v>
          </cell>
          <cell r="S1709">
            <v>0</v>
          </cell>
          <cell r="U1709">
            <v>0</v>
          </cell>
          <cell r="V1709">
            <v>0</v>
          </cell>
          <cell r="W1709">
            <v>0</v>
          </cell>
          <cell r="Y1709">
            <v>0</v>
          </cell>
          <cell r="AA1709">
            <v>0</v>
          </cell>
          <cell r="AJ1709">
            <v>0</v>
          </cell>
          <cell r="AN1709">
            <v>0</v>
          </cell>
          <cell r="AR1709">
            <v>0</v>
          </cell>
          <cell r="AV1709">
            <v>0</v>
          </cell>
          <cell r="AZ1709">
            <v>0</v>
          </cell>
        </row>
        <row r="1710">
          <cell r="Q1710">
            <v>-4828633</v>
          </cell>
          <cell r="S1710">
            <v>-4828633</v>
          </cell>
          <cell r="U1710">
            <v>-4828633</v>
          </cell>
          <cell r="V1710">
            <v>-4828633</v>
          </cell>
          <cell r="W1710">
            <v>-4828633</v>
          </cell>
          <cell r="Y1710">
            <v>-4828633</v>
          </cell>
          <cell r="AA1710">
            <v>-4828633</v>
          </cell>
          <cell r="AJ1710">
            <v>-4825184.625</v>
          </cell>
          <cell r="AN1710">
            <v>-4829770.625</v>
          </cell>
          <cell r="AR1710">
            <v>-4830064.958333333</v>
          </cell>
          <cell r="AV1710">
            <v>-4828633</v>
          </cell>
          <cell r="AZ1710">
            <v>-4828633</v>
          </cell>
        </row>
        <row r="1711">
          <cell r="Q1711">
            <v>-3584000</v>
          </cell>
          <cell r="S1711">
            <v>-3374000</v>
          </cell>
          <cell r="U1711">
            <v>-3164000</v>
          </cell>
          <cell r="V1711">
            <v>-3059000</v>
          </cell>
          <cell r="W1711">
            <v>-2954000</v>
          </cell>
          <cell r="Y1711">
            <v>-2744000</v>
          </cell>
          <cell r="AA1711">
            <v>-2534000</v>
          </cell>
          <cell r="AJ1711">
            <v>-3777458.3333333335</v>
          </cell>
          <cell r="AN1711">
            <v>-3637125</v>
          </cell>
          <cell r="AR1711">
            <v>-3356791.6666666665</v>
          </cell>
          <cell r="AV1711">
            <v>-2953791.6666666665</v>
          </cell>
          <cell r="AZ1711">
            <v>-2532125</v>
          </cell>
        </row>
        <row r="1712">
          <cell r="Q1712">
            <v>-544000</v>
          </cell>
          <cell r="S1712">
            <v>-512000</v>
          </cell>
          <cell r="U1712">
            <v>-480000</v>
          </cell>
          <cell r="V1712">
            <v>-464000</v>
          </cell>
          <cell r="W1712">
            <v>-448000</v>
          </cell>
          <cell r="Y1712">
            <v>-416000</v>
          </cell>
          <cell r="AA1712">
            <v>-384000</v>
          </cell>
          <cell r="AJ1712">
            <v>-427833.33333333331</v>
          </cell>
          <cell r="AN1712">
            <v>-499833.33333333331</v>
          </cell>
          <cell r="AR1712">
            <v>-503833.33333333331</v>
          </cell>
          <cell r="AV1712">
            <v>-449333.33333333331</v>
          </cell>
          <cell r="AZ1712">
            <v>-384000</v>
          </cell>
        </row>
        <row r="1713">
          <cell r="Q1713">
            <v>-9042017</v>
          </cell>
          <cell r="S1713">
            <v>-9601017</v>
          </cell>
          <cell r="U1713">
            <v>-10161017</v>
          </cell>
          <cell r="V1713">
            <v>-10441017</v>
          </cell>
          <cell r="W1713">
            <v>-10721017</v>
          </cell>
          <cell r="Y1713">
            <v>-11281017</v>
          </cell>
          <cell r="AA1713">
            <v>-11836017</v>
          </cell>
          <cell r="AJ1713">
            <v>-2684504.9583333335</v>
          </cell>
          <cell r="AN1713">
            <v>-5885135.625</v>
          </cell>
          <cell r="AR1713">
            <v>-9364807.958333334</v>
          </cell>
          <cell r="AV1713">
            <v>-10719683.666666666</v>
          </cell>
          <cell r="AZ1713">
            <v>-11836225.333333334</v>
          </cell>
        </row>
        <row r="1714">
          <cell r="Q1714">
            <v>-813000</v>
          </cell>
          <cell r="S1714">
            <v>0</v>
          </cell>
          <cell r="U1714">
            <v>0</v>
          </cell>
          <cell r="V1714">
            <v>0</v>
          </cell>
          <cell r="W1714">
            <v>0</v>
          </cell>
          <cell r="Y1714">
            <v>0</v>
          </cell>
          <cell r="AA1714">
            <v>0</v>
          </cell>
          <cell r="AJ1714">
            <v>-33875</v>
          </cell>
          <cell r="AN1714">
            <v>-281083.33333333331</v>
          </cell>
          <cell r="AR1714">
            <v>-281083.33333333331</v>
          </cell>
          <cell r="AV1714">
            <v>-247208.33333333334</v>
          </cell>
          <cell r="AZ1714">
            <v>0</v>
          </cell>
        </row>
        <row r="1715">
          <cell r="Q1715">
            <v>-253000</v>
          </cell>
          <cell r="S1715">
            <v>-877000</v>
          </cell>
          <cell r="U1715">
            <v>917000</v>
          </cell>
          <cell r="V1715">
            <v>746000</v>
          </cell>
          <cell r="W1715">
            <v>-131000</v>
          </cell>
          <cell r="Y1715">
            <v>-1184000</v>
          </cell>
          <cell r="AA1715">
            <v>-3074000</v>
          </cell>
          <cell r="AJ1715">
            <v>-10541.666666666666</v>
          </cell>
          <cell r="AN1715">
            <v>40958.333333333336</v>
          </cell>
          <cell r="AR1715">
            <v>57166.666666666664</v>
          </cell>
          <cell r="AV1715">
            <v>-994000</v>
          </cell>
          <cell r="AZ1715">
            <v>-3295000</v>
          </cell>
        </row>
        <row r="1716">
          <cell r="Q1716">
            <v>-499000</v>
          </cell>
          <cell r="S1716">
            <v>-607000</v>
          </cell>
          <cell r="U1716">
            <v>-726000</v>
          </cell>
          <cell r="V1716">
            <v>-726000</v>
          </cell>
          <cell r="W1716">
            <v>-726000</v>
          </cell>
          <cell r="Y1716">
            <v>-724000</v>
          </cell>
          <cell r="AA1716">
            <v>-724000</v>
          </cell>
          <cell r="AJ1716">
            <v>-20791.666666666668</v>
          </cell>
          <cell r="AN1716">
            <v>-233500</v>
          </cell>
          <cell r="AR1716">
            <v>-475250</v>
          </cell>
          <cell r="AV1716">
            <v>-696541.66666666663</v>
          </cell>
          <cell r="AZ1716">
            <v>-727166.66666666663</v>
          </cell>
        </row>
        <row r="1717">
          <cell r="S1717">
            <v>280000</v>
          </cell>
          <cell r="U1717">
            <v>688000</v>
          </cell>
          <cell r="V1717">
            <v>519000</v>
          </cell>
          <cell r="W1717">
            <v>439000</v>
          </cell>
          <cell r="Y1717">
            <v>1697000</v>
          </cell>
          <cell r="AA1717">
            <v>3527000</v>
          </cell>
          <cell r="AJ1717">
            <v>0</v>
          </cell>
          <cell r="AN1717">
            <v>113416.66666666667</v>
          </cell>
          <cell r="AR1717">
            <v>352041.66666666669</v>
          </cell>
          <cell r="AV1717">
            <v>1471666.6666666667</v>
          </cell>
          <cell r="AZ1717">
            <v>2420000</v>
          </cell>
        </row>
        <row r="1718">
          <cell r="S1718">
            <v>-3332000</v>
          </cell>
          <cell r="U1718">
            <v>-5721000</v>
          </cell>
          <cell r="V1718">
            <v>-6874000</v>
          </cell>
          <cell r="W1718">
            <v>-8198000</v>
          </cell>
          <cell r="Y1718">
            <v>-10652000</v>
          </cell>
          <cell r="AA1718">
            <v>-13253000</v>
          </cell>
          <cell r="AJ1718">
            <v>0</v>
          </cell>
          <cell r="AN1718">
            <v>-898125</v>
          </cell>
          <cell r="AR1718">
            <v>-3621333.3333333335</v>
          </cell>
          <cell r="AV1718">
            <v>-8032791.666666667</v>
          </cell>
          <cell r="AZ1718">
            <v>-12343208.333333334</v>
          </cell>
        </row>
        <row r="1719">
          <cell r="U1719">
            <v>-7000</v>
          </cell>
          <cell r="V1719">
            <v>0</v>
          </cell>
          <cell r="W1719">
            <v>0</v>
          </cell>
          <cell r="Y1719">
            <v>0</v>
          </cell>
          <cell r="AA1719">
            <v>0</v>
          </cell>
          <cell r="AJ1719">
            <v>0</v>
          </cell>
          <cell r="AN1719">
            <v>-875</v>
          </cell>
          <cell r="AR1719">
            <v>-1166.6666666666667</v>
          </cell>
          <cell r="AV1719">
            <v>-1166.6666666666667</v>
          </cell>
          <cell r="AZ1719">
            <v>-291.66666666666669</v>
          </cell>
        </row>
        <row r="1720">
          <cell r="AR1720">
            <v>0</v>
          </cell>
          <cell r="AV1720">
            <v>7000</v>
          </cell>
          <cell r="AZ1720">
            <v>86416.666666666672</v>
          </cell>
        </row>
        <row r="1721">
          <cell r="AR1721">
            <v>0</v>
          </cell>
          <cell r="AV1721">
            <v>-68625</v>
          </cell>
          <cell r="AZ1721">
            <v>-495750</v>
          </cell>
        </row>
        <row r="1722">
          <cell r="AV1722">
            <v>-464916.66666666669</v>
          </cell>
          <cell r="AZ1722">
            <v>-4272583.333333333</v>
          </cell>
        </row>
        <row r="1723">
          <cell r="AV1723">
            <v>0</v>
          </cell>
          <cell r="AZ1723">
            <v>-625250</v>
          </cell>
        </row>
        <row r="1724">
          <cell r="AV1724">
            <v>0</v>
          </cell>
          <cell r="AZ1724">
            <v>-66708.333333333328</v>
          </cell>
        </row>
        <row r="1725">
          <cell r="Q1725">
            <v>-8967750072.1799965</v>
          </cell>
          <cell r="S1725">
            <v>-8796799245.0899925</v>
          </cell>
          <cell r="U1725">
            <v>-8544073521.8699989</v>
          </cell>
          <cell r="V1725">
            <v>-8443211198.159997</v>
          </cell>
          <cell r="W1725">
            <v>-8402764384.1999931</v>
          </cell>
          <cell r="Y1725">
            <v>-8586482260.5900021</v>
          </cell>
          <cell r="AA1725">
            <v>-8619310602.7900009</v>
          </cell>
          <cell r="AJ1725">
            <v>-7962404785.0204105</v>
          </cell>
          <cell r="AN1725">
            <v>-8288180862.1062536</v>
          </cell>
          <cell r="AR1725">
            <v>-8498242242.4287558</v>
          </cell>
          <cell r="AV1725">
            <v>-8671515549.4954147</v>
          </cell>
          <cell r="AZ1725">
            <v>-8673305475.4054165</v>
          </cell>
        </row>
        <row r="1726">
          <cell r="Q1726">
            <v>0</v>
          </cell>
          <cell r="S1726">
            <v>9.5367431640625E-6</v>
          </cell>
          <cell r="U1726">
            <v>8.58306884765625E-6</v>
          </cell>
          <cell r="V1726">
            <v>0</v>
          </cell>
          <cell r="W1726">
            <v>0</v>
          </cell>
          <cell r="Y1726">
            <v>0</v>
          </cell>
          <cell r="AA1726">
            <v>0</v>
          </cell>
          <cell r="AJ1726">
            <v>1.5894571940104167E-6</v>
          </cell>
          <cell r="AR1726">
            <v>2.5033950805664063E-6</v>
          </cell>
          <cell r="AV1726">
            <v>2.1457672119140625E-6</v>
          </cell>
          <cell r="AZ1726">
            <v>9.9341074625651049E-7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Load Source Data"/>
    </sheetNames>
    <sheetDataSet>
      <sheetData sheetId="0" refreshError="1">
        <row r="3">
          <cell r="E3" t="str">
            <v>PAGE 3.02</v>
          </cell>
          <cell r="AJ3" t="str">
            <v>PAGE 2.16</v>
          </cell>
        </row>
        <row r="4">
          <cell r="A4" t="str">
            <v>PUGET SOUND ENERGY-ELECTRIC ONLY</v>
          </cell>
          <cell r="AF4" t="str">
            <v>PUGET SOUND ENERGY-ELECTRIC ONLY</v>
          </cell>
        </row>
        <row r="5">
          <cell r="A5" t="str">
            <v>PROFORMA SALES FOR RESALE - SECONDARY</v>
          </cell>
          <cell r="AF5" t="str">
            <v>MERGER COST RESTATEMENT</v>
          </cell>
        </row>
        <row r="6">
          <cell r="A6" t="str">
            <v>FOR THE TWELVE MONTHS ENDED JUNE 30, 2001</v>
          </cell>
          <cell r="AF6" t="str">
            <v>FOR THE TWELVE MONTHS ENDED JUNE 30, 2001</v>
          </cell>
        </row>
        <row r="7">
          <cell r="A7" t="str">
            <v>GENERAL RATE INCREASE</v>
          </cell>
          <cell r="AF7" t="str">
            <v>GENERAL RATE INCREASE</v>
          </cell>
        </row>
        <row r="9">
          <cell r="AF9" t="str">
            <v>LINE</v>
          </cell>
        </row>
        <row r="10">
          <cell r="A10" t="str">
            <v>NO.</v>
          </cell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12">
            <v>1</v>
          </cell>
          <cell r="B12" t="str">
            <v>PROFORMA SALES FOR RESALE - OTHER UTILITIES</v>
          </cell>
          <cell r="AF12">
            <v>1</v>
          </cell>
          <cell r="AG12" t="str">
            <v>OPERATING EXPENSES</v>
          </cell>
        </row>
        <row r="13">
          <cell r="A13">
            <v>2</v>
          </cell>
          <cell r="B13" t="str">
            <v>RESTATED SALES FOR RESALE - OTHER UTIL. - in revenue adj.</v>
          </cell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14">
            <v>3</v>
          </cell>
          <cell r="B14" t="str">
            <v>INCREASE (DECREASE) REVENUES - OTHER UTILITIES</v>
          </cell>
          <cell r="E14">
            <v>0</v>
          </cell>
          <cell r="AF14">
            <v>3</v>
          </cell>
        </row>
        <row r="15">
          <cell r="A15">
            <v>4</v>
          </cell>
          <cell r="AF15">
            <v>4</v>
          </cell>
        </row>
        <row r="16">
          <cell r="A16">
            <v>5</v>
          </cell>
          <cell r="B16" t="str">
            <v>PROFORMA REV. - WHEELING FOR OTHERS</v>
          </cell>
          <cell r="AF16">
            <v>5</v>
          </cell>
        </row>
        <row r="17">
          <cell r="A17">
            <v>6</v>
          </cell>
          <cell r="B17" t="str">
            <v>RESTATED REV. - WHEELING FOR OTHERS - in revenue adj.</v>
          </cell>
          <cell r="AF17">
            <v>6</v>
          </cell>
        </row>
        <row r="18">
          <cell r="A18">
            <v>7</v>
          </cell>
          <cell r="B18" t="str">
            <v>INCREASE (DECREASE) OTHER OPERATING REVENUES</v>
          </cell>
          <cell r="E18">
            <v>0</v>
          </cell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19">
            <v>8</v>
          </cell>
          <cell r="B19" t="str">
            <v>INCREASE (DECREASE) REVENUE</v>
          </cell>
          <cell r="E19">
            <v>0</v>
          </cell>
          <cell r="AF19">
            <v>8</v>
          </cell>
        </row>
        <row r="20">
          <cell r="A20">
            <v>9</v>
          </cell>
          <cell r="AF20">
            <v>9</v>
          </cell>
        </row>
        <row r="21">
          <cell r="A21">
            <v>10</v>
          </cell>
          <cell r="B21" t="str">
            <v>STATE UTILITY TAX</v>
          </cell>
          <cell r="AF21">
            <v>10</v>
          </cell>
        </row>
        <row r="22">
          <cell r="A22">
            <v>11</v>
          </cell>
          <cell r="B22" t="str">
            <v>(APPLICABLE TO LINE 7)</v>
          </cell>
          <cell r="C22">
            <v>0</v>
          </cell>
          <cell r="D22">
            <v>0</v>
          </cell>
          <cell r="AF22">
            <v>11</v>
          </cell>
        </row>
        <row r="23">
          <cell r="A23">
            <v>12</v>
          </cell>
          <cell r="B23" t="str">
            <v>INCREASE (DECREASE) STATE UTILITY TAX</v>
          </cell>
          <cell r="E23">
            <v>0</v>
          </cell>
          <cell r="AF23">
            <v>12</v>
          </cell>
        </row>
        <row r="24">
          <cell r="A24">
            <v>13</v>
          </cell>
          <cell r="B24" t="str">
            <v>INCREASE (DECREASE) INCOME</v>
          </cell>
          <cell r="E24">
            <v>0</v>
          </cell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25">
            <v>14</v>
          </cell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26">
            <v>15</v>
          </cell>
          <cell r="B26" t="str">
            <v>INCREASE (DECREASE) FIT @</v>
          </cell>
          <cell r="D26">
            <v>0</v>
          </cell>
          <cell r="E26">
            <v>0</v>
          </cell>
          <cell r="AF26">
            <v>15</v>
          </cell>
        </row>
        <row r="27">
          <cell r="A27">
            <v>16</v>
          </cell>
          <cell r="B27" t="str">
            <v>INCREASE (DECREASE) NOI</v>
          </cell>
          <cell r="E27">
            <v>0</v>
          </cell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  <sheetName val="Load &amp; Price Develop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9100F4"/>
    </sheetNames>
    <sheetDataSet>
      <sheetData sheetId="0">
        <row r="1">
          <cell r="A1" t="str">
            <v>Classcd</v>
          </cell>
          <cell r="B1" t="str">
            <v>Class</v>
          </cell>
          <cell r="C1" t="str">
            <v>Analysis</v>
          </cell>
          <cell r="D1" t="str">
            <v>statistic</v>
          </cell>
          <cell r="E1" t="str">
            <v>Alias</v>
          </cell>
          <cell r="F1" t="str">
            <v>Annual</v>
          </cell>
          <cell r="G1" t="str">
            <v>Month1</v>
          </cell>
          <cell r="H1" t="str">
            <v>Month2</v>
          </cell>
          <cell r="I1" t="str">
            <v>Month3</v>
          </cell>
          <cell r="J1" t="str">
            <v>Month4</v>
          </cell>
          <cell r="K1" t="str">
            <v>Month5</v>
          </cell>
          <cell r="L1" t="str">
            <v>Month6</v>
          </cell>
          <cell r="M1" t="str">
            <v>Month7</v>
          </cell>
          <cell r="N1" t="str">
            <v>Month8</v>
          </cell>
          <cell r="O1" t="str">
            <v>Month9</v>
          </cell>
          <cell r="P1" t="str">
            <v>Month10</v>
          </cell>
          <cell r="Q1" t="str">
            <v>Month11</v>
          </cell>
          <cell r="R1" t="str">
            <v>Month12</v>
          </cell>
          <cell r="S1" t="str">
            <v>Uom</v>
          </cell>
          <cell r="T1" t="str">
            <v>Module</v>
          </cell>
          <cell r="U1" t="str">
            <v>Last_Change</v>
          </cell>
          <cell r="V1" t="str">
            <v>_LABEL_</v>
          </cell>
        </row>
        <row r="2">
          <cell r="D2" t="str">
            <v>Year</v>
          </cell>
          <cell r="G2">
            <v>2005</v>
          </cell>
          <cell r="H2">
            <v>2005</v>
          </cell>
          <cell r="I2">
            <v>2005</v>
          </cell>
          <cell r="J2">
            <v>2006</v>
          </cell>
          <cell r="K2">
            <v>2006</v>
          </cell>
          <cell r="L2">
            <v>2006</v>
          </cell>
          <cell r="M2">
            <v>2006</v>
          </cell>
          <cell r="N2">
            <v>2006</v>
          </cell>
          <cell r="O2">
            <v>2006</v>
          </cell>
          <cell r="P2">
            <v>2006</v>
          </cell>
          <cell r="Q2">
            <v>2006</v>
          </cell>
          <cell r="R2">
            <v>2006</v>
          </cell>
        </row>
        <row r="3">
          <cell r="D3" t="str">
            <v>Month</v>
          </cell>
          <cell r="G3">
            <v>10</v>
          </cell>
          <cell r="H3">
            <v>11</v>
          </cell>
          <cell r="I3">
            <v>12</v>
          </cell>
          <cell r="J3">
            <v>1</v>
          </cell>
          <cell r="K3">
            <v>2</v>
          </cell>
          <cell r="L3">
            <v>3</v>
          </cell>
          <cell r="M3">
            <v>4</v>
          </cell>
          <cell r="N3">
            <v>5</v>
          </cell>
          <cell r="O3">
            <v>6</v>
          </cell>
          <cell r="P3">
            <v>7</v>
          </cell>
          <cell r="Q3">
            <v>8</v>
          </cell>
          <cell r="R3">
            <v>9</v>
          </cell>
        </row>
        <row r="4">
          <cell r="A4">
            <v>991</v>
          </cell>
          <cell r="B4" t="str">
            <v>R991</v>
          </cell>
          <cell r="C4" t="str">
            <v>HourlyLoad</v>
          </cell>
          <cell r="D4" t="str">
            <v>PopN</v>
          </cell>
          <cell r="E4" t="str">
            <v>Accounts in Population</v>
          </cell>
          <cell r="F4">
            <v>1</v>
          </cell>
          <cell r="G4">
            <v>1</v>
          </cell>
          <cell r="H4">
            <v>1</v>
          </cell>
          <cell r="I4">
            <v>1</v>
          </cell>
          <cell r="J4">
            <v>1</v>
          </cell>
          <cell r="K4">
            <v>1</v>
          </cell>
          <cell r="L4">
            <v>1</v>
          </cell>
          <cell r="M4">
            <v>1</v>
          </cell>
          <cell r="N4">
            <v>1</v>
          </cell>
          <cell r="O4">
            <v>1</v>
          </cell>
          <cell r="P4">
            <v>1</v>
          </cell>
          <cell r="Q4">
            <v>1</v>
          </cell>
          <cell r="R4">
            <v>1</v>
          </cell>
          <cell r="S4" t="str">
            <v>Accounts</v>
          </cell>
          <cell r="T4" t="str">
            <v>M7100</v>
          </cell>
          <cell r="U4">
            <v>39072.409803240742</v>
          </cell>
        </row>
        <row r="5">
          <cell r="A5">
            <v>991</v>
          </cell>
          <cell r="B5" t="str">
            <v>R991</v>
          </cell>
          <cell r="C5" t="str">
            <v>HourlyLoadGen_ADJ</v>
          </cell>
          <cell r="D5" t="str">
            <v>Totalx</v>
          </cell>
          <cell r="E5" t="str">
            <v>Total Energy Use</v>
          </cell>
          <cell r="F5">
            <v>153115281.74003071</v>
          </cell>
          <cell r="G5">
            <v>12545745.004299102</v>
          </cell>
          <cell r="H5">
            <v>11892086.008524956</v>
          </cell>
          <cell r="I5">
            <v>12551910.269065348</v>
          </cell>
          <cell r="J5">
            <v>12547210.15061702</v>
          </cell>
          <cell r="K5">
            <v>11234263.085919837</v>
          </cell>
          <cell r="L5">
            <v>12346924.553129328</v>
          </cell>
          <cell r="M5">
            <v>12065748.577041971</v>
          </cell>
          <cell r="N5">
            <v>12835801.86012632</v>
          </cell>
          <cell r="O5">
            <v>13021893.507662972</v>
          </cell>
          <cell r="P5">
            <v>14508360.795146713</v>
          </cell>
          <cell r="Q5">
            <v>14336712.161630616</v>
          </cell>
          <cell r="R5">
            <v>13228625.766866531</v>
          </cell>
          <cell r="S5" t="str">
            <v>kWh</v>
          </cell>
          <cell r="T5" t="str">
            <v>M7400</v>
          </cell>
          <cell r="U5">
            <v>39079.352719907409</v>
          </cell>
        </row>
        <row r="6">
          <cell r="A6">
            <v>991</v>
          </cell>
          <cell r="B6" t="str">
            <v>R991</v>
          </cell>
          <cell r="C6" t="str">
            <v>HourlyLoadGen_ADJ</v>
          </cell>
          <cell r="D6" t="str">
            <v>TotalxperSite</v>
          </cell>
          <cell r="E6" t="str">
            <v>Energy Use per Account</v>
          </cell>
          <cell r="F6">
            <v>153115281.74003071</v>
          </cell>
          <cell r="G6">
            <v>12545745.004299102</v>
          </cell>
          <cell r="H6">
            <v>11892086.008524956</v>
          </cell>
          <cell r="I6">
            <v>12551910.269065348</v>
          </cell>
          <cell r="J6">
            <v>12547210.15061702</v>
          </cell>
          <cell r="K6">
            <v>11234263.085919837</v>
          </cell>
          <cell r="L6">
            <v>12346924.553129328</v>
          </cell>
          <cell r="M6">
            <v>12065748.577041971</v>
          </cell>
          <cell r="N6">
            <v>12835801.86012632</v>
          </cell>
          <cell r="O6">
            <v>13021893.507662972</v>
          </cell>
          <cell r="P6">
            <v>14508360.795146713</v>
          </cell>
          <cell r="Q6">
            <v>14336712.161630616</v>
          </cell>
          <cell r="R6">
            <v>13228625.766866531</v>
          </cell>
          <cell r="S6" t="str">
            <v>kWh</v>
          </cell>
          <cell r="T6" t="str">
            <v>M7400</v>
          </cell>
          <cell r="U6">
            <v>39079.352719907409</v>
          </cell>
        </row>
        <row r="7">
          <cell r="A7">
            <v>991</v>
          </cell>
          <cell r="B7" t="str">
            <v>R991</v>
          </cell>
          <cell r="C7" t="str">
            <v>HourlyLoad</v>
          </cell>
          <cell r="D7" t="str">
            <v>Days</v>
          </cell>
          <cell r="E7" t="str">
            <v>Number of Days</v>
          </cell>
          <cell r="F7">
            <v>365</v>
          </cell>
          <cell r="G7">
            <v>31</v>
          </cell>
          <cell r="H7">
            <v>30</v>
          </cell>
          <cell r="I7">
            <v>31</v>
          </cell>
          <cell r="J7">
            <v>31</v>
          </cell>
          <cell r="K7">
            <v>28</v>
          </cell>
          <cell r="L7">
            <v>31</v>
          </cell>
          <cell r="M7">
            <v>30</v>
          </cell>
          <cell r="N7">
            <v>31</v>
          </cell>
          <cell r="O7">
            <v>30</v>
          </cell>
          <cell r="P7">
            <v>31</v>
          </cell>
          <cell r="Q7">
            <v>31</v>
          </cell>
          <cell r="R7">
            <v>30</v>
          </cell>
          <cell r="S7" t="str">
            <v>Days</v>
          </cell>
          <cell r="T7" t="str">
            <v>M7100</v>
          </cell>
          <cell r="U7">
            <v>39072.409803240742</v>
          </cell>
        </row>
        <row r="8">
          <cell r="A8">
            <v>991</v>
          </cell>
          <cell r="B8" t="str">
            <v>R991</v>
          </cell>
          <cell r="C8" t="str">
            <v>HourlyLoad</v>
          </cell>
          <cell r="D8" t="str">
            <v>Samn_min</v>
          </cell>
          <cell r="E8" t="str">
            <v>Minimum Number of Accounts in Sample with Valid Data</v>
          </cell>
          <cell r="F8">
            <v>1</v>
          </cell>
          <cell r="G8">
            <v>1</v>
          </cell>
          <cell r="H8">
            <v>1</v>
          </cell>
          <cell r="I8">
            <v>1</v>
          </cell>
          <cell r="J8">
            <v>1</v>
          </cell>
          <cell r="K8">
            <v>1</v>
          </cell>
          <cell r="L8">
            <v>1</v>
          </cell>
          <cell r="M8">
            <v>1</v>
          </cell>
          <cell r="N8">
            <v>1</v>
          </cell>
          <cell r="O8">
            <v>1</v>
          </cell>
          <cell r="P8">
            <v>1</v>
          </cell>
          <cell r="Q8">
            <v>1</v>
          </cell>
          <cell r="R8">
            <v>1</v>
          </cell>
          <cell r="S8" t="str">
            <v>Accounts</v>
          </cell>
          <cell r="T8" t="str">
            <v>M7100</v>
          </cell>
          <cell r="U8">
            <v>39072.409768518519</v>
          </cell>
        </row>
        <row r="9">
          <cell r="A9">
            <v>991</v>
          </cell>
          <cell r="B9" t="str">
            <v>R991</v>
          </cell>
          <cell r="C9" t="str">
            <v>HourlyLoad</v>
          </cell>
          <cell r="D9" t="str">
            <v>Samn_max</v>
          </cell>
          <cell r="E9" t="str">
            <v>Maximum Number of Accounts in Sample with Valid Data</v>
          </cell>
          <cell r="F9">
            <v>1</v>
          </cell>
          <cell r="G9">
            <v>1</v>
          </cell>
          <cell r="H9">
            <v>1</v>
          </cell>
          <cell r="I9">
            <v>1</v>
          </cell>
          <cell r="J9">
            <v>1</v>
          </cell>
          <cell r="K9">
            <v>1</v>
          </cell>
          <cell r="L9">
            <v>1</v>
          </cell>
          <cell r="M9">
            <v>1</v>
          </cell>
          <cell r="N9">
            <v>1</v>
          </cell>
          <cell r="O9">
            <v>1</v>
          </cell>
          <cell r="P9">
            <v>1</v>
          </cell>
          <cell r="Q9">
            <v>1</v>
          </cell>
          <cell r="R9">
            <v>1</v>
          </cell>
          <cell r="S9" t="str">
            <v>Accounts</v>
          </cell>
          <cell r="T9" t="str">
            <v>M7100</v>
          </cell>
          <cell r="U9">
            <v>39072.409768518519</v>
          </cell>
        </row>
        <row r="10">
          <cell r="A10">
            <v>991</v>
          </cell>
          <cell r="B10" t="str">
            <v>R991</v>
          </cell>
          <cell r="C10" t="str">
            <v>SysPk_MonthlyPeaks_ADJ</v>
          </cell>
          <cell r="D10" t="str">
            <v>Date</v>
          </cell>
          <cell r="E10" t="str">
            <v>Day of System Peak Demand</v>
          </cell>
          <cell r="F10">
            <v>38701</v>
          </cell>
          <cell r="G10">
            <v>38652</v>
          </cell>
          <cell r="H10">
            <v>38685</v>
          </cell>
          <cell r="I10">
            <v>38701</v>
          </cell>
          <cell r="J10">
            <v>38720</v>
          </cell>
          <cell r="K10">
            <v>38765</v>
          </cell>
          <cell r="L10">
            <v>38785</v>
          </cell>
          <cell r="M10">
            <v>38824</v>
          </cell>
          <cell r="N10">
            <v>38839</v>
          </cell>
          <cell r="O10">
            <v>38894</v>
          </cell>
          <cell r="P10">
            <v>38922</v>
          </cell>
          <cell r="Q10">
            <v>38957</v>
          </cell>
          <cell r="R10">
            <v>38980</v>
          </cell>
          <cell r="S10" t="str">
            <v>Date</v>
          </cell>
          <cell r="T10" t="str">
            <v>M8100</v>
          </cell>
          <cell r="U10">
            <v>39079.35297453704</v>
          </cell>
        </row>
        <row r="11">
          <cell r="A11">
            <v>991</v>
          </cell>
          <cell r="B11" t="str">
            <v>R991</v>
          </cell>
          <cell r="C11" t="str">
            <v>SysPk_MonthlyPeaks_ADJ</v>
          </cell>
          <cell r="D11" t="str">
            <v>Interval</v>
          </cell>
          <cell r="E11" t="str">
            <v>Hour of System Peak Demand</v>
          </cell>
          <cell r="F11">
            <v>19</v>
          </cell>
          <cell r="G11">
            <v>8</v>
          </cell>
          <cell r="H11">
            <v>18</v>
          </cell>
          <cell r="I11">
            <v>19</v>
          </cell>
          <cell r="J11">
            <v>18</v>
          </cell>
          <cell r="K11">
            <v>8</v>
          </cell>
          <cell r="L11">
            <v>19</v>
          </cell>
          <cell r="M11">
            <v>8</v>
          </cell>
          <cell r="N11">
            <v>8</v>
          </cell>
          <cell r="O11">
            <v>17</v>
          </cell>
          <cell r="P11">
            <v>15</v>
          </cell>
          <cell r="Q11">
            <v>17</v>
          </cell>
          <cell r="R11">
            <v>20</v>
          </cell>
          <cell r="S11" t="str">
            <v>Hour</v>
          </cell>
          <cell r="T11" t="str">
            <v>M8100</v>
          </cell>
          <cell r="U11">
            <v>39079.35297453704</v>
          </cell>
        </row>
        <row r="12">
          <cell r="A12">
            <v>991</v>
          </cell>
          <cell r="B12" t="str">
            <v>R991</v>
          </cell>
          <cell r="C12" t="str">
            <v>SysPk_MonthlyPeaks_ADJ</v>
          </cell>
          <cell r="D12" t="str">
            <v>Totalx</v>
          </cell>
          <cell r="E12" t="str">
            <v>Total Energy Use</v>
          </cell>
          <cell r="F12">
            <v>153115281.74003074</v>
          </cell>
          <cell r="G12">
            <v>12545745.004299102</v>
          </cell>
          <cell r="H12">
            <v>11892086.008524956</v>
          </cell>
          <cell r="I12">
            <v>12551910.269065348</v>
          </cell>
          <cell r="J12">
            <v>12547210.15061702</v>
          </cell>
          <cell r="K12">
            <v>11234263.085919837</v>
          </cell>
          <cell r="L12">
            <v>12346924.553129328</v>
          </cell>
          <cell r="M12">
            <v>12065748.577041971</v>
          </cell>
          <cell r="N12">
            <v>12835801.86012632</v>
          </cell>
          <cell r="O12">
            <v>13021893.507662972</v>
          </cell>
          <cell r="P12">
            <v>14508360.795146713</v>
          </cell>
          <cell r="Q12">
            <v>14336712.161630616</v>
          </cell>
          <cell r="R12">
            <v>13228625.766866531</v>
          </cell>
          <cell r="S12" t="str">
            <v>kWh</v>
          </cell>
          <cell r="T12" t="str">
            <v>M8100</v>
          </cell>
          <cell r="U12">
            <v>39079.35297453704</v>
          </cell>
        </row>
        <row r="13">
          <cell r="A13">
            <v>991</v>
          </cell>
          <cell r="B13" t="str">
            <v>R991</v>
          </cell>
          <cell r="C13" t="str">
            <v>SysPk_MonthlyPeaks_ADJ</v>
          </cell>
          <cell r="D13" t="str">
            <v>Peaky</v>
          </cell>
          <cell r="E13" t="str">
            <v>Total Demand at System Peak Hour</v>
          </cell>
          <cell r="F13">
            <v>17331.294827407579</v>
          </cell>
          <cell r="G13">
            <v>17685.502987854223</v>
          </cell>
          <cell r="H13">
            <v>17273.049375596591</v>
          </cell>
          <cell r="I13">
            <v>17331.294827407579</v>
          </cell>
          <cell r="J13">
            <v>17722.567617858265</v>
          </cell>
          <cell r="K13">
            <v>17394.12120981569</v>
          </cell>
          <cell r="L13">
            <v>16728.319336669625</v>
          </cell>
          <cell r="M13">
            <v>17193.220956460773</v>
          </cell>
          <cell r="N13">
            <v>16895.019620371633</v>
          </cell>
          <cell r="O13">
            <v>21183.780955073926</v>
          </cell>
          <cell r="P13">
            <v>23054.5302227756</v>
          </cell>
          <cell r="Q13">
            <v>21427.99200081755</v>
          </cell>
          <cell r="R13">
            <v>17686.852500484631</v>
          </cell>
          <cell r="S13" t="str">
            <v>kW</v>
          </cell>
          <cell r="T13" t="str">
            <v>M8100</v>
          </cell>
          <cell r="U13">
            <v>39079.35297453704</v>
          </cell>
        </row>
        <row r="14">
          <cell r="A14">
            <v>991</v>
          </cell>
          <cell r="B14" t="str">
            <v>R991</v>
          </cell>
          <cell r="C14" t="str">
            <v>SysPk_MonthlyPeaks_ADJ</v>
          </cell>
          <cell r="D14" t="str">
            <v>ErrBndforPeaky</v>
          </cell>
          <cell r="E14" t="str">
            <v>Error Bound for Total Demand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 t="str">
            <v>kW</v>
          </cell>
          <cell r="T14" t="str">
            <v>M8100</v>
          </cell>
          <cell r="U14">
            <v>39079.35297453704</v>
          </cell>
        </row>
        <row r="15">
          <cell r="A15">
            <v>991</v>
          </cell>
          <cell r="B15" t="str">
            <v>R991</v>
          </cell>
          <cell r="C15" t="str">
            <v>SysPk_MonthlyPeaks_ADJ</v>
          </cell>
          <cell r="D15" t="str">
            <v>TotalxperSite</v>
          </cell>
          <cell r="E15" t="str">
            <v>Energy Use per Account</v>
          </cell>
          <cell r="F15">
            <v>153115281.74003074</v>
          </cell>
          <cell r="G15">
            <v>12545745.004299102</v>
          </cell>
          <cell r="H15">
            <v>11892086.008524956</v>
          </cell>
          <cell r="I15">
            <v>12551910.269065348</v>
          </cell>
          <cell r="J15">
            <v>12547210.15061702</v>
          </cell>
          <cell r="K15">
            <v>11234263.085919837</v>
          </cell>
          <cell r="L15">
            <v>12346924.553129328</v>
          </cell>
          <cell r="M15">
            <v>12065748.577041971</v>
          </cell>
          <cell r="N15">
            <v>12835801.86012632</v>
          </cell>
          <cell r="O15">
            <v>13021893.507662972</v>
          </cell>
          <cell r="P15">
            <v>14508360.795146713</v>
          </cell>
          <cell r="Q15">
            <v>14336712.161630616</v>
          </cell>
          <cell r="R15">
            <v>13228625.766866531</v>
          </cell>
          <cell r="S15" t="str">
            <v>kWh</v>
          </cell>
          <cell r="T15" t="str">
            <v>M8100</v>
          </cell>
          <cell r="U15">
            <v>39079.35297453704</v>
          </cell>
        </row>
        <row r="16">
          <cell r="A16">
            <v>991</v>
          </cell>
          <cell r="B16" t="str">
            <v>R991</v>
          </cell>
          <cell r="C16" t="str">
            <v>SysPk_MonthlyPeaks_ADJ</v>
          </cell>
          <cell r="D16" t="str">
            <v>PeakyperSite</v>
          </cell>
          <cell r="E16" t="str">
            <v>Demand per Account at System Peak Hour</v>
          </cell>
          <cell r="F16">
            <v>17331.294827407579</v>
          </cell>
          <cell r="G16">
            <v>17685.502987854223</v>
          </cell>
          <cell r="H16">
            <v>17273.049375596591</v>
          </cell>
          <cell r="I16">
            <v>17331.294827407579</v>
          </cell>
          <cell r="J16">
            <v>17722.567617858265</v>
          </cell>
          <cell r="K16">
            <v>17394.12120981569</v>
          </cell>
          <cell r="L16">
            <v>16728.319336669625</v>
          </cell>
          <cell r="M16">
            <v>17193.220956460773</v>
          </cell>
          <cell r="N16">
            <v>16895.019620371633</v>
          </cell>
          <cell r="O16">
            <v>21183.780955073926</v>
          </cell>
          <cell r="P16">
            <v>23054.5302227756</v>
          </cell>
          <cell r="Q16">
            <v>21427.99200081755</v>
          </cell>
          <cell r="R16">
            <v>17686.852500484631</v>
          </cell>
          <cell r="S16" t="str">
            <v>kW</v>
          </cell>
          <cell r="T16" t="str">
            <v>M8100</v>
          </cell>
          <cell r="U16">
            <v>39079.35297453704</v>
          </cell>
        </row>
        <row r="17">
          <cell r="A17">
            <v>991</v>
          </cell>
          <cell r="B17" t="str">
            <v>R991</v>
          </cell>
          <cell r="C17" t="str">
            <v>SysPk_MonthlyPeaks_ADJ</v>
          </cell>
          <cell r="D17" t="str">
            <v>ErrBndperSite</v>
          </cell>
          <cell r="E17" t="str">
            <v>Error Bound for Demand per Account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 t="str">
            <v>kW</v>
          </cell>
          <cell r="T17" t="str">
            <v>M8100</v>
          </cell>
          <cell r="U17">
            <v>39079.35297453704</v>
          </cell>
        </row>
        <row r="18">
          <cell r="A18">
            <v>991</v>
          </cell>
          <cell r="B18" t="str">
            <v>R991</v>
          </cell>
          <cell r="C18" t="str">
            <v>SysPk_MonthlyPeaks_ADJ</v>
          </cell>
          <cell r="D18" t="str">
            <v>RelPrec</v>
          </cell>
          <cell r="E18" t="str">
            <v>Relative Precision of Demand at System Peak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 t="str">
            <v>None</v>
          </cell>
          <cell r="T18" t="str">
            <v>M8100</v>
          </cell>
          <cell r="U18">
            <v>39079.35297453704</v>
          </cell>
        </row>
        <row r="19">
          <cell r="A19">
            <v>991</v>
          </cell>
          <cell r="B19" t="str">
            <v>R991</v>
          </cell>
          <cell r="C19" t="str">
            <v>SysPk_MonthlyPeaks_ADJ</v>
          </cell>
          <cell r="D19" t="str">
            <v>Days</v>
          </cell>
          <cell r="E19" t="str">
            <v>Number of Days</v>
          </cell>
          <cell r="F19">
            <v>365</v>
          </cell>
          <cell r="G19">
            <v>31</v>
          </cell>
          <cell r="H19">
            <v>30</v>
          </cell>
          <cell r="I19">
            <v>31</v>
          </cell>
          <cell r="J19">
            <v>31</v>
          </cell>
          <cell r="K19">
            <v>28</v>
          </cell>
          <cell r="L19">
            <v>31</v>
          </cell>
          <cell r="M19">
            <v>30</v>
          </cell>
          <cell r="N19">
            <v>31</v>
          </cell>
          <cell r="O19">
            <v>30</v>
          </cell>
          <cell r="P19">
            <v>31</v>
          </cell>
          <cell r="Q19">
            <v>31</v>
          </cell>
          <cell r="R19">
            <v>30</v>
          </cell>
          <cell r="S19" t="str">
            <v>Days</v>
          </cell>
          <cell r="T19" t="str">
            <v>M8100</v>
          </cell>
          <cell r="U19">
            <v>39079.35297453704</v>
          </cell>
        </row>
        <row r="20">
          <cell r="A20">
            <v>991</v>
          </cell>
          <cell r="B20" t="str">
            <v>R991</v>
          </cell>
          <cell r="C20" t="str">
            <v>SysPk_MonthlyPeaks_ADJ</v>
          </cell>
          <cell r="D20" t="str">
            <v>Load_Factor</v>
          </cell>
          <cell r="E20" t="str">
            <v>Load Factor at System Peak</v>
          </cell>
          <cell r="F20">
            <v>1.008517460161243</v>
          </cell>
          <cell r="G20">
            <v>0.95346796193639172</v>
          </cell>
          <cell r="H20">
            <v>0.95621715446991584</v>
          </cell>
          <cell r="I20">
            <v>0.97343258561161239</v>
          </cell>
          <cell r="J20">
            <v>0.95158501499190484</v>
          </cell>
          <cell r="K20">
            <v>0.96110940012493828</v>
          </cell>
          <cell r="L20">
            <v>0.99204997025998576</v>
          </cell>
          <cell r="M20">
            <v>0.9746855564305007</v>
          </cell>
          <cell r="N20">
            <v>1.0211542953288977</v>
          </cell>
          <cell r="O20">
            <v>0.85376464397190266</v>
          </cell>
          <cell r="P20">
            <v>0.84584178255988796</v>
          </cell>
          <cell r="Q20">
            <v>0.89928045567959103</v>
          </cell>
          <cell r="R20">
            <v>1.03879937611097</v>
          </cell>
          <cell r="S20" t="str">
            <v>None</v>
          </cell>
          <cell r="T20" t="str">
            <v>M8100</v>
          </cell>
          <cell r="U20">
            <v>39079.35297453704</v>
          </cell>
        </row>
        <row r="21">
          <cell r="A21">
            <v>991</v>
          </cell>
          <cell r="B21" t="str">
            <v>R991</v>
          </cell>
          <cell r="C21" t="str">
            <v>SysPk_MonthlyPeaks_ADJ</v>
          </cell>
          <cell r="D21" t="str">
            <v>Error_Ratio</v>
          </cell>
          <cell r="E21" t="str">
            <v>Error Ratio</v>
          </cell>
          <cell r="F21">
            <v>1.9565117849395946E-16</v>
          </cell>
          <cell r="G21">
            <v>2.6202888769341823E-16</v>
          </cell>
          <cell r="H21">
            <v>2.9694259538944611E-16</v>
          </cell>
          <cell r="I21">
            <v>1.9565117849395946E-16</v>
          </cell>
          <cell r="J21">
            <v>2.5345523921829229E-16</v>
          </cell>
          <cell r="K21">
            <v>2.8412075779085842E-16</v>
          </cell>
          <cell r="L21">
            <v>2.0208988812169792E-16</v>
          </cell>
          <cell r="M21">
            <v>2.9893354420977753E-16</v>
          </cell>
          <cell r="N21">
            <v>3.0002272629321725E-16</v>
          </cell>
          <cell r="O21">
            <v>1.8029527835654372E-16</v>
          </cell>
          <cell r="P21">
            <v>2.5801788935394208E-16</v>
          </cell>
          <cell r="Q21">
            <v>1.3680898893573561E-16</v>
          </cell>
          <cell r="R21">
            <v>2.4719526814613612E-16</v>
          </cell>
          <cell r="S21" t="str">
            <v>None</v>
          </cell>
          <cell r="T21" t="str">
            <v>M8100</v>
          </cell>
          <cell r="U21">
            <v>39079.35297453704</v>
          </cell>
        </row>
        <row r="22">
          <cell r="A22">
            <v>991</v>
          </cell>
          <cell r="B22" t="str">
            <v>R991</v>
          </cell>
          <cell r="C22" t="str">
            <v>ClassPeak_ADJ</v>
          </cell>
          <cell r="D22" t="str">
            <v>Date</v>
          </cell>
          <cell r="E22" t="str">
            <v>Day of Class Peak Demand</v>
          </cell>
          <cell r="F22">
            <v>38920</v>
          </cell>
          <cell r="G22">
            <v>38639</v>
          </cell>
          <cell r="H22">
            <v>38685</v>
          </cell>
          <cell r="I22">
            <v>38706</v>
          </cell>
          <cell r="J22">
            <v>38722</v>
          </cell>
          <cell r="K22">
            <v>38771</v>
          </cell>
          <cell r="L22">
            <v>38803</v>
          </cell>
          <cell r="M22">
            <v>38831</v>
          </cell>
          <cell r="N22">
            <v>38855</v>
          </cell>
          <cell r="O22">
            <v>38894</v>
          </cell>
          <cell r="P22">
            <v>38920</v>
          </cell>
          <cell r="Q22">
            <v>38956</v>
          </cell>
          <cell r="R22">
            <v>38962</v>
          </cell>
          <cell r="S22" t="str">
            <v>Date</v>
          </cell>
          <cell r="T22" t="str">
            <v>M8200</v>
          </cell>
          <cell r="U22">
            <v>39079.353009259263</v>
          </cell>
        </row>
        <row r="23">
          <cell r="A23">
            <v>991</v>
          </cell>
          <cell r="B23" t="str">
            <v>R991</v>
          </cell>
          <cell r="C23" t="str">
            <v>ClassPeak_ADJ</v>
          </cell>
          <cell r="D23" t="str">
            <v>Interval</v>
          </cell>
          <cell r="E23" t="str">
            <v>Hour of Class Peak Demand</v>
          </cell>
          <cell r="F23">
            <v>22</v>
          </cell>
          <cell r="G23">
            <v>15</v>
          </cell>
          <cell r="H23">
            <v>8</v>
          </cell>
          <cell r="I23">
            <v>8</v>
          </cell>
          <cell r="J23">
            <v>8</v>
          </cell>
          <cell r="K23">
            <v>8</v>
          </cell>
          <cell r="L23">
            <v>15</v>
          </cell>
          <cell r="M23">
            <v>13</v>
          </cell>
          <cell r="N23">
            <v>15</v>
          </cell>
          <cell r="O23">
            <v>13</v>
          </cell>
          <cell r="P23">
            <v>22</v>
          </cell>
          <cell r="Q23">
            <v>22</v>
          </cell>
          <cell r="R23">
            <v>15</v>
          </cell>
          <cell r="S23" t="str">
            <v>Hour</v>
          </cell>
          <cell r="T23" t="str">
            <v>M8200</v>
          </cell>
          <cell r="U23">
            <v>39079.353009259263</v>
          </cell>
        </row>
        <row r="24">
          <cell r="A24">
            <v>991</v>
          </cell>
          <cell r="B24" t="str">
            <v>R991</v>
          </cell>
          <cell r="C24" t="str">
            <v>ClassPeak_ADJ</v>
          </cell>
          <cell r="D24" t="str">
            <v>Totalx</v>
          </cell>
          <cell r="E24" t="str">
            <v>Total Energy Use</v>
          </cell>
          <cell r="F24">
            <v>153115281.74003074</v>
          </cell>
          <cell r="G24">
            <v>12545745.004299102</v>
          </cell>
          <cell r="H24">
            <v>11892086.008524956</v>
          </cell>
          <cell r="I24">
            <v>12551910.269065348</v>
          </cell>
          <cell r="J24">
            <v>12547210.15061702</v>
          </cell>
          <cell r="K24">
            <v>11234263.085919837</v>
          </cell>
          <cell r="L24">
            <v>12346924.553129328</v>
          </cell>
          <cell r="M24">
            <v>12065748.577041971</v>
          </cell>
          <cell r="N24">
            <v>12835801.86012632</v>
          </cell>
          <cell r="O24">
            <v>13021893.507662972</v>
          </cell>
          <cell r="P24">
            <v>14508360.795146713</v>
          </cell>
          <cell r="Q24">
            <v>14336712.161630616</v>
          </cell>
          <cell r="R24">
            <v>13228625.766866531</v>
          </cell>
          <cell r="S24" t="str">
            <v>kWh</v>
          </cell>
          <cell r="T24" t="str">
            <v>M8200</v>
          </cell>
          <cell r="U24">
            <v>39079.353009259263</v>
          </cell>
        </row>
        <row r="25">
          <cell r="A25">
            <v>991</v>
          </cell>
          <cell r="B25" t="str">
            <v>R991</v>
          </cell>
          <cell r="C25" t="str">
            <v>ClassPeak_ADJ</v>
          </cell>
          <cell r="D25" t="str">
            <v>Peaky</v>
          </cell>
          <cell r="E25" t="str">
            <v>Total Demand at Class Peak Hour</v>
          </cell>
          <cell r="F25">
            <v>24484.155817025512</v>
          </cell>
          <cell r="G25">
            <v>18578.430319027029</v>
          </cell>
          <cell r="H25">
            <v>18090.655866902605</v>
          </cell>
          <cell r="I25">
            <v>18850.425054878178</v>
          </cell>
          <cell r="J25">
            <v>18494.560352613735</v>
          </cell>
          <cell r="K25">
            <v>18493.847134821845</v>
          </cell>
          <cell r="L25">
            <v>18256.964624630153</v>
          </cell>
          <cell r="M25">
            <v>18911.339312270986</v>
          </cell>
          <cell r="N25">
            <v>20079.933025764567</v>
          </cell>
          <cell r="O25">
            <v>22313.736658129827</v>
          </cell>
          <cell r="P25">
            <v>24484.155817025512</v>
          </cell>
          <cell r="Q25">
            <v>21672.440463183608</v>
          </cell>
          <cell r="R25">
            <v>21369.900480369884</v>
          </cell>
          <cell r="S25" t="str">
            <v>kW</v>
          </cell>
          <cell r="T25" t="str">
            <v>M8200</v>
          </cell>
          <cell r="U25">
            <v>39079.353009259263</v>
          </cell>
        </row>
        <row r="26">
          <cell r="A26">
            <v>991</v>
          </cell>
          <cell r="B26" t="str">
            <v>R991</v>
          </cell>
          <cell r="C26" t="str">
            <v>ClassPeak_ADJ</v>
          </cell>
          <cell r="D26" t="str">
            <v>ErrBndforPeaky</v>
          </cell>
          <cell r="E26" t="str">
            <v>Error Bound for Total Demand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 t="str">
            <v>kW</v>
          </cell>
          <cell r="T26" t="str">
            <v>M8200</v>
          </cell>
          <cell r="U26">
            <v>39079.353009259263</v>
          </cell>
        </row>
        <row r="27">
          <cell r="A27">
            <v>991</v>
          </cell>
          <cell r="B27" t="str">
            <v>R991</v>
          </cell>
          <cell r="C27" t="str">
            <v>ClassPeak_ADJ</v>
          </cell>
          <cell r="D27" t="str">
            <v>TotalxperSite</v>
          </cell>
          <cell r="E27" t="str">
            <v>Energy Use per Account</v>
          </cell>
          <cell r="F27">
            <v>153115281.74003074</v>
          </cell>
          <cell r="G27">
            <v>12545745.004299102</v>
          </cell>
          <cell r="H27">
            <v>11892086.008524956</v>
          </cell>
          <cell r="I27">
            <v>12551910.269065348</v>
          </cell>
          <cell r="J27">
            <v>12547210.15061702</v>
          </cell>
          <cell r="K27">
            <v>11234263.085919837</v>
          </cell>
          <cell r="L27">
            <v>12346924.553129328</v>
          </cell>
          <cell r="M27">
            <v>12065748.577041971</v>
          </cell>
          <cell r="N27">
            <v>12835801.86012632</v>
          </cell>
          <cell r="O27">
            <v>13021893.507662972</v>
          </cell>
          <cell r="P27">
            <v>14508360.795146713</v>
          </cell>
          <cell r="Q27">
            <v>14336712.161630616</v>
          </cell>
          <cell r="R27">
            <v>13228625.766866531</v>
          </cell>
          <cell r="S27" t="str">
            <v>kWh</v>
          </cell>
          <cell r="T27" t="str">
            <v>M8200</v>
          </cell>
          <cell r="U27">
            <v>39079.353009259263</v>
          </cell>
        </row>
        <row r="28">
          <cell r="A28">
            <v>991</v>
          </cell>
          <cell r="B28" t="str">
            <v>R991</v>
          </cell>
          <cell r="C28" t="str">
            <v>ClassPeak_ADJ</v>
          </cell>
          <cell r="D28" t="str">
            <v>PeakyperSite</v>
          </cell>
          <cell r="E28" t="str">
            <v>Demand per Account at Class Peak Hour</v>
          </cell>
          <cell r="F28">
            <v>24484.155817025512</v>
          </cell>
          <cell r="G28">
            <v>18578.430319027029</v>
          </cell>
          <cell r="H28">
            <v>18090.655866902605</v>
          </cell>
          <cell r="I28">
            <v>18850.425054878178</v>
          </cell>
          <cell r="J28">
            <v>18494.560352613735</v>
          </cell>
          <cell r="K28">
            <v>18493.847134821845</v>
          </cell>
          <cell r="L28">
            <v>18256.964624630153</v>
          </cell>
          <cell r="M28">
            <v>18911.339312270986</v>
          </cell>
          <cell r="N28">
            <v>20079.933025764567</v>
          </cell>
          <cell r="O28">
            <v>22313.736658129827</v>
          </cell>
          <cell r="P28">
            <v>24484.155817025512</v>
          </cell>
          <cell r="Q28">
            <v>21672.440463183608</v>
          </cell>
          <cell r="R28">
            <v>21369.900480369884</v>
          </cell>
          <cell r="S28" t="str">
            <v>kW</v>
          </cell>
          <cell r="T28" t="str">
            <v>M8200</v>
          </cell>
          <cell r="U28">
            <v>39079.353009259263</v>
          </cell>
        </row>
        <row r="29">
          <cell r="A29">
            <v>991</v>
          </cell>
          <cell r="B29" t="str">
            <v>R991</v>
          </cell>
          <cell r="C29" t="str">
            <v>ClassPeak_ADJ</v>
          </cell>
          <cell r="D29" t="str">
            <v>ErrBndperSite</v>
          </cell>
          <cell r="E29" t="str">
            <v>Error Bound for Demand per Account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 t="str">
            <v>kW</v>
          </cell>
          <cell r="T29" t="str">
            <v>M8200</v>
          </cell>
          <cell r="U29">
            <v>39079.353009259263</v>
          </cell>
        </row>
        <row r="30">
          <cell r="A30">
            <v>991</v>
          </cell>
          <cell r="B30" t="str">
            <v>R991</v>
          </cell>
          <cell r="C30" t="str">
            <v>ClassPeak_ADJ</v>
          </cell>
          <cell r="D30" t="str">
            <v>RelPrec</v>
          </cell>
          <cell r="E30" t="str">
            <v>Relative Precision of Demand at Class Peak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 t="str">
            <v>None</v>
          </cell>
          <cell r="T30" t="str">
            <v>M8200</v>
          </cell>
          <cell r="U30">
            <v>39079.353009259263</v>
          </cell>
        </row>
        <row r="31">
          <cell r="A31">
            <v>991</v>
          </cell>
          <cell r="B31" t="str">
            <v>R991</v>
          </cell>
          <cell r="C31" t="str">
            <v>ClassPeak_ADJ</v>
          </cell>
          <cell r="D31" t="str">
            <v>Days</v>
          </cell>
          <cell r="E31" t="str">
            <v>Number of Days</v>
          </cell>
          <cell r="F31">
            <v>365</v>
          </cell>
          <cell r="G31">
            <v>31</v>
          </cell>
          <cell r="H31">
            <v>30</v>
          </cell>
          <cell r="I31">
            <v>31</v>
          </cell>
          <cell r="J31">
            <v>31</v>
          </cell>
          <cell r="K31">
            <v>28</v>
          </cell>
          <cell r="L31">
            <v>31</v>
          </cell>
          <cell r="M31">
            <v>30</v>
          </cell>
          <cell r="N31">
            <v>31</v>
          </cell>
          <cell r="O31">
            <v>30</v>
          </cell>
          <cell r="P31">
            <v>31</v>
          </cell>
          <cell r="Q31">
            <v>31</v>
          </cell>
          <cell r="R31">
            <v>30</v>
          </cell>
          <cell r="S31" t="str">
            <v>Days</v>
          </cell>
          <cell r="T31" t="str">
            <v>M8200</v>
          </cell>
          <cell r="U31">
            <v>39079.353009259263</v>
          </cell>
        </row>
        <row r="32">
          <cell r="A32">
            <v>991</v>
          </cell>
          <cell r="B32" t="str">
            <v>R991</v>
          </cell>
          <cell r="C32" t="str">
            <v>ClassPeak_ADJ</v>
          </cell>
          <cell r="D32" t="str">
            <v>Load_Factor</v>
          </cell>
          <cell r="E32" t="str">
            <v>Load Factor at Class Peak</v>
          </cell>
          <cell r="F32">
            <v>0.71388670988968672</v>
          </cell>
          <cell r="G32">
            <v>0.90764182980408215</v>
          </cell>
          <cell r="H32">
            <v>0.91300095720516583</v>
          </cell>
          <cell r="I32">
            <v>0.89498497178314962</v>
          </cell>
          <cell r="J32">
            <v>0.91186432393086503</v>
          </cell>
          <cell r="K32">
            <v>0.90395758544953864</v>
          </cell>
          <cell r="L32">
            <v>0.90898618919676155</v>
          </cell>
          <cell r="M32">
            <v>0.88613417897413405</v>
          </cell>
          <cell r="N32">
            <v>0.85918722103663936</v>
          </cell>
          <cell r="O32">
            <v>0.81053045853250172</v>
          </cell>
          <cell r="P32">
            <v>0.79645322817923336</v>
          </cell>
          <cell r="Q32">
            <v>0.88913726368420132</v>
          </cell>
          <cell r="R32">
            <v>0.85976494648383917</v>
          </cell>
          <cell r="S32" t="str">
            <v>None</v>
          </cell>
          <cell r="T32" t="str">
            <v>M8200</v>
          </cell>
          <cell r="U32">
            <v>39079.353009259263</v>
          </cell>
        </row>
        <row r="33">
          <cell r="A33">
            <v>991</v>
          </cell>
          <cell r="B33" t="str">
            <v>R991</v>
          </cell>
          <cell r="C33" t="str">
            <v>ClassPeak_ADJ</v>
          </cell>
          <cell r="D33" t="str">
            <v>Error_Ratio</v>
          </cell>
          <cell r="E33" t="str">
            <v>Error Ratio</v>
          </cell>
          <cell r="F33">
            <v>2.3777988262206278E-16</v>
          </cell>
          <cell r="G33">
            <v>1.6889866967753024E-16</v>
          </cell>
          <cell r="H33">
            <v>2.2714406826872931E-16</v>
          </cell>
          <cell r="I33">
            <v>1.1659686060349963E-16</v>
          </cell>
          <cell r="J33">
            <v>2.5836130224494336E-16</v>
          </cell>
          <cell r="K33">
            <v>2.1079478318564526E-16</v>
          </cell>
          <cell r="L33">
            <v>2.4138375483570123E-16</v>
          </cell>
          <cell r="M33">
            <v>1.4514257542538933E-16</v>
          </cell>
          <cell r="N33">
            <v>3.0634183112727132E-16</v>
          </cell>
          <cell r="O33">
            <v>1.9716186829516641E-16</v>
          </cell>
          <cell r="P33">
            <v>2.3777988262206278E-16</v>
          </cell>
          <cell r="Q33">
            <v>2.2726721383552293E-16</v>
          </cell>
          <cell r="R33">
            <v>1.9555809273867622E-16</v>
          </cell>
          <cell r="S33" t="str">
            <v>None</v>
          </cell>
          <cell r="T33" t="str">
            <v>M8200</v>
          </cell>
          <cell r="U33">
            <v>39079.353009259263</v>
          </cell>
        </row>
        <row r="34">
          <cell r="A34">
            <v>991</v>
          </cell>
          <cell r="B34" t="str">
            <v>R991</v>
          </cell>
          <cell r="C34" t="str">
            <v>Periods:OnPeak_ADJ</v>
          </cell>
          <cell r="D34" t="str">
            <v>Intervals</v>
          </cell>
          <cell r="E34" t="str">
            <v>Number of Hours in Period</v>
          </cell>
          <cell r="F34">
            <v>4864</v>
          </cell>
          <cell r="G34">
            <v>416</v>
          </cell>
          <cell r="H34">
            <v>368</v>
          </cell>
          <cell r="I34">
            <v>416</v>
          </cell>
          <cell r="J34">
            <v>400</v>
          </cell>
          <cell r="K34">
            <v>368</v>
          </cell>
          <cell r="L34">
            <v>432</v>
          </cell>
          <cell r="M34">
            <v>400</v>
          </cell>
          <cell r="N34">
            <v>416</v>
          </cell>
          <cell r="O34">
            <v>416</v>
          </cell>
          <cell r="P34">
            <v>400</v>
          </cell>
          <cell r="Q34">
            <v>432</v>
          </cell>
          <cell r="R34">
            <v>400</v>
          </cell>
          <cell r="S34" t="str">
            <v>Hours</v>
          </cell>
          <cell r="T34" t="str">
            <v>M8300</v>
          </cell>
          <cell r="U34">
            <v>39079.353055555555</v>
          </cell>
        </row>
        <row r="35">
          <cell r="A35">
            <v>991</v>
          </cell>
          <cell r="B35" t="str">
            <v>R991</v>
          </cell>
          <cell r="C35" t="str">
            <v>Periods:OnPeak_ADJ</v>
          </cell>
          <cell r="D35" t="str">
            <v>Totalx</v>
          </cell>
          <cell r="E35" t="str">
            <v>Total Energy Use in Period</v>
          </cell>
          <cell r="F35">
            <v>86825130.085919037</v>
          </cell>
          <cell r="G35">
            <v>7164096.6865193127</v>
          </cell>
          <cell r="H35">
            <v>6194084.635725623</v>
          </cell>
          <cell r="I35">
            <v>7155649.398380911</v>
          </cell>
          <cell r="J35">
            <v>6884413.8348092912</v>
          </cell>
          <cell r="K35">
            <v>6268916.265413072</v>
          </cell>
          <cell r="L35">
            <v>7301854.8307890221</v>
          </cell>
          <cell r="M35">
            <v>6851630.3499744767</v>
          </cell>
          <cell r="N35">
            <v>7344085.2580618896</v>
          </cell>
          <cell r="O35">
            <v>7698961.67066989</v>
          </cell>
          <cell r="P35">
            <v>7975083.2270771535</v>
          </cell>
          <cell r="Q35">
            <v>8476631.3107456248</v>
          </cell>
          <cell r="R35">
            <v>7509722.61775277</v>
          </cell>
          <cell r="S35" t="str">
            <v>kWh</v>
          </cell>
          <cell r="T35" t="str">
            <v>M8300</v>
          </cell>
          <cell r="U35">
            <v>39079.353055555555</v>
          </cell>
        </row>
        <row r="36">
          <cell r="A36">
            <v>991</v>
          </cell>
          <cell r="B36" t="str">
            <v>R991</v>
          </cell>
          <cell r="C36" t="str">
            <v>Periods:OnPeak_ADJ</v>
          </cell>
          <cell r="D36" t="str">
            <v>Peaky</v>
          </cell>
          <cell r="E36" t="str">
            <v>Total Demand at Class Peak Hour in Period</v>
          </cell>
          <cell r="F36">
            <v>24484.155817025512</v>
          </cell>
          <cell r="G36">
            <v>18578.430319027029</v>
          </cell>
          <cell r="H36">
            <v>18090.655866902605</v>
          </cell>
          <cell r="I36">
            <v>18850.425054878178</v>
          </cell>
          <cell r="J36">
            <v>18494.560352613735</v>
          </cell>
          <cell r="K36">
            <v>18493.847134821845</v>
          </cell>
          <cell r="L36">
            <v>18256.964624630153</v>
          </cell>
          <cell r="M36">
            <v>18911.339312270986</v>
          </cell>
          <cell r="N36">
            <v>20079.933025764567</v>
          </cell>
          <cell r="O36">
            <v>22313.736658129827</v>
          </cell>
          <cell r="P36">
            <v>24484.155817025512</v>
          </cell>
          <cell r="Q36">
            <v>21427.99200081755</v>
          </cell>
          <cell r="R36">
            <v>21369.900480369884</v>
          </cell>
          <cell r="S36" t="str">
            <v>kW</v>
          </cell>
          <cell r="T36" t="str">
            <v>M8300</v>
          </cell>
          <cell r="U36">
            <v>39079.353055555555</v>
          </cell>
        </row>
        <row r="37">
          <cell r="A37">
            <v>991</v>
          </cell>
          <cell r="B37" t="str">
            <v>R991</v>
          </cell>
          <cell r="C37" t="str">
            <v>Periods:OnPeak_ADJ</v>
          </cell>
          <cell r="D37" t="str">
            <v>TotalxperSite</v>
          </cell>
          <cell r="E37" t="str">
            <v>Energy Use per Account in Period</v>
          </cell>
          <cell r="F37">
            <v>86825130.085919037</v>
          </cell>
          <cell r="G37">
            <v>7164096.6865193127</v>
          </cell>
          <cell r="H37">
            <v>6194084.635725623</v>
          </cell>
          <cell r="I37">
            <v>7155649.398380911</v>
          </cell>
          <cell r="J37">
            <v>6884413.8348092912</v>
          </cell>
          <cell r="K37">
            <v>6268916.265413072</v>
          </cell>
          <cell r="L37">
            <v>7301854.8307890221</v>
          </cell>
          <cell r="M37">
            <v>6851630.3499744767</v>
          </cell>
          <cell r="N37">
            <v>7344085.2580618896</v>
          </cell>
          <cell r="O37">
            <v>7698961.67066989</v>
          </cell>
          <cell r="P37">
            <v>7975083.2270771535</v>
          </cell>
          <cell r="Q37">
            <v>8476631.3107456248</v>
          </cell>
          <cell r="R37">
            <v>7509722.61775277</v>
          </cell>
          <cell r="S37" t="str">
            <v>kWh</v>
          </cell>
          <cell r="T37" t="str">
            <v>M8300</v>
          </cell>
          <cell r="U37">
            <v>39079.353055555555</v>
          </cell>
        </row>
        <row r="38">
          <cell r="A38">
            <v>991</v>
          </cell>
          <cell r="B38" t="str">
            <v>R991</v>
          </cell>
          <cell r="C38" t="str">
            <v>Periods:OnPeak_ADJ</v>
          </cell>
          <cell r="D38" t="str">
            <v>PeakyperSite</v>
          </cell>
          <cell r="E38" t="str">
            <v>Demand per Account at Class Peak Hour in Period</v>
          </cell>
          <cell r="F38">
            <v>24484.155817025512</v>
          </cell>
          <cell r="G38">
            <v>18578.430319027029</v>
          </cell>
          <cell r="H38">
            <v>18090.655866902605</v>
          </cell>
          <cell r="I38">
            <v>18850.425054878178</v>
          </cell>
          <cell r="J38">
            <v>18494.560352613735</v>
          </cell>
          <cell r="K38">
            <v>18493.847134821845</v>
          </cell>
          <cell r="L38">
            <v>18256.964624630153</v>
          </cell>
          <cell r="M38">
            <v>18911.339312270986</v>
          </cell>
          <cell r="N38">
            <v>20079.933025764567</v>
          </cell>
          <cell r="O38">
            <v>22313.736658129827</v>
          </cell>
          <cell r="P38">
            <v>24484.155817025512</v>
          </cell>
          <cell r="Q38">
            <v>21427.99200081755</v>
          </cell>
          <cell r="R38">
            <v>21369.900480369884</v>
          </cell>
          <cell r="S38" t="str">
            <v>kW</v>
          </cell>
          <cell r="T38" t="str">
            <v>M8300</v>
          </cell>
          <cell r="U38">
            <v>39079.353055555555</v>
          </cell>
        </row>
        <row r="39">
          <cell r="A39">
            <v>991</v>
          </cell>
          <cell r="B39" t="str">
            <v>R991</v>
          </cell>
          <cell r="C39" t="str">
            <v>Periods:OnPeak_ADJ</v>
          </cell>
          <cell r="D39" t="str">
            <v>Load_Factor</v>
          </cell>
          <cell r="E39" t="str">
            <v>Load Factor in Period</v>
          </cell>
          <cell r="F39">
            <v>0.7290658259779137</v>
          </cell>
          <cell r="G39">
            <v>0.92695593599391479</v>
          </cell>
          <cell r="H39">
            <v>0.93041135995016477</v>
          </cell>
          <cell r="I39">
            <v>0.91250357668291104</v>
          </cell>
          <cell r="J39">
            <v>0.93059982280632514</v>
          </cell>
          <cell r="K39">
            <v>0.92112249134161739</v>
          </cell>
          <cell r="L39">
            <v>0.9258078812912176</v>
          </cell>
          <cell r="M39">
            <v>0.90575688966786516</v>
          </cell>
          <cell r="N39">
            <v>0.87918874422829962</v>
          </cell>
          <cell r="O39">
            <v>0.82940476013486775</v>
          </cell>
          <cell r="P39">
            <v>0.81431061853596065</v>
          </cell>
          <cell r="Q39">
            <v>0.91571024186906802</v>
          </cell>
          <cell r="R39">
            <v>0.87853972748388609</v>
          </cell>
          <cell r="S39" t="str">
            <v>None</v>
          </cell>
          <cell r="T39" t="str">
            <v>M8300</v>
          </cell>
          <cell r="U39">
            <v>39079.353055555555</v>
          </cell>
        </row>
        <row r="40">
          <cell r="A40">
            <v>991</v>
          </cell>
          <cell r="B40" t="str">
            <v>R991</v>
          </cell>
          <cell r="C40" t="str">
            <v>Periods:OffPeak_ADJ</v>
          </cell>
          <cell r="D40" t="str">
            <v>Intervals</v>
          </cell>
          <cell r="E40" t="str">
            <v>Number of Hours in Period</v>
          </cell>
          <cell r="F40">
            <v>3896</v>
          </cell>
          <cell r="G40">
            <v>328</v>
          </cell>
          <cell r="H40">
            <v>352</v>
          </cell>
          <cell r="I40">
            <v>328</v>
          </cell>
          <cell r="J40">
            <v>344</v>
          </cell>
          <cell r="K40">
            <v>304</v>
          </cell>
          <cell r="L40">
            <v>312</v>
          </cell>
          <cell r="M40">
            <v>320</v>
          </cell>
          <cell r="N40">
            <v>328</v>
          </cell>
          <cell r="O40">
            <v>304</v>
          </cell>
          <cell r="P40">
            <v>344</v>
          </cell>
          <cell r="Q40">
            <v>312</v>
          </cell>
          <cell r="R40">
            <v>320</v>
          </cell>
          <cell r="S40" t="str">
            <v>Hours</v>
          </cell>
          <cell r="T40" t="str">
            <v>M8300</v>
          </cell>
          <cell r="U40">
            <v>39079.353055555555</v>
          </cell>
        </row>
        <row r="41">
          <cell r="A41">
            <v>991</v>
          </cell>
          <cell r="B41" t="str">
            <v>R991</v>
          </cell>
          <cell r="C41" t="str">
            <v>Periods:OffPeak_ADJ</v>
          </cell>
          <cell r="D41" t="str">
            <v>Totalx</v>
          </cell>
          <cell r="E41" t="str">
            <v>Total Energy Use in Period</v>
          </cell>
          <cell r="F41">
            <v>66290151.654111698</v>
          </cell>
          <cell r="G41">
            <v>5381648.3177797906</v>
          </cell>
          <cell r="H41">
            <v>5698001.372799336</v>
          </cell>
          <cell r="I41">
            <v>5396260.8706844347</v>
          </cell>
          <cell r="J41">
            <v>5662796.3158077355</v>
          </cell>
          <cell r="K41">
            <v>4965346.8205067711</v>
          </cell>
          <cell r="L41">
            <v>5045069.7223403007</v>
          </cell>
          <cell r="M41">
            <v>5214118.2270674957</v>
          </cell>
          <cell r="N41">
            <v>5491716.6020644307</v>
          </cell>
          <cell r="O41">
            <v>5322931.8369930834</v>
          </cell>
          <cell r="P41">
            <v>6533277.5680695651</v>
          </cell>
          <cell r="Q41">
            <v>5860080.8508849964</v>
          </cell>
          <cell r="R41">
            <v>5718903.1491137603</v>
          </cell>
          <cell r="S41" t="str">
            <v>kWh</v>
          </cell>
          <cell r="T41" t="str">
            <v>M8300</v>
          </cell>
          <cell r="U41">
            <v>39079.353055555555</v>
          </cell>
        </row>
        <row r="42">
          <cell r="A42">
            <v>991</v>
          </cell>
          <cell r="B42" t="str">
            <v>R991</v>
          </cell>
          <cell r="C42" t="str">
            <v>Periods:OffPeak_ADJ</v>
          </cell>
          <cell r="D42" t="str">
            <v>Peaky</v>
          </cell>
          <cell r="E42" t="str">
            <v>Total Demand at Class Peak Hour in Period</v>
          </cell>
          <cell r="F42">
            <v>24236.278862679465</v>
          </cell>
          <cell r="G42">
            <v>18176.178785607062</v>
          </cell>
          <cell r="H42">
            <v>17489.764880840063</v>
          </cell>
          <cell r="I42">
            <v>18222.680723358724</v>
          </cell>
          <cell r="J42">
            <v>17835.358038063172</v>
          </cell>
          <cell r="K42">
            <v>18078.239405404984</v>
          </cell>
          <cell r="L42">
            <v>17862.998005719164</v>
          </cell>
          <cell r="M42">
            <v>18107.82081551075</v>
          </cell>
          <cell r="N42">
            <v>18935.07891603035</v>
          </cell>
          <cell r="O42">
            <v>20740.005111072387</v>
          </cell>
          <cell r="P42">
            <v>24236.278862679465</v>
          </cell>
          <cell r="Q42">
            <v>21672.440463183608</v>
          </cell>
          <cell r="R42">
            <v>21208.049264180016</v>
          </cell>
          <cell r="S42" t="str">
            <v>kW</v>
          </cell>
          <cell r="T42" t="str">
            <v>M8300</v>
          </cell>
          <cell r="U42">
            <v>39079.353055555555</v>
          </cell>
        </row>
        <row r="43">
          <cell r="A43">
            <v>991</v>
          </cell>
          <cell r="B43" t="str">
            <v>R991</v>
          </cell>
          <cell r="C43" t="str">
            <v>Periods:OffPeak_ADJ</v>
          </cell>
          <cell r="D43" t="str">
            <v>TotalxperSite</v>
          </cell>
          <cell r="E43" t="str">
            <v>Energy Use per Account in Period</v>
          </cell>
          <cell r="F43">
            <v>66290151.654111698</v>
          </cell>
          <cell r="G43">
            <v>5381648.3177797906</v>
          </cell>
          <cell r="H43">
            <v>5698001.372799336</v>
          </cell>
          <cell r="I43">
            <v>5396260.8706844347</v>
          </cell>
          <cell r="J43">
            <v>5662796.3158077355</v>
          </cell>
          <cell r="K43">
            <v>4965346.8205067711</v>
          </cell>
          <cell r="L43">
            <v>5045069.7223403007</v>
          </cell>
          <cell r="M43">
            <v>5214118.2270674957</v>
          </cell>
          <cell r="N43">
            <v>5491716.6020644307</v>
          </cell>
          <cell r="O43">
            <v>5322931.8369930834</v>
          </cell>
          <cell r="P43">
            <v>6533277.5680695651</v>
          </cell>
          <cell r="Q43">
            <v>5860080.8508849964</v>
          </cell>
          <cell r="R43">
            <v>5718903.1491137603</v>
          </cell>
          <cell r="S43" t="str">
            <v>kWh</v>
          </cell>
          <cell r="T43" t="str">
            <v>M8300</v>
          </cell>
          <cell r="U43">
            <v>39079.353055555555</v>
          </cell>
        </row>
        <row r="44">
          <cell r="A44">
            <v>991</v>
          </cell>
          <cell r="B44" t="str">
            <v>R991</v>
          </cell>
          <cell r="C44" t="str">
            <v>Periods:OffPeak_ADJ</v>
          </cell>
          <cell r="D44" t="str">
            <v>PeakyperSite</v>
          </cell>
          <cell r="E44" t="str">
            <v>Demand per Account at Class Peak Hour in Period</v>
          </cell>
          <cell r="F44">
            <v>24236.278862679465</v>
          </cell>
          <cell r="G44">
            <v>18176.178785607062</v>
          </cell>
          <cell r="H44">
            <v>17489.764880840063</v>
          </cell>
          <cell r="I44">
            <v>18222.680723358724</v>
          </cell>
          <cell r="J44">
            <v>17835.358038063172</v>
          </cell>
          <cell r="K44">
            <v>18078.239405404984</v>
          </cell>
          <cell r="L44">
            <v>17862.998005719164</v>
          </cell>
          <cell r="M44">
            <v>18107.82081551075</v>
          </cell>
          <cell r="N44">
            <v>18935.07891603035</v>
          </cell>
          <cell r="O44">
            <v>20740.005111072387</v>
          </cell>
          <cell r="P44">
            <v>24236.278862679465</v>
          </cell>
          <cell r="Q44">
            <v>21672.440463183608</v>
          </cell>
          <cell r="R44">
            <v>21208.049264180016</v>
          </cell>
          <cell r="S44" t="str">
            <v>kW</v>
          </cell>
          <cell r="T44" t="str">
            <v>M8300</v>
          </cell>
          <cell r="U44">
            <v>39079.353055555555</v>
          </cell>
        </row>
        <row r="45">
          <cell r="A45">
            <v>991</v>
          </cell>
          <cell r="B45" t="str">
            <v>R991</v>
          </cell>
          <cell r="C45" t="str">
            <v>Periods:OffPeak_ADJ</v>
          </cell>
          <cell r="D45" t="str">
            <v>Load_Factor</v>
          </cell>
          <cell r="E45" t="str">
            <v>Load Factor in Period</v>
          </cell>
          <cell r="F45">
            <v>0.70204366295888054</v>
          </cell>
          <cell r="G45">
            <v>0.90269052571530273</v>
          </cell>
          <cell r="H45">
            <v>0.92554153873911882</v>
          </cell>
          <cell r="I45">
            <v>0.90283175672164795</v>
          </cell>
          <cell r="J45">
            <v>0.9229765481569866</v>
          </cell>
          <cell r="K45">
            <v>0.9034827636009799</v>
          </cell>
          <cell r="L45">
            <v>0.90522852091984052</v>
          </cell>
          <cell r="M45">
            <v>0.89983878378279236</v>
          </cell>
          <cell r="N45">
            <v>0.88423388649062162</v>
          </cell>
          <cell r="O45">
            <v>0.84424493180511972</v>
          </cell>
          <cell r="P45">
            <v>0.78362219139736822</v>
          </cell>
          <cell r="Q45">
            <v>0.86664491945011601</v>
          </cell>
          <cell r="R45">
            <v>0.84267874514820373</v>
          </cell>
          <cell r="S45" t="str">
            <v>None</v>
          </cell>
          <cell r="T45" t="str">
            <v>M8300</v>
          </cell>
          <cell r="U45">
            <v>39079.353055555555</v>
          </cell>
        </row>
        <row r="46">
          <cell r="A46">
            <v>991</v>
          </cell>
          <cell r="B46" t="str">
            <v>R991</v>
          </cell>
          <cell r="C46" t="str">
            <v>Weekday_ADJ</v>
          </cell>
          <cell r="D46" t="str">
            <v>Date</v>
          </cell>
          <cell r="E46" t="str">
            <v>Day of Peak Demand on Weekdays</v>
          </cell>
          <cell r="F46">
            <v>38919</v>
          </cell>
          <cell r="G46">
            <v>38639</v>
          </cell>
          <cell r="H46">
            <v>38685</v>
          </cell>
          <cell r="I46">
            <v>38706</v>
          </cell>
          <cell r="J46">
            <v>38722</v>
          </cell>
          <cell r="K46">
            <v>38771</v>
          </cell>
          <cell r="L46">
            <v>38803</v>
          </cell>
          <cell r="M46">
            <v>38831</v>
          </cell>
          <cell r="N46">
            <v>38855</v>
          </cell>
          <cell r="O46">
            <v>38894</v>
          </cell>
          <cell r="P46">
            <v>38919</v>
          </cell>
          <cell r="Q46">
            <v>38957</v>
          </cell>
          <cell r="R46">
            <v>38961</v>
          </cell>
          <cell r="S46" t="str">
            <v>Date</v>
          </cell>
          <cell r="T46" t="str">
            <v>M8500</v>
          </cell>
          <cell r="U46">
            <v>39079.353125000001</v>
          </cell>
        </row>
        <row r="47">
          <cell r="A47">
            <v>991</v>
          </cell>
          <cell r="B47" t="str">
            <v>R991</v>
          </cell>
          <cell r="C47" t="str">
            <v>Weekday_ADJ</v>
          </cell>
          <cell r="D47" t="str">
            <v>Interval</v>
          </cell>
          <cell r="E47" t="str">
            <v>Hour of Peak Demand on Weekday or Weekend</v>
          </cell>
          <cell r="F47">
            <v>18</v>
          </cell>
          <cell r="G47">
            <v>15</v>
          </cell>
          <cell r="H47">
            <v>8</v>
          </cell>
          <cell r="I47">
            <v>8</v>
          </cell>
          <cell r="J47">
            <v>8</v>
          </cell>
          <cell r="K47">
            <v>8</v>
          </cell>
          <cell r="L47">
            <v>15</v>
          </cell>
          <cell r="M47">
            <v>13</v>
          </cell>
          <cell r="N47">
            <v>15</v>
          </cell>
          <cell r="O47">
            <v>13</v>
          </cell>
          <cell r="P47">
            <v>18</v>
          </cell>
          <cell r="Q47">
            <v>17</v>
          </cell>
          <cell r="R47">
            <v>18</v>
          </cell>
          <cell r="S47" t="str">
            <v>Hour</v>
          </cell>
          <cell r="T47" t="str">
            <v>M8500</v>
          </cell>
          <cell r="U47">
            <v>39079.353125000001</v>
          </cell>
        </row>
        <row r="48">
          <cell r="A48">
            <v>991</v>
          </cell>
          <cell r="B48" t="str">
            <v>R991</v>
          </cell>
          <cell r="C48" t="str">
            <v>Weekday_ADJ</v>
          </cell>
          <cell r="D48" t="str">
            <v>Totalx</v>
          </cell>
          <cell r="E48" t="str">
            <v>Total Energy Use on Weekday or Weekend</v>
          </cell>
          <cell r="F48">
            <v>106478901.72826916</v>
          </cell>
          <cell r="G48">
            <v>8578174.3617786281</v>
          </cell>
          <cell r="H48">
            <v>8007422.1454710253</v>
          </cell>
          <cell r="I48">
            <v>8576441.6726468652</v>
          </cell>
          <cell r="J48">
            <v>8583146.9885001592</v>
          </cell>
          <cell r="K48">
            <v>7683477.6789534651</v>
          </cell>
          <cell r="L48">
            <v>9241679.058541717</v>
          </cell>
          <cell r="M48">
            <v>8155509.5712680127</v>
          </cell>
          <cell r="N48">
            <v>9219122.7111523282</v>
          </cell>
          <cell r="O48">
            <v>9647244.2027414627</v>
          </cell>
          <cell r="P48">
            <v>9333124.8592539541</v>
          </cell>
          <cell r="Q48">
            <v>10576323.495895073</v>
          </cell>
          <cell r="R48">
            <v>8877234.9820664227</v>
          </cell>
          <cell r="S48" t="str">
            <v>kWh</v>
          </cell>
          <cell r="T48" t="str">
            <v>M8500</v>
          </cell>
          <cell r="U48">
            <v>39079.353125000001</v>
          </cell>
        </row>
        <row r="49">
          <cell r="A49">
            <v>991</v>
          </cell>
          <cell r="B49" t="str">
            <v>R991</v>
          </cell>
          <cell r="C49" t="str">
            <v>Weekday_ADJ</v>
          </cell>
          <cell r="D49" t="str">
            <v>Peaky</v>
          </cell>
          <cell r="E49" t="str">
            <v>Peak Demand on Weekday or Weekend</v>
          </cell>
          <cell r="F49">
            <v>24462.824791317526</v>
          </cell>
          <cell r="G49">
            <v>18578.430319027029</v>
          </cell>
          <cell r="H49">
            <v>18090.655866902605</v>
          </cell>
          <cell r="I49">
            <v>18850.425054878178</v>
          </cell>
          <cell r="J49">
            <v>18494.560352613735</v>
          </cell>
          <cell r="K49">
            <v>18493.847134821845</v>
          </cell>
          <cell r="L49">
            <v>18256.964624630153</v>
          </cell>
          <cell r="M49">
            <v>18911.339312270986</v>
          </cell>
          <cell r="N49">
            <v>20079.933025764567</v>
          </cell>
          <cell r="O49">
            <v>22313.736658129827</v>
          </cell>
          <cell r="P49">
            <v>24462.824791317526</v>
          </cell>
          <cell r="Q49">
            <v>21427.99200081755</v>
          </cell>
          <cell r="R49">
            <v>21163.346760408695</v>
          </cell>
          <cell r="S49" t="str">
            <v>kW</v>
          </cell>
          <cell r="T49" t="str">
            <v>M8500</v>
          </cell>
          <cell r="U49">
            <v>39079.353125000001</v>
          </cell>
        </row>
        <row r="50">
          <cell r="A50">
            <v>991</v>
          </cell>
          <cell r="B50" t="str">
            <v>R991</v>
          </cell>
          <cell r="C50" t="str">
            <v>Weekday_ADJ</v>
          </cell>
          <cell r="D50" t="str">
            <v>ErrBndforPeaky</v>
          </cell>
          <cell r="E50" t="str">
            <v>Error Bound for Peak Demand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 t="str">
            <v>kW</v>
          </cell>
          <cell r="T50" t="str">
            <v>M8500</v>
          </cell>
          <cell r="U50">
            <v>39079.353125000001</v>
          </cell>
        </row>
        <row r="51">
          <cell r="A51">
            <v>991</v>
          </cell>
          <cell r="B51" t="str">
            <v>R991</v>
          </cell>
          <cell r="C51" t="str">
            <v>Weekday_ADJ</v>
          </cell>
          <cell r="D51" t="str">
            <v>TotalxperSite</v>
          </cell>
          <cell r="E51" t="str">
            <v>Energy Use per Account on Weekday or Weekend</v>
          </cell>
          <cell r="F51">
            <v>106478901.72826916</v>
          </cell>
          <cell r="G51">
            <v>8578174.3617786281</v>
          </cell>
          <cell r="H51">
            <v>8007422.1454710253</v>
          </cell>
          <cell r="I51">
            <v>8576441.6726468652</v>
          </cell>
          <cell r="J51">
            <v>8583146.9885001592</v>
          </cell>
          <cell r="K51">
            <v>7683477.6789534651</v>
          </cell>
          <cell r="L51">
            <v>9241679.058541717</v>
          </cell>
          <cell r="M51">
            <v>8155509.5712680127</v>
          </cell>
          <cell r="N51">
            <v>9219122.7111523282</v>
          </cell>
          <cell r="O51">
            <v>9647244.2027414627</v>
          </cell>
          <cell r="P51">
            <v>9333124.8592539541</v>
          </cell>
          <cell r="Q51">
            <v>10576323.495895073</v>
          </cell>
          <cell r="R51">
            <v>8877234.9820664227</v>
          </cell>
          <cell r="S51" t="str">
            <v>kWh</v>
          </cell>
          <cell r="T51" t="str">
            <v>M8500</v>
          </cell>
          <cell r="U51">
            <v>39079.353125000001</v>
          </cell>
        </row>
        <row r="52">
          <cell r="A52">
            <v>991</v>
          </cell>
          <cell r="B52" t="str">
            <v>R991</v>
          </cell>
          <cell r="C52" t="str">
            <v>Weekday_ADJ</v>
          </cell>
          <cell r="D52" t="str">
            <v>PeakyperSite</v>
          </cell>
          <cell r="E52" t="str">
            <v>Peak Demand per Account on Weekday or Weekend</v>
          </cell>
          <cell r="F52">
            <v>24462.824791317526</v>
          </cell>
          <cell r="G52">
            <v>18578.430319027029</v>
          </cell>
          <cell r="H52">
            <v>18090.655866902605</v>
          </cell>
          <cell r="I52">
            <v>18850.425054878178</v>
          </cell>
          <cell r="J52">
            <v>18494.560352613735</v>
          </cell>
          <cell r="K52">
            <v>18493.847134821845</v>
          </cell>
          <cell r="L52">
            <v>18256.964624630153</v>
          </cell>
          <cell r="M52">
            <v>18911.339312270986</v>
          </cell>
          <cell r="N52">
            <v>20079.933025764567</v>
          </cell>
          <cell r="O52">
            <v>22313.736658129827</v>
          </cell>
          <cell r="P52">
            <v>24462.824791317526</v>
          </cell>
          <cell r="Q52">
            <v>21427.99200081755</v>
          </cell>
          <cell r="R52">
            <v>21163.346760408695</v>
          </cell>
          <cell r="S52" t="str">
            <v>kW</v>
          </cell>
          <cell r="T52" t="str">
            <v>M8500</v>
          </cell>
          <cell r="U52">
            <v>39079.353125000001</v>
          </cell>
        </row>
        <row r="53">
          <cell r="A53">
            <v>991</v>
          </cell>
          <cell r="B53" t="str">
            <v>R991</v>
          </cell>
          <cell r="C53" t="str">
            <v>Weekday_ADJ</v>
          </cell>
          <cell r="D53" t="str">
            <v>ErrBndperSite</v>
          </cell>
          <cell r="E53" t="str">
            <v>Error Bound for Demand per Account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 t="str">
            <v>kW</v>
          </cell>
          <cell r="T53" t="str">
            <v>M8500</v>
          </cell>
          <cell r="U53">
            <v>39079.353125000001</v>
          </cell>
        </row>
        <row r="54">
          <cell r="A54">
            <v>991</v>
          </cell>
          <cell r="B54" t="str">
            <v>R991</v>
          </cell>
          <cell r="C54" t="str">
            <v>Weekday_ADJ</v>
          </cell>
          <cell r="D54" t="str">
            <v>RelPrec</v>
          </cell>
          <cell r="E54" t="str">
            <v>Relative Precision of Demand per Account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 t="str">
            <v>None</v>
          </cell>
          <cell r="T54" t="str">
            <v>M8500</v>
          </cell>
          <cell r="U54">
            <v>39079.353125000001</v>
          </cell>
        </row>
        <row r="55">
          <cell r="A55">
            <v>991</v>
          </cell>
          <cell r="B55" t="str">
            <v>R991</v>
          </cell>
          <cell r="C55" t="str">
            <v>Weekday_ADJ</v>
          </cell>
          <cell r="D55" t="str">
            <v>Days</v>
          </cell>
          <cell r="E55" t="str">
            <v>Number of Days</v>
          </cell>
          <cell r="F55">
            <v>252</v>
          </cell>
          <cell r="G55">
            <v>21</v>
          </cell>
          <cell r="H55">
            <v>20</v>
          </cell>
          <cell r="I55">
            <v>21</v>
          </cell>
          <cell r="J55">
            <v>21</v>
          </cell>
          <cell r="K55">
            <v>19</v>
          </cell>
          <cell r="L55">
            <v>23</v>
          </cell>
          <cell r="M55">
            <v>20</v>
          </cell>
          <cell r="N55">
            <v>22</v>
          </cell>
          <cell r="O55">
            <v>22</v>
          </cell>
          <cell r="P55">
            <v>20</v>
          </cell>
          <cell r="Q55">
            <v>23</v>
          </cell>
          <cell r="R55">
            <v>20</v>
          </cell>
          <cell r="S55" t="str">
            <v>Days</v>
          </cell>
          <cell r="T55" t="str">
            <v>M8500</v>
          </cell>
          <cell r="U55">
            <v>39079.353125000001</v>
          </cell>
        </row>
        <row r="56">
          <cell r="A56">
            <v>991</v>
          </cell>
          <cell r="B56" t="str">
            <v>R991</v>
          </cell>
          <cell r="C56" t="str">
            <v>Weekday_ADJ</v>
          </cell>
          <cell r="D56" t="str">
            <v>Load_Factor</v>
          </cell>
          <cell r="E56" t="str">
            <v>Load Factor on Weekday or Weekend</v>
          </cell>
          <cell r="F56">
            <v>0.71968951515038049</v>
          </cell>
          <cell r="G56">
            <v>0.91612622452393544</v>
          </cell>
          <cell r="H56">
            <v>0.92214066711930309</v>
          </cell>
          <cell r="I56">
            <v>0.90272496778984612</v>
          </cell>
          <cell r="J56">
            <v>0.92081418665378889</v>
          </cell>
          <cell r="K56">
            <v>0.91109933099667362</v>
          </cell>
          <cell r="L56">
            <v>0.91702933930849262</v>
          </cell>
          <cell r="M56">
            <v>0.89843689331495347</v>
          </cell>
          <cell r="N56">
            <v>0.86954770505505286</v>
          </cell>
          <cell r="O56">
            <v>0.81883622265787126</v>
          </cell>
          <cell r="P56">
            <v>0.79483911973840848</v>
          </cell>
          <cell r="Q56">
            <v>0.89415780687300184</v>
          </cell>
          <cell r="R56">
            <v>0.87388066525327601</v>
          </cell>
          <cell r="S56" t="str">
            <v>None</v>
          </cell>
          <cell r="T56" t="str">
            <v>M8500</v>
          </cell>
          <cell r="U56">
            <v>39079.353125000001</v>
          </cell>
        </row>
        <row r="57">
          <cell r="A57">
            <v>991</v>
          </cell>
          <cell r="B57" t="str">
            <v>R991</v>
          </cell>
          <cell r="C57" t="str">
            <v>Weekday_ADJ</v>
          </cell>
          <cell r="D57" t="str">
            <v>Error_Ratio</v>
          </cell>
          <cell r="E57" t="str">
            <v>Error Ratio</v>
          </cell>
          <cell r="F57">
            <v>2.4564002597965902E-16</v>
          </cell>
          <cell r="G57">
            <v>1.6889866967753024E-16</v>
          </cell>
          <cell r="H57">
            <v>2.2714406826872931E-16</v>
          </cell>
          <cell r="I57">
            <v>1.1659686060349963E-16</v>
          </cell>
          <cell r="J57">
            <v>2.5836130224494336E-16</v>
          </cell>
          <cell r="K57">
            <v>2.1079478318564526E-16</v>
          </cell>
          <cell r="L57">
            <v>2.4138375483570123E-16</v>
          </cell>
          <cell r="M57">
            <v>1.4514257542538933E-16</v>
          </cell>
          <cell r="N57">
            <v>3.0634183112727132E-16</v>
          </cell>
          <cell r="O57">
            <v>1.9716186829516641E-16</v>
          </cell>
          <cell r="P57">
            <v>2.4564002597965902E-16</v>
          </cell>
          <cell r="Q57">
            <v>1.3680898893573561E-16</v>
          </cell>
          <cell r="R57">
            <v>1.2344928728506192E-16</v>
          </cell>
          <cell r="S57" t="str">
            <v>None</v>
          </cell>
          <cell r="T57" t="str">
            <v>M8500</v>
          </cell>
          <cell r="U57">
            <v>39079.353125000001</v>
          </cell>
        </row>
        <row r="58">
          <cell r="A58">
            <v>991</v>
          </cell>
          <cell r="B58" t="str">
            <v>R991</v>
          </cell>
          <cell r="C58" t="str">
            <v>Weekend_ADJ</v>
          </cell>
          <cell r="D58" t="str">
            <v>Date</v>
          </cell>
          <cell r="E58" t="str">
            <v>Day of Peak Demand on Weekdays</v>
          </cell>
          <cell r="F58">
            <v>38920</v>
          </cell>
          <cell r="G58">
            <v>38647</v>
          </cell>
          <cell r="H58">
            <v>38668</v>
          </cell>
          <cell r="I58">
            <v>38712</v>
          </cell>
          <cell r="J58">
            <v>38731</v>
          </cell>
          <cell r="K58">
            <v>38773</v>
          </cell>
          <cell r="L58">
            <v>38794</v>
          </cell>
          <cell r="M58">
            <v>38830</v>
          </cell>
          <cell r="N58">
            <v>38866</v>
          </cell>
          <cell r="O58">
            <v>38893</v>
          </cell>
          <cell r="P58">
            <v>38920</v>
          </cell>
          <cell r="Q58">
            <v>38956</v>
          </cell>
          <cell r="R58">
            <v>38962</v>
          </cell>
          <cell r="S58" t="str">
            <v>Date</v>
          </cell>
          <cell r="T58" t="str">
            <v>M8500</v>
          </cell>
          <cell r="U58">
            <v>39079.353125000001</v>
          </cell>
        </row>
        <row r="59">
          <cell r="A59">
            <v>991</v>
          </cell>
          <cell r="B59" t="str">
            <v>R991</v>
          </cell>
          <cell r="C59" t="str">
            <v>Weekend_ADJ</v>
          </cell>
          <cell r="D59" t="str">
            <v>Interval</v>
          </cell>
          <cell r="E59" t="str">
            <v>Hour of Peak Demand on Weekday or Weekend</v>
          </cell>
          <cell r="F59">
            <v>22</v>
          </cell>
          <cell r="G59">
            <v>7</v>
          </cell>
          <cell r="H59">
            <v>7</v>
          </cell>
          <cell r="I59">
            <v>8</v>
          </cell>
          <cell r="J59">
            <v>8</v>
          </cell>
          <cell r="K59">
            <v>7</v>
          </cell>
          <cell r="L59">
            <v>6</v>
          </cell>
          <cell r="M59">
            <v>22</v>
          </cell>
          <cell r="N59">
            <v>22</v>
          </cell>
          <cell r="O59">
            <v>18</v>
          </cell>
          <cell r="P59">
            <v>22</v>
          </cell>
          <cell r="Q59">
            <v>22</v>
          </cell>
          <cell r="R59">
            <v>15</v>
          </cell>
          <cell r="S59" t="str">
            <v>Hour</v>
          </cell>
          <cell r="T59" t="str">
            <v>M8500</v>
          </cell>
          <cell r="U59">
            <v>39079.353125000001</v>
          </cell>
        </row>
        <row r="60">
          <cell r="A60">
            <v>991</v>
          </cell>
          <cell r="B60" t="str">
            <v>R991</v>
          </cell>
          <cell r="C60" t="str">
            <v>Weekend_ADJ</v>
          </cell>
          <cell r="D60" t="str">
            <v>Totalx</v>
          </cell>
          <cell r="E60" t="str">
            <v>Total Energy Use on Weekday or Weekend</v>
          </cell>
          <cell r="F60">
            <v>46636380.011761598</v>
          </cell>
          <cell r="G60">
            <v>3967570.6425204752</v>
          </cell>
          <cell r="H60">
            <v>3884663.8630539314</v>
          </cell>
          <cell r="I60">
            <v>3975468.5964184846</v>
          </cell>
          <cell r="J60">
            <v>3964063.1621168596</v>
          </cell>
          <cell r="K60">
            <v>3550785.4069663752</v>
          </cell>
          <cell r="L60">
            <v>3105245.4945876095</v>
          </cell>
          <cell r="M60">
            <v>3910239.0057739578</v>
          </cell>
          <cell r="N60">
            <v>3616679.1489739954</v>
          </cell>
          <cell r="O60">
            <v>3374649.3049215125</v>
          </cell>
          <cell r="P60">
            <v>5175235.9358927617</v>
          </cell>
          <cell r="Q60">
            <v>3760388.6657355423</v>
          </cell>
          <cell r="R60">
            <v>4351390.7848001067</v>
          </cell>
          <cell r="S60" t="str">
            <v>kWh</v>
          </cell>
          <cell r="T60" t="str">
            <v>M8500</v>
          </cell>
          <cell r="U60">
            <v>39079.353125000001</v>
          </cell>
        </row>
        <row r="61">
          <cell r="A61">
            <v>991</v>
          </cell>
          <cell r="B61" t="str">
            <v>R991</v>
          </cell>
          <cell r="C61" t="str">
            <v>Weekend_ADJ</v>
          </cell>
          <cell r="D61" t="str">
            <v>Peaky</v>
          </cell>
          <cell r="E61" t="str">
            <v>Peak Demand on Weekday or Weekend</v>
          </cell>
          <cell r="F61">
            <v>24484.155817025512</v>
          </cell>
          <cell r="G61">
            <v>17931.189258491759</v>
          </cell>
          <cell r="H61">
            <v>17441.625491441861</v>
          </cell>
          <cell r="I61">
            <v>18222.680723358724</v>
          </cell>
          <cell r="J61">
            <v>18311.718325660859</v>
          </cell>
          <cell r="K61">
            <v>17759.422892702543</v>
          </cell>
          <cell r="L61">
            <v>17306.89350032495</v>
          </cell>
          <cell r="M61">
            <v>17943.53561218625</v>
          </cell>
          <cell r="N61">
            <v>18388.645593658253</v>
          </cell>
          <cell r="O61">
            <v>20569.106781631748</v>
          </cell>
          <cell r="P61">
            <v>24484.155817025512</v>
          </cell>
          <cell r="Q61">
            <v>21672.440463183608</v>
          </cell>
          <cell r="R61">
            <v>21369.900480369884</v>
          </cell>
          <cell r="S61" t="str">
            <v>kW</v>
          </cell>
          <cell r="T61" t="str">
            <v>M8500</v>
          </cell>
          <cell r="U61">
            <v>39079.353125000001</v>
          </cell>
        </row>
        <row r="62">
          <cell r="A62">
            <v>991</v>
          </cell>
          <cell r="B62" t="str">
            <v>R991</v>
          </cell>
          <cell r="C62" t="str">
            <v>Weekend_ADJ</v>
          </cell>
          <cell r="D62" t="str">
            <v>ErrBndforPeaky</v>
          </cell>
          <cell r="E62" t="str">
            <v>Error Bound for Peak Demand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 t="str">
            <v>kW</v>
          </cell>
          <cell r="T62" t="str">
            <v>M8500</v>
          </cell>
          <cell r="U62">
            <v>39079.353125000001</v>
          </cell>
        </row>
        <row r="63">
          <cell r="A63">
            <v>991</v>
          </cell>
          <cell r="B63" t="str">
            <v>R991</v>
          </cell>
          <cell r="C63" t="str">
            <v>Weekend_ADJ</v>
          </cell>
          <cell r="D63" t="str">
            <v>TotalxperSite</v>
          </cell>
          <cell r="E63" t="str">
            <v>Energy Use per Account on Weekday or Weekend</v>
          </cell>
          <cell r="F63">
            <v>46636380.011761598</v>
          </cell>
          <cell r="G63">
            <v>3967570.6425204752</v>
          </cell>
          <cell r="H63">
            <v>3884663.8630539314</v>
          </cell>
          <cell r="I63">
            <v>3975468.5964184846</v>
          </cell>
          <cell r="J63">
            <v>3964063.1621168596</v>
          </cell>
          <cell r="K63">
            <v>3550785.4069663752</v>
          </cell>
          <cell r="L63">
            <v>3105245.4945876095</v>
          </cell>
          <cell r="M63">
            <v>3910239.0057739578</v>
          </cell>
          <cell r="N63">
            <v>3616679.1489739954</v>
          </cell>
          <cell r="O63">
            <v>3374649.3049215125</v>
          </cell>
          <cell r="P63">
            <v>5175235.9358927617</v>
          </cell>
          <cell r="Q63">
            <v>3760388.6657355423</v>
          </cell>
          <cell r="R63">
            <v>4351390.7848001067</v>
          </cell>
          <cell r="S63" t="str">
            <v>kWh</v>
          </cell>
          <cell r="T63" t="str">
            <v>M8500</v>
          </cell>
          <cell r="U63">
            <v>39079.353125000001</v>
          </cell>
        </row>
        <row r="64">
          <cell r="A64">
            <v>991</v>
          </cell>
          <cell r="B64" t="str">
            <v>R991</v>
          </cell>
          <cell r="C64" t="str">
            <v>Weekend_ADJ</v>
          </cell>
          <cell r="D64" t="str">
            <v>PeakyperSite</v>
          </cell>
          <cell r="E64" t="str">
            <v>Peak Demand per Account on Weekday or Weekend</v>
          </cell>
          <cell r="F64">
            <v>24484.155817025512</v>
          </cell>
          <cell r="G64">
            <v>17931.189258491759</v>
          </cell>
          <cell r="H64">
            <v>17441.625491441861</v>
          </cell>
          <cell r="I64">
            <v>18222.680723358724</v>
          </cell>
          <cell r="J64">
            <v>18311.718325660859</v>
          </cell>
          <cell r="K64">
            <v>17759.422892702543</v>
          </cell>
          <cell r="L64">
            <v>17306.89350032495</v>
          </cell>
          <cell r="M64">
            <v>17943.53561218625</v>
          </cell>
          <cell r="N64">
            <v>18388.645593658253</v>
          </cell>
          <cell r="O64">
            <v>20569.106781631748</v>
          </cell>
          <cell r="P64">
            <v>24484.155817025512</v>
          </cell>
          <cell r="Q64">
            <v>21672.440463183608</v>
          </cell>
          <cell r="R64">
            <v>21369.900480369884</v>
          </cell>
          <cell r="S64" t="str">
            <v>kW</v>
          </cell>
          <cell r="T64" t="str">
            <v>M8500</v>
          </cell>
          <cell r="U64">
            <v>39079.353125000001</v>
          </cell>
        </row>
        <row r="65">
          <cell r="A65">
            <v>991</v>
          </cell>
          <cell r="B65" t="str">
            <v>R991</v>
          </cell>
          <cell r="C65" t="str">
            <v>Weekend_ADJ</v>
          </cell>
          <cell r="D65" t="str">
            <v>ErrBndperSite</v>
          </cell>
          <cell r="E65" t="str">
            <v>Error Bound for Demand per Account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 t="str">
            <v>kW</v>
          </cell>
          <cell r="T65" t="str">
            <v>M8500</v>
          </cell>
          <cell r="U65">
            <v>39079.353125000001</v>
          </cell>
        </row>
        <row r="66">
          <cell r="A66">
            <v>991</v>
          </cell>
          <cell r="B66" t="str">
            <v>R991</v>
          </cell>
          <cell r="C66" t="str">
            <v>Weekend_ADJ</v>
          </cell>
          <cell r="D66" t="str">
            <v>RelPrec</v>
          </cell>
          <cell r="E66" t="str">
            <v>Relative Precision of Demand per Account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 t="str">
            <v>None</v>
          </cell>
          <cell r="T66" t="str">
            <v>M8500</v>
          </cell>
          <cell r="U66">
            <v>39079.353125000001</v>
          </cell>
        </row>
        <row r="67">
          <cell r="A67">
            <v>991</v>
          </cell>
          <cell r="B67" t="str">
            <v>R991</v>
          </cell>
          <cell r="C67" t="str">
            <v>Weekend_ADJ</v>
          </cell>
          <cell r="D67" t="str">
            <v>Days</v>
          </cell>
          <cell r="E67" t="str">
            <v>Number of Days</v>
          </cell>
          <cell r="F67">
            <v>113</v>
          </cell>
          <cell r="G67">
            <v>10</v>
          </cell>
          <cell r="H67">
            <v>10</v>
          </cell>
          <cell r="I67">
            <v>10</v>
          </cell>
          <cell r="J67">
            <v>10</v>
          </cell>
          <cell r="K67">
            <v>9</v>
          </cell>
          <cell r="L67">
            <v>8</v>
          </cell>
          <cell r="M67">
            <v>10</v>
          </cell>
          <cell r="N67">
            <v>9</v>
          </cell>
          <cell r="O67">
            <v>8</v>
          </cell>
          <cell r="P67">
            <v>11</v>
          </cell>
          <cell r="Q67">
            <v>8</v>
          </cell>
          <cell r="R67">
            <v>10</v>
          </cell>
          <cell r="S67" t="str">
            <v>Days</v>
          </cell>
          <cell r="T67" t="str">
            <v>M8500</v>
          </cell>
          <cell r="U67">
            <v>39079.353125000001</v>
          </cell>
        </row>
        <row r="68">
          <cell r="A68">
            <v>991</v>
          </cell>
          <cell r="B68" t="str">
            <v>R991</v>
          </cell>
          <cell r="C68" t="str">
            <v>Weekend_ADJ</v>
          </cell>
          <cell r="D68" t="str">
            <v>Load_Factor</v>
          </cell>
          <cell r="E68" t="str">
            <v>Load Factor on Weekday or Weekend</v>
          </cell>
          <cell r="F68">
            <v>0.70234421977144978</v>
          </cell>
          <cell r="G68">
            <v>0.92194355352121393</v>
          </cell>
          <cell r="H68">
            <v>0.92801553601374298</v>
          </cell>
          <cell r="I68">
            <v>0.90900195951103357</v>
          </cell>
          <cell r="J68">
            <v>0.90198688885509037</v>
          </cell>
          <cell r="K68">
            <v>0.92563938748836516</v>
          </cell>
          <cell r="L68">
            <v>0.93449200558957257</v>
          </cell>
          <cell r="M68">
            <v>0.9079962208224498</v>
          </cell>
          <cell r="N68">
            <v>0.91055563954792818</v>
          </cell>
          <cell r="O68">
            <v>0.8544998404514359</v>
          </cell>
          <cell r="P68">
            <v>0.80064702129549403</v>
          </cell>
          <cell r="Q68">
            <v>0.90369876282785089</v>
          </cell>
          <cell r="R68">
            <v>0.84842673709790206</v>
          </cell>
          <cell r="S68" t="str">
            <v>None</v>
          </cell>
          <cell r="T68" t="str">
            <v>M8500</v>
          </cell>
          <cell r="U68">
            <v>39079.353125000001</v>
          </cell>
        </row>
        <row r="69">
          <cell r="A69">
            <v>991</v>
          </cell>
          <cell r="B69" t="str">
            <v>R991</v>
          </cell>
          <cell r="C69" t="str">
            <v>Weekend_ADJ</v>
          </cell>
          <cell r="D69" t="str">
            <v>Error_Ratio</v>
          </cell>
          <cell r="E69" t="str">
            <v>Error Ratio</v>
          </cell>
          <cell r="F69">
            <v>2.3777988262206278E-16</v>
          </cell>
          <cell r="G69">
            <v>2.1245752333245714E-16</v>
          </cell>
          <cell r="H69">
            <v>2.9248644535228274E-16</v>
          </cell>
          <cell r="I69">
            <v>1.9731227068767947E-16</v>
          </cell>
          <cell r="J69">
            <v>2.5720753800867939E-16</v>
          </cell>
          <cell r="K69">
            <v>2.7050346018665975E-16</v>
          </cell>
          <cell r="L69">
            <v>2.1795271120952108E-16</v>
          </cell>
          <cell r="M69">
            <v>2.2243758013366944E-16</v>
          </cell>
          <cell r="N69">
            <v>2.6737311025729495E-16</v>
          </cell>
          <cell r="O69">
            <v>1.4145579134524904E-16</v>
          </cell>
          <cell r="P69">
            <v>2.3777988262206278E-16</v>
          </cell>
          <cell r="Q69">
            <v>2.2726721383552293E-16</v>
          </cell>
          <cell r="R69">
            <v>1.9555809273867622E-16</v>
          </cell>
          <cell r="S69" t="str">
            <v>None</v>
          </cell>
          <cell r="T69" t="str">
            <v>M8500</v>
          </cell>
          <cell r="U69">
            <v>39079.353125000001</v>
          </cell>
        </row>
        <row r="70">
          <cell r="A70">
            <v>991</v>
          </cell>
          <cell r="B70" t="str">
            <v>R991</v>
          </cell>
          <cell r="C70" t="str">
            <v>NonCoinPeak_ADJ</v>
          </cell>
          <cell r="D70" t="str">
            <v>Totalx</v>
          </cell>
          <cell r="E70" t="str">
            <v>Total Energy Use</v>
          </cell>
          <cell r="F70">
            <v>153115281.74003071</v>
          </cell>
          <cell r="G70">
            <v>12545745.004299102</v>
          </cell>
          <cell r="H70">
            <v>11892086.008524956</v>
          </cell>
          <cell r="I70">
            <v>12551910.269065348</v>
          </cell>
          <cell r="J70">
            <v>12547210.15061702</v>
          </cell>
          <cell r="K70">
            <v>11234263.085919837</v>
          </cell>
          <cell r="L70">
            <v>12346924.553129328</v>
          </cell>
          <cell r="M70">
            <v>12065748.577041971</v>
          </cell>
          <cell r="N70">
            <v>12835801.86012632</v>
          </cell>
          <cell r="O70">
            <v>13021893.507662972</v>
          </cell>
          <cell r="P70">
            <v>14508360.795146713</v>
          </cell>
          <cell r="Q70">
            <v>14336712.161630616</v>
          </cell>
          <cell r="R70">
            <v>13228625.766866531</v>
          </cell>
          <cell r="S70" t="str">
            <v>kWh</v>
          </cell>
          <cell r="T70" t="str">
            <v>M8600</v>
          </cell>
          <cell r="U70">
            <v>39079.353136574071</v>
          </cell>
        </row>
        <row r="71">
          <cell r="A71">
            <v>991</v>
          </cell>
          <cell r="B71" t="str">
            <v>R991</v>
          </cell>
          <cell r="C71" t="str">
            <v>NonCoinPeak_ADJ</v>
          </cell>
          <cell r="D71" t="str">
            <v>Peaky</v>
          </cell>
          <cell r="E71" t="str">
            <v>Sum of Each Customer's Individual Peak Demand</v>
          </cell>
          <cell r="F71">
            <v>24604.983539447923</v>
          </cell>
          <cell r="G71">
            <v>18619.292003551422</v>
          </cell>
          <cell r="H71">
            <v>18091.675733591092</v>
          </cell>
          <cell r="I71">
            <v>18856.210024879252</v>
          </cell>
          <cell r="J71">
            <v>18461.460872140156</v>
          </cell>
          <cell r="K71">
            <v>18532.376116359497</v>
          </cell>
          <cell r="L71">
            <v>18193.504614598314</v>
          </cell>
          <cell r="M71">
            <v>18832.951465334419</v>
          </cell>
          <cell r="N71">
            <v>20067.534495888071</v>
          </cell>
          <cell r="O71">
            <v>22349.007096454236</v>
          </cell>
          <cell r="P71">
            <v>24604.983539447923</v>
          </cell>
          <cell r="Q71">
            <v>21571.641660095749</v>
          </cell>
          <cell r="R71">
            <v>21438.216441278288</v>
          </cell>
          <cell r="S71" t="str">
            <v>kW</v>
          </cell>
          <cell r="T71" t="str">
            <v>M8600</v>
          </cell>
          <cell r="U71">
            <v>39079.353136574071</v>
          </cell>
        </row>
        <row r="72">
          <cell r="A72">
            <v>991</v>
          </cell>
          <cell r="B72" t="str">
            <v>R991</v>
          </cell>
          <cell r="C72" t="str">
            <v>NonCoinPeak_ADJ</v>
          </cell>
          <cell r="D72" t="str">
            <v>ErrBndforPeaky</v>
          </cell>
          <cell r="E72" t="str">
            <v>Error Bound for Total Demand</v>
          </cell>
          <cell r="F72">
            <v>3.5801219053250772E-12</v>
          </cell>
          <cell r="G72">
            <v>4.5048070058721414E-12</v>
          </cell>
          <cell r="H72">
            <v>3.0921685432288131E-12</v>
          </cell>
          <cell r="I72">
            <v>2.8522356745737438E-12</v>
          </cell>
          <cell r="J72">
            <v>2.127045318751119E-12</v>
          </cell>
          <cell r="K72">
            <v>3.3887147853867635E-12</v>
          </cell>
          <cell r="L72">
            <v>2.6796996791363912E-12</v>
          </cell>
          <cell r="M72">
            <v>2.0704319452482376E-12</v>
          </cell>
          <cell r="N72">
            <v>3.1460860418029856E-12</v>
          </cell>
          <cell r="O72">
            <v>5.6909919745039446E-12</v>
          </cell>
          <cell r="P72">
            <v>3.5801219053250772E-12</v>
          </cell>
          <cell r="Q72">
            <v>4.9684974936100284E-12</v>
          </cell>
          <cell r="R72">
            <v>6.2005123360298782E-14</v>
          </cell>
          <cell r="S72" t="str">
            <v>kW</v>
          </cell>
          <cell r="T72" t="str">
            <v>M8600</v>
          </cell>
          <cell r="U72">
            <v>39079.353136574071</v>
          </cell>
        </row>
        <row r="73">
          <cell r="A73">
            <v>991</v>
          </cell>
          <cell r="B73" t="str">
            <v>R991</v>
          </cell>
          <cell r="C73" t="str">
            <v>NonCoinPeak_ADJ</v>
          </cell>
          <cell r="D73" t="str">
            <v>TotalxperSite</v>
          </cell>
          <cell r="E73" t="str">
            <v>Energy Use per Account</v>
          </cell>
          <cell r="F73">
            <v>153115281.74003071</v>
          </cell>
          <cell r="G73">
            <v>12545745.004299102</v>
          </cell>
          <cell r="H73">
            <v>11892086.008524956</v>
          </cell>
          <cell r="I73">
            <v>12551910.269065348</v>
          </cell>
          <cell r="J73">
            <v>12547210.15061702</v>
          </cell>
          <cell r="K73">
            <v>11234263.085919837</v>
          </cell>
          <cell r="L73">
            <v>12346924.553129328</v>
          </cell>
          <cell r="M73">
            <v>12065748.577041971</v>
          </cell>
          <cell r="N73">
            <v>12835801.86012632</v>
          </cell>
          <cell r="O73">
            <v>13021893.507662972</v>
          </cell>
          <cell r="P73">
            <v>14508360.795146713</v>
          </cell>
          <cell r="Q73">
            <v>14336712.161630616</v>
          </cell>
          <cell r="R73">
            <v>13228625.766866531</v>
          </cell>
          <cell r="S73" t="str">
            <v>kWh</v>
          </cell>
          <cell r="T73" t="str">
            <v>M8600</v>
          </cell>
          <cell r="U73">
            <v>39079.353136574071</v>
          </cell>
        </row>
        <row r="74">
          <cell r="A74">
            <v>991</v>
          </cell>
          <cell r="B74" t="str">
            <v>R991</v>
          </cell>
          <cell r="C74" t="str">
            <v>NonCoinPeak_ADJ</v>
          </cell>
          <cell r="D74" t="str">
            <v>PeakyperSite</v>
          </cell>
          <cell r="E74" t="str">
            <v>Average Customer Peak Demand per Account</v>
          </cell>
          <cell r="F74">
            <v>24604.983539447923</v>
          </cell>
          <cell r="G74">
            <v>18619.292003551422</v>
          </cell>
          <cell r="H74">
            <v>18091.675733591092</v>
          </cell>
          <cell r="I74">
            <v>18856.210024879252</v>
          </cell>
          <cell r="J74">
            <v>18461.460872140156</v>
          </cell>
          <cell r="K74">
            <v>18532.376116359497</v>
          </cell>
          <cell r="L74">
            <v>18193.504614598314</v>
          </cell>
          <cell r="M74">
            <v>18832.951465334419</v>
          </cell>
          <cell r="N74">
            <v>20067.534495888071</v>
          </cell>
          <cell r="O74">
            <v>22349.007096454236</v>
          </cell>
          <cell r="P74">
            <v>24604.983539447923</v>
          </cell>
          <cell r="Q74">
            <v>21571.641660095749</v>
          </cell>
          <cell r="R74">
            <v>21438.216441278288</v>
          </cell>
          <cell r="S74" t="str">
            <v>kW</v>
          </cell>
          <cell r="T74" t="str">
            <v>M8600</v>
          </cell>
          <cell r="U74">
            <v>39079.353136574071</v>
          </cell>
        </row>
        <row r="75">
          <cell r="A75">
            <v>991</v>
          </cell>
          <cell r="B75" t="str">
            <v>R991</v>
          </cell>
          <cell r="C75" t="str">
            <v>NonCoinPeak_ADJ</v>
          </cell>
          <cell r="D75" t="str">
            <v>ErrBndperSite</v>
          </cell>
          <cell r="E75" t="str">
            <v>Error Bound for Demand per Account</v>
          </cell>
          <cell r="F75">
            <v>3.5801219053250772E-12</v>
          </cell>
          <cell r="G75">
            <v>4.5048070058721414E-12</v>
          </cell>
          <cell r="H75">
            <v>3.0921685432288131E-12</v>
          </cell>
          <cell r="I75">
            <v>2.8522356745737438E-12</v>
          </cell>
          <cell r="J75">
            <v>2.127045318751119E-12</v>
          </cell>
          <cell r="K75">
            <v>3.3887147853867635E-12</v>
          </cell>
          <cell r="L75">
            <v>2.6796996791363912E-12</v>
          </cell>
          <cell r="M75">
            <v>2.0704319452482376E-12</v>
          </cell>
          <cell r="N75">
            <v>3.1460860418029856E-12</v>
          </cell>
          <cell r="O75">
            <v>5.6909919745039446E-12</v>
          </cell>
          <cell r="P75">
            <v>3.5801219053250772E-12</v>
          </cell>
          <cell r="Q75">
            <v>4.9684974936100284E-12</v>
          </cell>
          <cell r="R75">
            <v>6.2005123360298782E-14</v>
          </cell>
          <cell r="S75" t="str">
            <v>kW</v>
          </cell>
          <cell r="T75" t="str">
            <v>M8600</v>
          </cell>
          <cell r="U75">
            <v>39079.353136574071</v>
          </cell>
        </row>
        <row r="76">
          <cell r="A76">
            <v>991</v>
          </cell>
          <cell r="B76" t="str">
            <v>R991</v>
          </cell>
          <cell r="C76" t="str">
            <v>NonCoinPeak_ADJ</v>
          </cell>
          <cell r="D76" t="str">
            <v>RelPrec</v>
          </cell>
          <cell r="E76" t="str">
            <v>Relative Precision of Demand per Account</v>
          </cell>
          <cell r="F76">
            <v>1.4550393417598711E-16</v>
          </cell>
          <cell r="G76">
            <v>2.4194298070049601E-16</v>
          </cell>
          <cell r="H76">
            <v>1.7091664634954385E-16</v>
          </cell>
          <cell r="I76">
            <v>1.5126240484224816E-16</v>
          </cell>
          <cell r="J76">
            <v>1.1521543898841739E-16</v>
          </cell>
          <cell r="K76">
            <v>1.8285376705663598E-16</v>
          </cell>
          <cell r="L76">
            <v>1.4728881190852162E-16</v>
          </cell>
          <cell r="M76">
            <v>1.0993666866604823E-16</v>
          </cell>
          <cell r="N76">
            <v>1.5677491634299335E-16</v>
          </cell>
          <cell r="O76">
            <v>2.5464182591838028E-16</v>
          </cell>
          <cell r="P76">
            <v>1.4550393417598711E-16</v>
          </cell>
          <cell r="Q76">
            <v>2.3032542315965651E-16</v>
          </cell>
          <cell r="R76">
            <v>2.8922706107636267E-18</v>
          </cell>
          <cell r="S76" t="str">
            <v>None</v>
          </cell>
          <cell r="T76" t="str">
            <v>M8600</v>
          </cell>
          <cell r="U76">
            <v>39079.353136574071</v>
          </cell>
        </row>
        <row r="77">
          <cell r="A77">
            <v>991</v>
          </cell>
          <cell r="B77" t="str">
            <v>R991</v>
          </cell>
          <cell r="C77" t="str">
            <v>NonCoinPeak_ADJ</v>
          </cell>
          <cell r="D77" t="str">
            <v>Days</v>
          </cell>
          <cell r="E77" t="str">
            <v>Number of Days</v>
          </cell>
          <cell r="F77">
            <v>365</v>
          </cell>
          <cell r="G77">
            <v>31</v>
          </cell>
          <cell r="H77">
            <v>30</v>
          </cell>
          <cell r="I77">
            <v>31</v>
          </cell>
          <cell r="J77">
            <v>31</v>
          </cell>
          <cell r="K77">
            <v>28</v>
          </cell>
          <cell r="L77">
            <v>31</v>
          </cell>
          <cell r="M77">
            <v>30</v>
          </cell>
          <cell r="N77">
            <v>31</v>
          </cell>
          <cell r="O77">
            <v>30</v>
          </cell>
          <cell r="P77">
            <v>31</v>
          </cell>
          <cell r="Q77">
            <v>31</v>
          </cell>
          <cell r="R77">
            <v>30</v>
          </cell>
          <cell r="S77" t="str">
            <v>Days</v>
          </cell>
          <cell r="T77" t="str">
            <v>M8600</v>
          </cell>
          <cell r="U77">
            <v>39079.353136574071</v>
          </cell>
        </row>
        <row r="78">
          <cell r="A78">
            <v>991</v>
          </cell>
          <cell r="B78" t="str">
            <v>R991</v>
          </cell>
          <cell r="C78" t="str">
            <v>NonCoinPeak_ADJ</v>
          </cell>
          <cell r="D78" t="str">
            <v>Load_Factor</v>
          </cell>
          <cell r="E78" t="str">
            <v>Load Factor based on Peak Customer Demand</v>
          </cell>
          <cell r="F78">
            <v>0.7103810255601154</v>
          </cell>
          <cell r="G78">
            <v>0.90564992946203249</v>
          </cell>
          <cell r="H78">
            <v>0.91294948937672804</v>
          </cell>
          <cell r="I78">
            <v>0.89471039586326184</v>
          </cell>
          <cell r="J78">
            <v>0.9134992018851904</v>
          </cell>
          <cell r="K78">
            <v>0.90207824925962288</v>
          </cell>
          <cell r="L78">
            <v>0.91215678628111563</v>
          </cell>
          <cell r="M78">
            <v>0.88982250953212128</v>
          </cell>
          <cell r="N78">
            <v>0.85971806145610941</v>
          </cell>
          <cell r="O78">
            <v>0.80925130709528814</v>
          </cell>
          <cell r="P78">
            <v>0.79254208434844853</v>
          </cell>
          <cell r="Q78">
            <v>0.89329197630980428</v>
          </cell>
          <cell r="R78">
            <v>0.85702518179141296</v>
          </cell>
          <cell r="S78" t="str">
            <v>None</v>
          </cell>
          <cell r="T78" t="str">
            <v>M8600</v>
          </cell>
          <cell r="U78">
            <v>39079.353136574071</v>
          </cell>
        </row>
        <row r="79">
          <cell r="A79">
            <v>991</v>
          </cell>
          <cell r="B79" t="str">
            <v>R991</v>
          </cell>
          <cell r="C79" t="str">
            <v>NonCoinPeak_ADJ</v>
          </cell>
          <cell r="D79" t="str">
            <v>Error_Ratio</v>
          </cell>
          <cell r="E79" t="str">
            <v>Error Ratio</v>
          </cell>
          <cell r="F79">
            <v>9.9549711261695899E-17</v>
          </cell>
          <cell r="G79">
            <v>1.6553060236431261E-16</v>
          </cell>
          <cell r="H79">
            <v>1.1693637625863218E-16</v>
          </cell>
          <cell r="I79">
            <v>1.0348949540142836E-16</v>
          </cell>
          <cell r="J79">
            <v>7.8827172262668344E-17</v>
          </cell>
          <cell r="K79">
            <v>1.2510341948269879E-16</v>
          </cell>
          <cell r="L79">
            <v>1.0077087455131754E-16</v>
          </cell>
          <cell r="M79">
            <v>7.5215585645545893E-17</v>
          </cell>
          <cell r="N79">
            <v>1.0726100117777547E-16</v>
          </cell>
          <cell r="O79">
            <v>1.7421879613691767E-16</v>
          </cell>
          <cell r="P79">
            <v>9.9549711261695899E-17</v>
          </cell>
          <cell r="Q79">
            <v>1.5758219529679034E-16</v>
          </cell>
          <cell r="R79">
            <v>1.9788104412624521E-18</v>
          </cell>
          <cell r="S79" t="str">
            <v>None</v>
          </cell>
          <cell r="T79" t="str">
            <v>M8600</v>
          </cell>
          <cell r="U79">
            <v>39079.353136574071</v>
          </cell>
        </row>
        <row r="80">
          <cell r="A80">
            <v>991</v>
          </cell>
          <cell r="B80" t="str">
            <v>R991</v>
          </cell>
          <cell r="C80" t="str">
            <v>CCSP_MonthlyPeaks_ADJ</v>
          </cell>
          <cell r="D80" t="str">
            <v>Totalx</v>
          </cell>
          <cell r="E80" t="str">
            <v>Total Energy Use</v>
          </cell>
          <cell r="F80">
            <v>153115281.74003071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 t="str">
            <v>kWh</v>
          </cell>
          <cell r="T80" t="str">
            <v>M8700</v>
          </cell>
          <cell r="U80">
            <v>39079.353159722225</v>
          </cell>
        </row>
        <row r="81">
          <cell r="A81">
            <v>991</v>
          </cell>
          <cell r="B81" t="str">
            <v>R991</v>
          </cell>
          <cell r="C81" t="str">
            <v>CCSP_MonthlyPeaks_ADJ</v>
          </cell>
          <cell r="D81" t="str">
            <v>Peaky</v>
          </cell>
          <cell r="E81" t="str">
            <v>Total of Average Demand per Hour during Monthly Peak Hours</v>
          </cell>
          <cell r="F81">
            <v>18464.687634265505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 t="str">
            <v>kW</v>
          </cell>
          <cell r="T81" t="str">
            <v>M8700</v>
          </cell>
          <cell r="U81">
            <v>39079.353159722225</v>
          </cell>
        </row>
        <row r="82">
          <cell r="A82">
            <v>991</v>
          </cell>
          <cell r="B82" t="str">
            <v>R991</v>
          </cell>
          <cell r="C82" t="str">
            <v>CCSP_MonthlyPeaks_ADJ</v>
          </cell>
          <cell r="D82" t="str">
            <v>ErrBndforPeaky</v>
          </cell>
          <cell r="E82" t="str">
            <v>Error Bound for Total of Average Demand per Hour</v>
          </cell>
          <cell r="F82">
            <v>2.563615048724222E-12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 t="str">
            <v>kW</v>
          </cell>
          <cell r="T82" t="str">
            <v>M8700</v>
          </cell>
          <cell r="U82">
            <v>39079.353159722225</v>
          </cell>
        </row>
        <row r="83">
          <cell r="A83">
            <v>991</v>
          </cell>
          <cell r="B83" t="str">
            <v>R991</v>
          </cell>
          <cell r="C83" t="str">
            <v>CCSP_MonthlyPeaks_ADJ</v>
          </cell>
          <cell r="D83" t="str">
            <v>TotalxperSite</v>
          </cell>
          <cell r="E83" t="str">
            <v>Energy Use per Account</v>
          </cell>
          <cell r="F83">
            <v>153115281.74003071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 t="str">
            <v>kWh</v>
          </cell>
          <cell r="T83" t="str">
            <v>M8700</v>
          </cell>
          <cell r="U83">
            <v>39079.353159722225</v>
          </cell>
        </row>
        <row r="84">
          <cell r="A84">
            <v>991</v>
          </cell>
          <cell r="B84" t="str">
            <v>R991</v>
          </cell>
          <cell r="C84" t="str">
            <v>CCSP_MonthlyPeaks_ADJ</v>
          </cell>
          <cell r="D84" t="str">
            <v>PeakyperSite</v>
          </cell>
          <cell r="E84" t="str">
            <v>Average Demand per Account per Hour during Monthly Peak Hour</v>
          </cell>
          <cell r="F84">
            <v>18464.687634265505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 t="str">
            <v>kW</v>
          </cell>
          <cell r="T84" t="str">
            <v>M8700</v>
          </cell>
          <cell r="U84">
            <v>39079.353159722225</v>
          </cell>
        </row>
        <row r="85">
          <cell r="A85">
            <v>991</v>
          </cell>
          <cell r="B85" t="str">
            <v>R991</v>
          </cell>
          <cell r="C85" t="str">
            <v>CCSP_MonthlyPeaks_ADJ</v>
          </cell>
          <cell r="D85" t="str">
            <v>ErrBndperSite</v>
          </cell>
          <cell r="E85" t="str">
            <v>Error Bound for Average Demand per Account</v>
          </cell>
          <cell r="F85">
            <v>2.563615048724222E-12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 t="str">
            <v>kW</v>
          </cell>
          <cell r="T85" t="str">
            <v>M8700</v>
          </cell>
          <cell r="U85">
            <v>39079.353159722225</v>
          </cell>
        </row>
        <row r="86">
          <cell r="A86">
            <v>991</v>
          </cell>
          <cell r="B86" t="str">
            <v>R991</v>
          </cell>
          <cell r="C86" t="str">
            <v>CCSP_MonthlyPeaks_ADJ</v>
          </cell>
          <cell r="D86" t="str">
            <v>RelPrec</v>
          </cell>
          <cell r="E86" t="str">
            <v>Relative Precision of Demand per Hour during Monthly Peak Ho</v>
          </cell>
          <cell r="F86">
            <v>1.3883879865732689E-16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 t="str">
            <v>None</v>
          </cell>
          <cell r="T86" t="str">
            <v>M8700</v>
          </cell>
          <cell r="U86">
            <v>39079.353159722225</v>
          </cell>
        </row>
        <row r="87">
          <cell r="A87">
            <v>991</v>
          </cell>
          <cell r="B87" t="str">
            <v>R991</v>
          </cell>
          <cell r="C87" t="str">
            <v>CCSP_MonthlyPeaks_ADJ</v>
          </cell>
          <cell r="D87" t="str">
            <v>Days</v>
          </cell>
          <cell r="E87" t="str">
            <v>Number of Days</v>
          </cell>
          <cell r="F87">
            <v>365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 t="str">
            <v>Days</v>
          </cell>
          <cell r="T87" t="str">
            <v>M8700</v>
          </cell>
          <cell r="U87">
            <v>39079.353159722225</v>
          </cell>
        </row>
        <row r="88">
          <cell r="A88">
            <v>991</v>
          </cell>
          <cell r="B88" t="str">
            <v>R991</v>
          </cell>
          <cell r="C88" t="str">
            <v>CCSP_MonthlyPeaks_ADJ</v>
          </cell>
          <cell r="D88" t="str">
            <v>Load_Factor</v>
          </cell>
          <cell r="E88" t="str">
            <v>Load Factor based on Demand during Monthly Peak Hours</v>
          </cell>
          <cell r="F88">
            <v>0.94661300460921971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 t="str">
            <v>None</v>
          </cell>
          <cell r="T88" t="str">
            <v>M8700</v>
          </cell>
          <cell r="U88">
            <v>39079.353159722225</v>
          </cell>
        </row>
        <row r="89">
          <cell r="A89">
            <v>991</v>
          </cell>
          <cell r="B89" t="str">
            <v>R991</v>
          </cell>
          <cell r="C89" t="str">
            <v>CCSP_MonthlyPeaks_ADJ</v>
          </cell>
          <cell r="D89" t="str">
            <v>Error_Ratio</v>
          </cell>
          <cell r="E89" t="str">
            <v>Error Ratio</v>
          </cell>
          <cell r="F89">
            <v>9.4989612456393605E-17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 t="str">
            <v>None</v>
          </cell>
          <cell r="T89" t="str">
            <v>M8700</v>
          </cell>
          <cell r="U89">
            <v>39079.353159722225</v>
          </cell>
        </row>
        <row r="90">
          <cell r="A90">
            <v>991</v>
          </cell>
          <cell r="B90" t="str">
            <v>R991</v>
          </cell>
          <cell r="C90" t="str">
            <v>PkHrs_Annualpeaks_ADJ</v>
          </cell>
          <cell r="D90" t="str">
            <v>Totalx</v>
          </cell>
          <cell r="E90" t="str">
            <v>Total Energy Use</v>
          </cell>
          <cell r="F90">
            <v>153115281.74003071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 t="str">
            <v>kWh</v>
          </cell>
          <cell r="T90" t="str">
            <v>M8800</v>
          </cell>
          <cell r="U90">
            <v>39079.353194444448</v>
          </cell>
        </row>
        <row r="91">
          <cell r="A91">
            <v>991</v>
          </cell>
          <cell r="B91" t="str">
            <v>R991</v>
          </cell>
          <cell r="C91" t="str">
            <v>PkHrs_Annualpeaks_ADJ</v>
          </cell>
          <cell r="D91" t="str">
            <v>Peaky</v>
          </cell>
          <cell r="E91" t="str">
            <v>Total of Average Demand per Hour during System Peak Hours</v>
          </cell>
          <cell r="F91">
            <v>17196.966929560305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 t="str">
            <v>kW</v>
          </cell>
          <cell r="T91" t="str">
            <v>M8800</v>
          </cell>
          <cell r="U91">
            <v>39079.353194444448</v>
          </cell>
        </row>
        <row r="92">
          <cell r="A92">
            <v>991</v>
          </cell>
          <cell r="B92" t="str">
            <v>R991</v>
          </cell>
          <cell r="C92" t="str">
            <v>PkHrs_Annualpeaks_ADJ</v>
          </cell>
          <cell r="D92" t="str">
            <v>ErrBndforPeaky</v>
          </cell>
          <cell r="E92" t="str">
            <v>Error Bound for Total of Average Demand per Hour</v>
          </cell>
          <cell r="F92">
            <v>1.8069260204562268E-11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 t="str">
            <v>kW</v>
          </cell>
          <cell r="T92" t="str">
            <v>M8800</v>
          </cell>
          <cell r="U92">
            <v>39079.353194444448</v>
          </cell>
        </row>
        <row r="93">
          <cell r="A93">
            <v>991</v>
          </cell>
          <cell r="B93" t="str">
            <v>R991</v>
          </cell>
          <cell r="C93" t="str">
            <v>PkHrs_Annualpeaks_ADJ</v>
          </cell>
          <cell r="D93" t="str">
            <v>TotalxperSite</v>
          </cell>
          <cell r="E93" t="str">
            <v>Energy Use per Account</v>
          </cell>
          <cell r="F93">
            <v>153115281.74003071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 t="str">
            <v>kWh</v>
          </cell>
          <cell r="T93" t="str">
            <v>M8800</v>
          </cell>
          <cell r="U93">
            <v>39079.353194444448</v>
          </cell>
        </row>
        <row r="94">
          <cell r="A94">
            <v>991</v>
          </cell>
          <cell r="B94" t="str">
            <v>R991</v>
          </cell>
          <cell r="C94" t="str">
            <v>PkHrs_Annualpeaks_ADJ</v>
          </cell>
          <cell r="D94" t="str">
            <v>PeakyperSite</v>
          </cell>
          <cell r="E94" t="str">
            <v>Average Demand per Account per Hour during System Peak Hours</v>
          </cell>
          <cell r="F94">
            <v>17196.966929560305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 t="str">
            <v>kW</v>
          </cell>
          <cell r="T94" t="str">
            <v>M8800</v>
          </cell>
          <cell r="U94">
            <v>39079.353194444448</v>
          </cell>
        </row>
        <row r="95">
          <cell r="A95">
            <v>991</v>
          </cell>
          <cell r="B95" t="str">
            <v>R991</v>
          </cell>
          <cell r="C95" t="str">
            <v>PkHrs_Annualpeaks_ADJ</v>
          </cell>
          <cell r="D95" t="str">
            <v>ErrBndperSite</v>
          </cell>
          <cell r="E95" t="str">
            <v>Error Bound for Average Demand per Account</v>
          </cell>
          <cell r="F95">
            <v>1.8069260204562268E-11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 t="str">
            <v>kW</v>
          </cell>
          <cell r="T95" t="str">
            <v>M8800</v>
          </cell>
          <cell r="U95">
            <v>39079.353194444448</v>
          </cell>
        </row>
        <row r="96">
          <cell r="A96">
            <v>991</v>
          </cell>
          <cell r="B96" t="str">
            <v>R991</v>
          </cell>
          <cell r="C96" t="str">
            <v>PkHrs_Annualpeaks_ADJ</v>
          </cell>
          <cell r="D96" t="str">
            <v>RelPrec</v>
          </cell>
          <cell r="E96" t="str">
            <v>Relative Precision of Demand per Hour during System Peak Hou</v>
          </cell>
          <cell r="F96">
            <v>1.0507236699689498E-15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 t="str">
            <v>None</v>
          </cell>
          <cell r="T96" t="str">
            <v>M8800</v>
          </cell>
          <cell r="U96">
            <v>39079.353194444448</v>
          </cell>
        </row>
        <row r="97">
          <cell r="A97">
            <v>991</v>
          </cell>
          <cell r="B97" t="str">
            <v>R991</v>
          </cell>
          <cell r="C97" t="str">
            <v>PkHrs_Annualpeaks_ADJ</v>
          </cell>
          <cell r="D97" t="str">
            <v>Days</v>
          </cell>
          <cell r="E97" t="str">
            <v>Number of Days</v>
          </cell>
          <cell r="F97">
            <v>365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 t="str">
            <v>Days</v>
          </cell>
          <cell r="T97" t="str">
            <v>M8800</v>
          </cell>
          <cell r="U97">
            <v>39079.353194444448</v>
          </cell>
        </row>
        <row r="98">
          <cell r="A98">
            <v>991</v>
          </cell>
          <cell r="B98" t="str">
            <v>R991</v>
          </cell>
          <cell r="C98" t="str">
            <v>PkHrs_Annualpeaks_ADJ</v>
          </cell>
          <cell r="D98" t="str">
            <v>Load_Factor</v>
          </cell>
          <cell r="E98" t="str">
            <v>Load Factor based on Demand during System Peak Hours</v>
          </cell>
          <cell r="F98">
            <v>1.0163951301550638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 t="str">
            <v>None</v>
          </cell>
          <cell r="T98" t="str">
            <v>M8800</v>
          </cell>
          <cell r="U98">
            <v>39079.353194444448</v>
          </cell>
        </row>
        <row r="99">
          <cell r="A99">
            <v>991</v>
          </cell>
          <cell r="B99" t="str">
            <v>R991</v>
          </cell>
          <cell r="C99" t="str">
            <v>PkHrs_Annualpeaks_ADJ</v>
          </cell>
          <cell r="D99" t="str">
            <v>Error_Ratio</v>
          </cell>
          <cell r="E99" t="str">
            <v>Error Ratio</v>
          </cell>
          <cell r="F99">
            <v>7.188756685762562E-16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 t="str">
            <v>None</v>
          </cell>
          <cell r="T99" t="str">
            <v>M8800</v>
          </cell>
          <cell r="U99">
            <v>39079.353194444448</v>
          </cell>
        </row>
      </sheetData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SE_VER1"/>
    </sheetNames>
    <definedNames>
      <definedName name="menu1_Button5_Click"/>
      <definedName name="menu1_Button6_Click"/>
    </definedNames>
    <sheetDataSet>
      <sheetData sheetId="0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  <sheetName val="Sheet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A"/>
      <sheetName val="For Printing"/>
      <sheetName val="Input_Area"/>
      <sheetName val="Mthly"/>
      <sheetName val="QTD"/>
      <sheetName val="YTD"/>
      <sheetName val="12ME"/>
      <sheetName val="Budget"/>
      <sheetName val="OPSTATS-RELEASE "/>
      <sheetName val="Approval History"/>
    </sheetNames>
    <sheetDataSet>
      <sheetData sheetId="0" refreshError="1"/>
      <sheetData sheetId="1" refreshError="1"/>
      <sheetData sheetId="2" refreshError="1"/>
      <sheetData sheetId="3">
        <row r="11">
          <cell r="B11">
            <v>132465526</v>
          </cell>
          <cell r="D11">
            <v>123353000</v>
          </cell>
        </row>
        <row r="31">
          <cell r="B31">
            <v>7897841.8300000001</v>
          </cell>
          <cell r="D31">
            <v>7507369</v>
          </cell>
        </row>
      </sheetData>
      <sheetData sheetId="4" refreshError="1"/>
      <sheetData sheetId="5">
        <row r="13">
          <cell r="B13">
            <v>132465526</v>
          </cell>
          <cell r="D13">
            <v>235931000</v>
          </cell>
        </row>
        <row r="32">
          <cell r="B32">
            <v>71715878.549999997</v>
          </cell>
          <cell r="D32">
            <v>14665446</v>
          </cell>
        </row>
      </sheetData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model"/>
      <sheetName val="Revenue Requirement Adjustments"/>
      <sheetName val="Gas Matrix of Adjustments 9_04"/>
      <sheetName val="ROE matrix"/>
      <sheetName val="Rollforward"/>
      <sheetName val="PREVIOUS"/>
      <sheetName val="CHANGES"/>
      <sheetName val="GRB Detail"/>
      <sheetName val="Gas Unit cost"/>
      <sheetName val="Gas Unit Cost Summary "/>
      <sheetName val=" model at 1.30.03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_1"/>
      <sheetName val="CAPACITY_A"/>
      <sheetName val="Peak Resources"/>
      <sheetName val="F05Peak"/>
      <sheetName val="Peak Resources 07.05 Update"/>
      <sheetName val="7.05 05 PCORCJMR_ Peak Capacity"/>
      <sheetName val="05 PCORC JMR__ Peak Capacity"/>
      <sheetName val="05 PCORC2 JMR__ Peak Capacity"/>
      <sheetName val="Peak Resources Strat Plan"/>
      <sheetName val="04 GRC JMR24C Peak Capacity"/>
      <sheetName val="Winter On-peak Cap - 2005+PCORC"/>
      <sheetName val="Plant Capacities 11.16.05 TomLe"/>
      <sheetName val="Mid-C Generation"/>
      <sheetName val="Westside Plants 011904"/>
      <sheetName val="Winter On-peak Cap - 2004-05"/>
      <sheetName val="Loads"/>
      <sheetName val="PSE % of Rock Island"/>
      <sheetName val="04_05 Prem Update"/>
      <sheetName val="CAPACITY_DAmounts"/>
      <sheetName val="2008 Extreme Peaks - 080403"/>
      <sheetName val="MidC Capacity - New"/>
      <sheetName val="2005 Budget Update"/>
      <sheetName val="2002 Frcst vs Actual MWh"/>
      <sheetName val="Peaks - 071503"/>
      <sheetName val="Peaks-FO2"/>
      <sheetName val="Peaks-F01"/>
      <sheetName val="MidC Capacity - Old"/>
      <sheetName val="CAPACITY_DAmounts OLD"/>
      <sheetName val="05 GRC JMR__ Peak Capacity"/>
      <sheetName val="Sheet1"/>
      <sheetName val="Frcst vs Actual MWh"/>
      <sheetName val="chg in 04"/>
      <sheetName val="2008 Extreme Peaks - 091803"/>
      <sheetName val="Peaks-New"/>
      <sheetName val="2008 Extreme Peaks - 071503"/>
      <sheetName val="2006"/>
      <sheetName val="2006-07"/>
      <sheetName val="Peaks-Old"/>
      <sheetName val="Mid-C Generation06GRC"/>
      <sheetName val="Exhibit A-1 Ori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">
          <cell r="E5">
            <v>36099</v>
          </cell>
          <cell r="F5">
            <v>36129</v>
          </cell>
          <cell r="G5">
            <v>36160</v>
          </cell>
          <cell r="H5">
            <v>36191</v>
          </cell>
          <cell r="I5">
            <v>36464</v>
          </cell>
          <cell r="J5">
            <v>36494</v>
          </cell>
          <cell r="K5">
            <v>36525</v>
          </cell>
          <cell r="L5">
            <v>36556</v>
          </cell>
          <cell r="M5">
            <v>36830</v>
          </cell>
          <cell r="N5">
            <v>36860</v>
          </cell>
          <cell r="O5">
            <v>36891</v>
          </cell>
          <cell r="P5">
            <v>36922</v>
          </cell>
          <cell r="Q5">
            <v>37195</v>
          </cell>
          <cell r="R5">
            <v>37225</v>
          </cell>
          <cell r="S5">
            <v>37256</v>
          </cell>
          <cell r="T5">
            <v>37287</v>
          </cell>
          <cell r="U5">
            <v>37560</v>
          </cell>
          <cell r="V5">
            <v>37590</v>
          </cell>
          <cell r="W5">
            <v>37621</v>
          </cell>
          <cell r="X5">
            <v>37652</v>
          </cell>
          <cell r="Y5">
            <v>37925</v>
          </cell>
          <cell r="Z5">
            <v>37955</v>
          </cell>
          <cell r="AA5">
            <v>37986</v>
          </cell>
          <cell r="AB5">
            <v>38017</v>
          </cell>
          <cell r="AC5">
            <v>38291</v>
          </cell>
          <cell r="AD5">
            <v>38321</v>
          </cell>
        </row>
        <row r="6">
          <cell r="E6">
            <v>2570.7735360580582</v>
          </cell>
          <cell r="F6">
            <v>2816.6719238560922</v>
          </cell>
          <cell r="G6">
            <v>2884.4517302600407</v>
          </cell>
          <cell r="H6">
            <v>2719.5451206742555</v>
          </cell>
          <cell r="I6">
            <v>2584.0666666666666</v>
          </cell>
          <cell r="J6">
            <v>2875.1384408602153</v>
          </cell>
          <cell r="K6">
            <v>2881.8047580645166</v>
          </cell>
          <cell r="L6">
            <v>2711.74066091954</v>
          </cell>
          <cell r="M6">
            <v>2585.5042083333333</v>
          </cell>
          <cell r="N6">
            <v>2857.5044892473115</v>
          </cell>
          <cell r="O6">
            <v>2888.8676836196305</v>
          </cell>
          <cell r="P6">
            <v>2731.6511985609218</v>
          </cell>
          <cell r="Q6">
            <v>2598.5807454048909</v>
          </cell>
          <cell r="R6">
            <v>2863.0480052799267</v>
          </cell>
          <cell r="S6">
            <v>2897.8545411478408</v>
          </cell>
          <cell r="T6">
            <v>2740.1489779079748</v>
          </cell>
          <cell r="U6">
            <v>2606.664561450506</v>
          </cell>
          <cell r="V6">
            <v>2871.954541451787</v>
          </cell>
          <cell r="W6">
            <v>2923.4876569936223</v>
          </cell>
          <cell r="X6">
            <v>2764.3871013845223</v>
          </cell>
          <cell r="Y6">
            <v>2629.7219419111166</v>
          </cell>
          <cell r="Z6">
            <v>2897.3585575676861</v>
          </cell>
          <cell r="AA6">
            <v>2951.1749854031737</v>
          </cell>
          <cell r="AB6">
            <v>2694.3411736286771</v>
          </cell>
          <cell r="AC6">
            <v>2654.6271180480226</v>
          </cell>
          <cell r="AD6">
            <v>2924.7984264214838</v>
          </cell>
        </row>
        <row r="7">
          <cell r="E7">
            <v>4282.4334003791209</v>
          </cell>
          <cell r="F7">
            <v>4577.4057709677263</v>
          </cell>
          <cell r="G7">
            <v>4772.9597002800228</v>
          </cell>
          <cell r="H7">
            <v>4469.6961155805802</v>
          </cell>
          <cell r="I7">
            <v>3810.072688136017</v>
          </cell>
          <cell r="J7">
            <v>4244.9811347948626</v>
          </cell>
          <cell r="K7">
            <v>4481.2306589386726</v>
          </cell>
          <cell r="L7">
            <v>4206.0654958214582</v>
          </cell>
          <cell r="M7">
            <v>3868.1146177557475</v>
          </cell>
          <cell r="N7">
            <v>4281.7080345540098</v>
          </cell>
          <cell r="O7">
            <v>4492.9327191175889</v>
          </cell>
          <cell r="P7">
            <v>4216.599445258531</v>
          </cell>
          <cell r="Q7">
            <v>3876.0430629517859</v>
          </cell>
          <cell r="R7">
            <v>4289.398422168053</v>
          </cell>
          <cell r="S7">
            <v>4500.3234394803194</v>
          </cell>
          <cell r="T7">
            <v>4223.6907599413771</v>
          </cell>
          <cell r="U7">
            <v>3888.8888126531047</v>
          </cell>
          <cell r="V7">
            <v>4320.882401320715</v>
          </cell>
          <cell r="W7">
            <v>4548.4359742375091</v>
          </cell>
          <cell r="X7">
            <v>4268.5843231942563</v>
          </cell>
          <cell r="Y7">
            <v>3931.2139074496649</v>
          </cell>
          <cell r="Z7">
            <v>4359.5868833657787</v>
          </cell>
          <cell r="AA7">
            <v>4580.9965462901928</v>
          </cell>
          <cell r="AB7">
            <v>4299.3708970792168</v>
          </cell>
          <cell r="AC7">
            <v>3962.5999427177253</v>
          </cell>
          <cell r="AD7">
            <v>4383.1710707591837</v>
          </cell>
        </row>
        <row r="8">
          <cell r="E8">
            <v>4685</v>
          </cell>
          <cell r="F8">
            <v>5124</v>
          </cell>
          <cell r="G8">
            <v>5047</v>
          </cell>
          <cell r="H8">
            <v>4987</v>
          </cell>
          <cell r="I8">
            <v>4709.2255165722718</v>
          </cell>
          <cell r="J8">
            <v>5230.3604286291857</v>
          </cell>
          <cell r="K8">
            <v>5042.3685241009025</v>
          </cell>
          <cell r="L8">
            <v>4972.6884739654115</v>
          </cell>
          <cell r="M8">
            <v>4711.8453049798727</v>
          </cell>
          <cell r="N8">
            <v>5198.2813045752846</v>
          </cell>
          <cell r="O8">
            <v>5054.7267081199661</v>
          </cell>
          <cell r="P8">
            <v>5009.1996722767508</v>
          </cell>
          <cell r="Q8">
            <v>4735.6760996107323</v>
          </cell>
          <cell r="R8">
            <v>5208.3658926703838</v>
          </cell>
          <cell r="S8">
            <v>5070.4512458090703</v>
          </cell>
          <cell r="T8">
            <v>5024.7825818161391</v>
          </cell>
          <cell r="U8">
            <v>4750.4081161195763</v>
          </cell>
          <cell r="V8">
            <v>5224.5683800662655</v>
          </cell>
          <cell r="W8">
            <v>5115.3021733931473</v>
          </cell>
          <cell r="X8">
            <v>5069.2295449713502</v>
          </cell>
          <cell r="Y8">
            <v>4792.4280863514159</v>
          </cell>
          <cell r="Z8">
            <v>5270.7825583933109</v>
          </cell>
          <cell r="AA8">
            <v>5163.7474099755636</v>
          </cell>
          <cell r="AB8">
            <v>4940.7819457523337</v>
          </cell>
          <cell r="AC8">
            <v>4837.8154954579832</v>
          </cell>
          <cell r="AD8">
            <v>5320.7002952855692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">
          <cell r="C5">
            <v>35764</v>
          </cell>
          <cell r="D5">
            <v>4791.9845725734322</v>
          </cell>
          <cell r="E5">
            <v>5272.9159427448749</v>
          </cell>
        </row>
        <row r="6">
          <cell r="C6">
            <v>35795</v>
          </cell>
          <cell r="D6">
            <v>5002.3387796910711</v>
          </cell>
          <cell r="E6">
            <v>5505.6985356050645</v>
          </cell>
        </row>
        <row r="7">
          <cell r="C7">
            <v>35826</v>
          </cell>
          <cell r="D7">
            <v>4630.2405641197802</v>
          </cell>
          <cell r="E7">
            <v>5101.0109932573032</v>
          </cell>
        </row>
        <row r="8">
          <cell r="C8">
            <v>35854</v>
          </cell>
          <cell r="D8">
            <v>3848.1866035800076</v>
          </cell>
          <cell r="E8" t="str">
            <v xml:space="preserve"> </v>
          </cell>
        </row>
        <row r="9">
          <cell r="C9">
            <v>35885</v>
          </cell>
          <cell r="D9">
            <v>3456.2425731958638</v>
          </cell>
          <cell r="E9" t="str">
            <v xml:space="preserve"> </v>
          </cell>
        </row>
        <row r="10">
          <cell r="C10">
            <v>35915</v>
          </cell>
          <cell r="D10">
            <v>3191.4964072552948</v>
          </cell>
          <cell r="E10" t="str">
            <v xml:space="preserve"> </v>
          </cell>
        </row>
        <row r="11">
          <cell r="C11">
            <v>35946</v>
          </cell>
          <cell r="D11">
            <v>3017.289513443111</v>
          </cell>
          <cell r="E11" t="str">
            <v xml:space="preserve"> </v>
          </cell>
        </row>
        <row r="12">
          <cell r="C12">
            <v>35976</v>
          </cell>
          <cell r="D12">
            <v>2885.6151059950012</v>
          </cell>
          <cell r="E12" t="str">
            <v xml:space="preserve"> </v>
          </cell>
        </row>
        <row r="13">
          <cell r="C13">
            <v>36007</v>
          </cell>
          <cell r="D13">
            <v>3004.5443369656596</v>
          </cell>
          <cell r="E13" t="str">
            <v xml:space="preserve"> </v>
          </cell>
        </row>
        <row r="14">
          <cell r="C14">
            <v>36038</v>
          </cell>
          <cell r="D14">
            <v>3079.1485368724361</v>
          </cell>
          <cell r="E14" t="str">
            <v xml:space="preserve"> </v>
          </cell>
        </row>
        <row r="15">
          <cell r="C15">
            <v>36068</v>
          </cell>
          <cell r="D15">
            <v>3395.3565016883094</v>
          </cell>
          <cell r="E15" t="str">
            <v xml:space="preserve"> </v>
          </cell>
        </row>
        <row r="16">
          <cell r="C16">
            <v>36099</v>
          </cell>
          <cell r="D16">
            <v>4543.5812258051892</v>
          </cell>
          <cell r="E16">
            <v>4979.8945535057737</v>
          </cell>
        </row>
        <row r="17">
          <cell r="C17">
            <v>36129</v>
          </cell>
          <cell r="D17">
            <v>4860.4780375251357</v>
          </cell>
          <cell r="E17">
            <v>5350.7838476318038</v>
          </cell>
        </row>
        <row r="18">
          <cell r="C18">
            <v>36160</v>
          </cell>
          <cell r="D18">
            <v>5086.0051397105117</v>
          </cell>
          <cell r="E18">
            <v>5599.8359640184071</v>
          </cell>
        </row>
        <row r="19">
          <cell r="C19">
            <v>36191</v>
          </cell>
          <cell r="D19">
            <v>4694.6543839931956</v>
          </cell>
          <cell r="E19">
            <v>5173.7273132864029</v>
          </cell>
        </row>
        <row r="20">
          <cell r="C20">
            <v>36219</v>
          </cell>
          <cell r="D20">
            <v>3908.4453631732185</v>
          </cell>
          <cell r="E20" t="str">
            <v xml:space="preserve"> </v>
          </cell>
        </row>
        <row r="21">
          <cell r="C21">
            <v>36250</v>
          </cell>
          <cell r="D21">
            <v>3509.4830087594419</v>
          </cell>
          <cell r="E21" t="str">
            <v xml:space="preserve"> </v>
          </cell>
        </row>
        <row r="22">
          <cell r="C22">
            <v>36280</v>
          </cell>
          <cell r="D22">
            <v>3244.1387534520009</v>
          </cell>
          <cell r="E22" t="str">
            <v xml:space="preserve"> </v>
          </cell>
        </row>
        <row r="23">
          <cell r="C23">
            <v>36311</v>
          </cell>
          <cell r="D23">
            <v>3089.2782295470452</v>
          </cell>
          <cell r="E23" t="str">
            <v xml:space="preserve"> </v>
          </cell>
        </row>
        <row r="24">
          <cell r="C24">
            <v>36341</v>
          </cell>
          <cell r="D24">
            <v>2948.7824225700238</v>
          </cell>
          <cell r="E24" t="str">
            <v xml:space="preserve"> </v>
          </cell>
        </row>
        <row r="25">
          <cell r="C25">
            <v>36372</v>
          </cell>
          <cell r="D25">
            <v>3049.078643556767</v>
          </cell>
          <cell r="E25" t="str">
            <v xml:space="preserve"> </v>
          </cell>
        </row>
        <row r="26">
          <cell r="C26">
            <v>36403</v>
          </cell>
          <cell r="D26">
            <v>3117.5054695461859</v>
          </cell>
          <cell r="E26" t="str">
            <v xml:space="preserve"> </v>
          </cell>
        </row>
        <row r="27">
          <cell r="C27">
            <v>36433</v>
          </cell>
          <cell r="D27">
            <v>3430.0938085976932</v>
          </cell>
          <cell r="E27" t="str">
            <v xml:space="preserve"> </v>
          </cell>
        </row>
        <row r="28">
          <cell r="C28">
            <v>36464</v>
          </cell>
          <cell r="D28">
            <v>4586.9691451582894</v>
          </cell>
          <cell r="E28">
            <v>5027.9701955085256</v>
          </cell>
        </row>
        <row r="29">
          <cell r="C29">
            <v>36494</v>
          </cell>
          <cell r="D29">
            <v>4895.1288391540647</v>
          </cell>
          <cell r="E29">
            <v>5389.3448364788137</v>
          </cell>
        </row>
        <row r="30">
          <cell r="C30">
            <v>36525</v>
          </cell>
          <cell r="D30">
            <v>5094.8196127533847</v>
          </cell>
          <cell r="E30">
            <v>5610.8709855475227</v>
          </cell>
        </row>
        <row r="31">
          <cell r="C31">
            <v>36556</v>
          </cell>
          <cell r="D31">
            <v>4690.9664471310625</v>
          </cell>
          <cell r="E31">
            <v>5170.8411258861479</v>
          </cell>
        </row>
        <row r="32">
          <cell r="C32">
            <v>36585</v>
          </cell>
          <cell r="D32">
            <v>3892.9149697460171</v>
          </cell>
          <cell r="E32" t="str">
            <v xml:space="preserve"> </v>
          </cell>
        </row>
        <row r="33">
          <cell r="C33">
            <v>36616</v>
          </cell>
          <cell r="D33">
            <v>3485.6734371256944</v>
          </cell>
          <cell r="E33" t="str">
            <v xml:space="preserve"> </v>
          </cell>
        </row>
        <row r="34">
          <cell r="C34">
            <v>36646</v>
          </cell>
          <cell r="D34">
            <v>3224.2225165411628</v>
          </cell>
          <cell r="E34" t="str">
            <v xml:space="preserve"> </v>
          </cell>
        </row>
        <row r="35">
          <cell r="C35">
            <v>36677</v>
          </cell>
          <cell r="D35">
            <v>3092.0265597984235</v>
          </cell>
          <cell r="E35" t="str">
            <v xml:space="preserve"> </v>
          </cell>
        </row>
        <row r="36">
          <cell r="C36">
            <v>36707</v>
          </cell>
          <cell r="D36">
            <v>2954.8600909287843</v>
          </cell>
          <cell r="E36" t="str">
            <v xml:space="preserve"> </v>
          </cell>
        </row>
        <row r="37">
          <cell r="C37">
            <v>36738</v>
          </cell>
          <cell r="D37">
            <v>3044.4536412716193</v>
          </cell>
          <cell r="E37" t="str">
            <v xml:space="preserve"> </v>
          </cell>
        </row>
        <row r="38">
          <cell r="C38">
            <v>36769</v>
          </cell>
          <cell r="D38">
            <v>3120.1062164393743</v>
          </cell>
          <cell r="E38" t="str">
            <v xml:space="preserve"> </v>
          </cell>
        </row>
        <row r="39">
          <cell r="C39">
            <v>36799</v>
          </cell>
          <cell r="D39">
            <v>3441.9635100351779</v>
          </cell>
          <cell r="E39" t="str">
            <v xml:space="preserve"> </v>
          </cell>
        </row>
        <row r="40">
          <cell r="C40">
            <v>36830</v>
          </cell>
          <cell r="D40">
            <v>4617.8540961846038</v>
          </cell>
          <cell r="E40">
            <v>5061.7441237929561</v>
          </cell>
        </row>
        <row r="41">
          <cell r="C41">
            <v>36860</v>
          </cell>
          <cell r="D41">
            <v>4952.402875100348</v>
          </cell>
          <cell r="E41">
            <v>5451.7912303485737</v>
          </cell>
        </row>
        <row r="42">
          <cell r="C42">
            <v>36891</v>
          </cell>
          <cell r="D42">
            <v>5150.3333460161411</v>
          </cell>
          <cell r="E42">
            <v>5672.2133937585031</v>
          </cell>
        </row>
        <row r="43">
          <cell r="C43">
            <v>36922</v>
          </cell>
          <cell r="D43">
            <v>4736.9214064646767</v>
          </cell>
          <cell r="E43">
            <v>5221.9769841411007</v>
          </cell>
        </row>
        <row r="44">
          <cell r="C44">
            <v>36950</v>
          </cell>
          <cell r="D44">
            <v>3931.4075433827688</v>
          </cell>
          <cell r="E44" t="str">
            <v xml:space="preserve"> </v>
          </cell>
        </row>
        <row r="45">
          <cell r="C45">
            <v>36981</v>
          </cell>
          <cell r="D45">
            <v>3524.4932288957366</v>
          </cell>
          <cell r="E45" t="str">
            <v xml:space="preserve"> </v>
          </cell>
        </row>
        <row r="46">
          <cell r="C46">
            <v>37011</v>
          </cell>
          <cell r="D46">
            <v>3278.4362222626396</v>
          </cell>
          <cell r="E46" t="str">
            <v xml:space="preserve"> </v>
          </cell>
        </row>
        <row r="47">
          <cell r="C47">
            <v>37042</v>
          </cell>
          <cell r="D47">
            <v>3158.8728586341867</v>
          </cell>
          <cell r="E47" t="str">
            <v xml:space="preserve"> </v>
          </cell>
        </row>
        <row r="48">
          <cell r="C48">
            <v>37072</v>
          </cell>
          <cell r="D48">
            <v>3026.5964330355482</v>
          </cell>
          <cell r="E48" t="str">
            <v xml:space="preserve"> </v>
          </cell>
        </row>
        <row r="49">
          <cell r="C49">
            <v>37103</v>
          </cell>
          <cell r="D49">
            <v>3122.9065540047113</v>
          </cell>
          <cell r="E49" t="str">
            <v xml:space="preserve"> </v>
          </cell>
        </row>
        <row r="50">
          <cell r="C50">
            <v>37134</v>
          </cell>
          <cell r="D50">
            <v>3202.3327942661131</v>
          </cell>
          <cell r="E50" t="str">
            <v xml:space="preserve"> </v>
          </cell>
        </row>
        <row r="51">
          <cell r="C51">
            <v>37164</v>
          </cell>
          <cell r="D51">
            <v>3532.3048166289173</v>
          </cell>
          <cell r="E51" t="str">
            <v xml:space="preserve"> </v>
          </cell>
        </row>
        <row r="52">
          <cell r="C52">
            <v>37195</v>
          </cell>
          <cell r="D52">
            <v>4736.3389644157642</v>
          </cell>
          <cell r="E52">
            <v>5192.6339342816545</v>
          </cell>
        </row>
        <row r="53">
          <cell r="C53">
            <v>37225</v>
          </cell>
          <cell r="D53">
            <v>5070.7553418263306</v>
          </cell>
          <cell r="E53">
            <v>5583.1136098026091</v>
          </cell>
        </row>
        <row r="54">
          <cell r="C54">
            <v>37256</v>
          </cell>
          <cell r="D54">
            <v>5257.7442375931432</v>
          </cell>
          <cell r="E54">
            <v>5791.3477167615183</v>
          </cell>
        </row>
        <row r="55">
          <cell r="C55">
            <v>37287</v>
          </cell>
          <cell r="D55">
            <v>4821.1064175835972</v>
          </cell>
          <cell r="E55">
            <v>5315.5138999207329</v>
          </cell>
        </row>
        <row r="56">
          <cell r="C56">
            <v>37315</v>
          </cell>
          <cell r="D56">
            <v>3996.5398284683788</v>
          </cell>
          <cell r="E56" t="str">
            <v xml:space="preserve"> </v>
          </cell>
        </row>
        <row r="57">
          <cell r="C57">
            <v>37346</v>
          </cell>
          <cell r="D57">
            <v>3580.9975804480337</v>
          </cell>
          <cell r="E57" t="str">
            <v xml:space="preserve"> </v>
          </cell>
        </row>
        <row r="58">
          <cell r="C58">
            <v>37376</v>
          </cell>
          <cell r="D58">
            <v>3335.5611210632451</v>
          </cell>
          <cell r="E58" t="str">
            <v xml:space="preserve"> </v>
          </cell>
        </row>
        <row r="59">
          <cell r="C59">
            <v>37407</v>
          </cell>
          <cell r="D59">
            <v>3222.2018079727741</v>
          </cell>
          <cell r="E59" t="str">
            <v xml:space="preserve"> </v>
          </cell>
        </row>
        <row r="60">
          <cell r="C60">
            <v>37437</v>
          </cell>
          <cell r="D60">
            <v>3089.5450905601979</v>
          </cell>
          <cell r="E60" t="str">
            <v xml:space="preserve"> </v>
          </cell>
        </row>
        <row r="61">
          <cell r="C61">
            <v>37468</v>
          </cell>
          <cell r="D61">
            <v>3188.5597430454191</v>
          </cell>
          <cell r="E61" t="str">
            <v xml:space="preserve"> </v>
          </cell>
        </row>
        <row r="62">
          <cell r="C62">
            <v>37499</v>
          </cell>
          <cell r="D62">
            <v>3268.7253042150187</v>
          </cell>
          <cell r="E62" t="str">
            <v xml:space="preserve"> </v>
          </cell>
        </row>
        <row r="63">
          <cell r="C63">
            <v>37529</v>
          </cell>
          <cell r="D63">
            <v>3603.9523197377816</v>
          </cell>
          <cell r="E63" t="str">
            <v xml:space="preserve"> </v>
          </cell>
        </row>
        <row r="64">
          <cell r="C64">
            <v>37560</v>
          </cell>
          <cell r="D64">
            <v>4832.0594976828588</v>
          </cell>
          <cell r="E64">
            <v>5297.9212628364094</v>
          </cell>
        </row>
        <row r="65">
          <cell r="C65">
            <v>37590</v>
          </cell>
          <cell r="D65">
            <v>5168.0172212516745</v>
          </cell>
          <cell r="E65">
            <v>5690.5082003214848</v>
          </cell>
        </row>
        <row r="66">
          <cell r="C66">
            <v>37621</v>
          </cell>
          <cell r="D66">
            <v>5348.3429480108316</v>
          </cell>
          <cell r="E66">
            <v>5891.5491955667585</v>
          </cell>
        </row>
        <row r="67">
          <cell r="C67">
            <v>37652</v>
          </cell>
          <cell r="D67">
            <v>4895.60336323099</v>
          </cell>
          <cell r="E67">
            <v>5398.1784250144719</v>
          </cell>
        </row>
        <row r="68">
          <cell r="C68">
            <v>37680</v>
          </cell>
          <cell r="D68">
            <v>4051.9045393586603</v>
          </cell>
          <cell r="E68" t="str">
            <v xml:space="preserve"> </v>
          </cell>
        </row>
        <row r="69">
          <cell r="C69">
            <v>37711</v>
          </cell>
          <cell r="D69">
            <v>3629.0480895719702</v>
          </cell>
          <cell r="E69" t="str">
            <v xml:space="preserve"> </v>
          </cell>
        </row>
        <row r="70">
          <cell r="C70">
            <v>37741</v>
          </cell>
          <cell r="D70">
            <v>3390.461171296055</v>
          </cell>
          <cell r="E70" t="str">
            <v xml:space="preserve"> </v>
          </cell>
        </row>
        <row r="71">
          <cell r="C71">
            <v>37772</v>
          </cell>
          <cell r="D71">
            <v>3285.2974309003139</v>
          </cell>
          <cell r="E71" t="str">
            <v xml:space="preserve"> </v>
          </cell>
        </row>
        <row r="72">
          <cell r="C72">
            <v>37802</v>
          </cell>
          <cell r="D72">
            <v>3153.4483546713554</v>
          </cell>
          <cell r="E72" t="str">
            <v xml:space="preserve"> </v>
          </cell>
        </row>
        <row r="73">
          <cell r="C73">
            <v>37833</v>
          </cell>
          <cell r="D73">
            <v>3254.7642682066862</v>
          </cell>
          <cell r="E73" t="str">
            <v xml:space="preserve"> </v>
          </cell>
        </row>
        <row r="74">
          <cell r="C74">
            <v>37864</v>
          </cell>
          <cell r="D74">
            <v>3336.6527554859263</v>
          </cell>
          <cell r="E74" t="str">
            <v xml:space="preserve"> </v>
          </cell>
        </row>
        <row r="75">
          <cell r="C75">
            <v>37894</v>
          </cell>
          <cell r="D75">
            <v>3678.3992141496983</v>
          </cell>
          <cell r="E75" t="str">
            <v xml:space="preserve"> </v>
          </cell>
        </row>
        <row r="76">
          <cell r="C76">
            <v>37925</v>
          </cell>
          <cell r="D76">
            <v>4929.349705487788</v>
          </cell>
          <cell r="E76">
            <v>5404.9527597790793</v>
          </cell>
        </row>
        <row r="77">
          <cell r="C77">
            <v>37955</v>
          </cell>
          <cell r="D77">
            <v>5270.3234715185472</v>
          </cell>
          <cell r="E77">
            <v>5803.5550917620185</v>
          </cell>
        </row>
        <row r="78">
          <cell r="C78">
            <v>37986</v>
          </cell>
          <cell r="D78">
            <v>5443.8926368301627</v>
          </cell>
          <cell r="E78">
            <v>5997.310447529363</v>
          </cell>
        </row>
        <row r="79">
          <cell r="C79">
            <v>38017</v>
          </cell>
          <cell r="D79">
            <v>4971.9775781362032</v>
          </cell>
          <cell r="E79">
            <v>5482.943141777243</v>
          </cell>
        </row>
        <row r="80">
          <cell r="C80">
            <v>38046</v>
          </cell>
          <cell r="D80">
            <v>4111.1235564885028</v>
          </cell>
          <cell r="E80" t="str">
            <v xml:space="preserve"> </v>
          </cell>
        </row>
        <row r="81">
          <cell r="C81">
            <v>38077</v>
          </cell>
          <cell r="D81">
            <v>3680.2643124329916</v>
          </cell>
          <cell r="E81" t="str">
            <v xml:space="preserve"> </v>
          </cell>
        </row>
        <row r="82">
          <cell r="C82">
            <v>38107</v>
          </cell>
          <cell r="D82">
            <v>3446.9032424867833</v>
          </cell>
          <cell r="E82" t="str">
            <v xml:space="preserve"> </v>
          </cell>
        </row>
        <row r="83">
          <cell r="C83">
            <v>38138</v>
          </cell>
          <cell r="D83">
            <v>3346.9376670202896</v>
          </cell>
          <cell r="E83" t="str">
            <v xml:space="preserve"> </v>
          </cell>
        </row>
        <row r="84">
          <cell r="C84">
            <v>38168</v>
          </cell>
          <cell r="D84">
            <v>3215.1294227033491</v>
          </cell>
          <cell r="E84" t="str">
            <v xml:space="preserve"> </v>
          </cell>
        </row>
        <row r="85">
          <cell r="C85">
            <v>38199</v>
          </cell>
          <cell r="D85">
            <v>3322.8339184387969</v>
          </cell>
          <cell r="E85" t="str">
            <v xml:space="preserve"> </v>
          </cell>
        </row>
        <row r="86">
          <cell r="C86">
            <v>38230</v>
          </cell>
          <cell r="D86">
            <v>3404.4063854815586</v>
          </cell>
          <cell r="E86" t="str">
            <v xml:space="preserve"> </v>
          </cell>
        </row>
        <row r="87">
          <cell r="C87">
            <v>38260</v>
          </cell>
          <cell r="D87">
            <v>3752.0122867601076</v>
          </cell>
          <cell r="E87" t="str">
            <v xml:space="preserve"> </v>
          </cell>
        </row>
        <row r="88">
          <cell r="C88">
            <v>38291</v>
          </cell>
          <cell r="D88">
            <v>5029.1095418075311</v>
          </cell>
          <cell r="E88">
            <v>5514.7285753311335</v>
          </cell>
        </row>
        <row r="89">
          <cell r="C89">
            <v>38321</v>
          </cell>
          <cell r="D89">
            <v>5374.390335016491</v>
          </cell>
          <cell r="E89">
            <v>5918.7243537167979</v>
          </cell>
        </row>
        <row r="90">
          <cell r="C90">
            <v>38352</v>
          </cell>
          <cell r="D90">
            <v>5541.9736809626656</v>
          </cell>
          <cell r="E90">
            <v>6105.9182644773236</v>
          </cell>
        </row>
        <row r="91">
          <cell r="C91">
            <v>38383</v>
          </cell>
          <cell r="D91">
            <v>5049.5427163693375</v>
          </cell>
          <cell r="E91">
            <v>5569.0533675573479</v>
          </cell>
        </row>
        <row r="92">
          <cell r="C92">
            <v>38411</v>
          </cell>
          <cell r="D92">
            <v>4173.1383654796227</v>
          </cell>
          <cell r="E92" t="str">
            <v xml:space="preserve"> </v>
          </cell>
        </row>
        <row r="93">
          <cell r="C93">
            <v>38442</v>
          </cell>
          <cell r="D93">
            <v>3735.0252943992023</v>
          </cell>
          <cell r="E93" t="str">
            <v xml:space="preserve"> </v>
          </cell>
        </row>
        <row r="94">
          <cell r="C94">
            <v>38472</v>
          </cell>
          <cell r="D94">
            <v>3504.3409718803032</v>
          </cell>
          <cell r="E94" t="str">
            <v xml:space="preserve"> </v>
          </cell>
        </row>
        <row r="95">
          <cell r="C95">
            <v>38503</v>
          </cell>
          <cell r="D95">
            <v>3418.0825271444546</v>
          </cell>
          <cell r="E95" t="str">
            <v xml:space="preserve"> </v>
          </cell>
        </row>
        <row r="96">
          <cell r="C96">
            <v>38533</v>
          </cell>
          <cell r="D96">
            <v>3286.0035227415465</v>
          </cell>
          <cell r="E96" t="str">
            <v xml:space="preserve"> </v>
          </cell>
        </row>
        <row r="97">
          <cell r="C97">
            <v>38564</v>
          </cell>
          <cell r="D97">
            <v>3392.2031430927345</v>
          </cell>
          <cell r="E97" t="str">
            <v xml:space="preserve"> </v>
          </cell>
        </row>
        <row r="98">
          <cell r="C98">
            <v>38595</v>
          </cell>
          <cell r="D98">
            <v>3478.8183261197246</v>
          </cell>
          <cell r="E98" t="str">
            <v xml:space="preserve"> </v>
          </cell>
        </row>
        <row r="99">
          <cell r="C99">
            <v>38625</v>
          </cell>
          <cell r="D99">
            <v>3831.5406422918686</v>
          </cell>
          <cell r="E99" t="str">
            <v xml:space="preserve"> </v>
          </cell>
        </row>
        <row r="100">
          <cell r="C100">
            <v>38656</v>
          </cell>
          <cell r="D100">
            <v>5129.9692286731351</v>
          </cell>
          <cell r="E100">
            <v>5625.6589064902246</v>
          </cell>
        </row>
        <row r="101">
          <cell r="C101">
            <v>38686</v>
          </cell>
          <cell r="D101">
            <v>5480.218626320242</v>
          </cell>
          <cell r="E101">
            <v>6035.4711340699096</v>
          </cell>
        </row>
        <row r="102">
          <cell r="C102">
            <v>38717</v>
          </cell>
          <cell r="D102">
            <v>5638.8599239890009</v>
          </cell>
          <cell r="E102">
            <v>6213.1057336790373</v>
          </cell>
        </row>
        <row r="103">
          <cell r="C103">
            <v>38748</v>
          </cell>
          <cell r="D103">
            <v>5127.1248386715915</v>
          </cell>
          <cell r="E103">
            <v>5655.1364079235409</v>
          </cell>
        </row>
        <row r="104">
          <cell r="C104">
            <v>38776</v>
          </cell>
          <cell r="D104">
            <v>4233.0570318838036</v>
          </cell>
          <cell r="E104" t="str">
            <v xml:space="preserve"> </v>
          </cell>
        </row>
        <row r="105">
          <cell r="C105">
            <v>38807</v>
          </cell>
          <cell r="D105">
            <v>3786.0980891916147</v>
          </cell>
          <cell r="E105" t="str">
            <v xml:space="preserve"> </v>
          </cell>
        </row>
        <row r="106">
          <cell r="C106">
            <v>38837</v>
          </cell>
          <cell r="D106">
            <v>3562.3393032018166</v>
          </cell>
          <cell r="E106" t="str">
            <v xml:space="preserve"> </v>
          </cell>
        </row>
        <row r="107">
          <cell r="C107">
            <v>38868</v>
          </cell>
          <cell r="D107">
            <v>3482.9554977432435</v>
          </cell>
          <cell r="E107" t="str">
            <v xml:space="preserve"> </v>
          </cell>
        </row>
        <row r="108">
          <cell r="C108">
            <v>38898</v>
          </cell>
          <cell r="D108">
            <v>3351.1208402722414</v>
          </cell>
          <cell r="E108" t="str">
            <v xml:space="preserve"> </v>
          </cell>
        </row>
        <row r="109">
          <cell r="C109">
            <v>38929</v>
          </cell>
          <cell r="D109">
            <v>3462.8437226314418</v>
          </cell>
          <cell r="E109" t="str">
            <v xml:space="preserve"> </v>
          </cell>
        </row>
        <row r="110">
          <cell r="C110">
            <v>38960</v>
          </cell>
          <cell r="D110">
            <v>3549.7334423854832</v>
          </cell>
          <cell r="E110" t="str">
            <v xml:space="preserve"> </v>
          </cell>
        </row>
        <row r="111">
          <cell r="C111">
            <v>38990</v>
          </cell>
          <cell r="D111">
            <v>3908.4066145187944</v>
          </cell>
          <cell r="E111" t="str">
            <v xml:space="preserve"> </v>
          </cell>
        </row>
        <row r="112">
          <cell r="C112">
            <v>39021</v>
          </cell>
          <cell r="D112">
            <v>5232.3776355013688</v>
          </cell>
          <cell r="E112">
            <v>5738.2817981536082</v>
          </cell>
        </row>
        <row r="113">
          <cell r="C113">
            <v>39051</v>
          </cell>
          <cell r="D113">
            <v>5587.2831142428522</v>
          </cell>
          <cell r="E113">
            <v>6153.8267782504736</v>
          </cell>
        </row>
        <row r="114">
          <cell r="C114">
            <v>39082</v>
          </cell>
          <cell r="D114">
            <v>5739.2144613992896</v>
          </cell>
          <cell r="E114">
            <v>6324.144278554103</v>
          </cell>
        </row>
        <row r="115">
          <cell r="C115">
            <v>39113</v>
          </cell>
          <cell r="D115">
            <v>5206.5552405738945</v>
          </cell>
          <cell r="E115">
            <v>5743.2453065001846</v>
          </cell>
        </row>
        <row r="116">
          <cell r="C116">
            <v>39141</v>
          </cell>
          <cell r="D116">
            <v>4296.7675852597458</v>
          </cell>
          <cell r="E116" t="str">
            <v xml:space="preserve"> </v>
          </cell>
        </row>
        <row r="117">
          <cell r="C117">
            <v>39172</v>
          </cell>
          <cell r="D117">
            <v>3842.5812220990611</v>
          </cell>
          <cell r="E117" t="str">
            <v xml:space="preserve"> </v>
          </cell>
        </row>
        <row r="118">
          <cell r="C118">
            <v>39202</v>
          </cell>
          <cell r="D118">
            <v>3622.8845837738477</v>
          </cell>
          <cell r="E118" t="str">
            <v xml:space="preserve"> </v>
          </cell>
        </row>
        <row r="119">
          <cell r="C119">
            <v>39233</v>
          </cell>
          <cell r="D119">
            <v>3554.9197351283028</v>
          </cell>
          <cell r="E119" t="str">
            <v xml:space="preserve"> </v>
          </cell>
        </row>
        <row r="120">
          <cell r="C120">
            <v>39263</v>
          </cell>
          <cell r="D120">
            <v>3423.2444762495934</v>
          </cell>
          <cell r="E120" t="str">
            <v xml:space="preserve"> </v>
          </cell>
        </row>
        <row r="121">
          <cell r="C121">
            <v>39294</v>
          </cell>
          <cell r="D121">
            <v>3537.0553843690323</v>
          </cell>
          <cell r="E121" t="str">
            <v xml:space="preserve"> </v>
          </cell>
        </row>
        <row r="122">
          <cell r="C122">
            <v>39325</v>
          </cell>
          <cell r="D122">
            <v>3626.2318190956485</v>
          </cell>
          <cell r="E122" t="str">
            <v xml:space="preserve"> </v>
          </cell>
        </row>
        <row r="123">
          <cell r="C123">
            <v>39355</v>
          </cell>
          <cell r="D123">
            <v>3990.6288497481373</v>
          </cell>
          <cell r="E123" t="str">
            <v xml:space="preserve"> </v>
          </cell>
        </row>
        <row r="124">
          <cell r="C124">
            <v>39386</v>
          </cell>
          <cell r="D124">
            <v>5340.2599706894161</v>
          </cell>
          <cell r="E124">
            <v>5856.8708713516771</v>
          </cell>
        </row>
        <row r="125">
          <cell r="C125">
            <v>39416</v>
          </cell>
          <cell r="D125">
            <v>5698.247813622429</v>
          </cell>
          <cell r="E125">
            <v>6276.261273202309</v>
          </cell>
        </row>
        <row r="126">
          <cell r="C126">
            <v>39447</v>
          </cell>
          <cell r="D126">
            <v>5842.338034045606</v>
          </cell>
          <cell r="E126">
            <v>6438.1190980037036</v>
          </cell>
        </row>
        <row r="127">
          <cell r="C127">
            <v>39478</v>
          </cell>
          <cell r="D127">
            <v>5290.7039607496899</v>
          </cell>
          <cell r="E127">
            <v>5836.5293959761038</v>
          </cell>
        </row>
        <row r="128">
          <cell r="C128">
            <v>39507</v>
          </cell>
          <cell r="D128">
            <v>4360.7914581199302</v>
          </cell>
          <cell r="E128" t="str">
            <v xml:space="preserve"> </v>
          </cell>
        </row>
        <row r="129">
          <cell r="C129">
            <v>39538</v>
          </cell>
          <cell r="D129">
            <v>3898.431716063465</v>
          </cell>
          <cell r="E129" t="str">
            <v xml:space="preserve"> </v>
          </cell>
        </row>
        <row r="130">
          <cell r="C130">
            <v>39568</v>
          </cell>
          <cell r="D130">
            <v>3686.7570383777784</v>
          </cell>
          <cell r="E130" t="str">
            <v xml:space="preserve"> </v>
          </cell>
        </row>
        <row r="131">
          <cell r="C131">
            <v>39599</v>
          </cell>
          <cell r="D131">
            <v>3627.4636326885993</v>
          </cell>
          <cell r="E131" t="str">
            <v xml:space="preserve"> </v>
          </cell>
        </row>
        <row r="132">
          <cell r="C132">
            <v>39629</v>
          </cell>
          <cell r="D132">
            <v>3496.4548647786287</v>
          </cell>
          <cell r="E132" t="str">
            <v xml:space="preserve"> </v>
          </cell>
        </row>
        <row r="133">
          <cell r="C133">
            <v>39660</v>
          </cell>
          <cell r="D133">
            <v>3614.3921940646915</v>
          </cell>
          <cell r="E133" t="str">
            <v xml:space="preserve"> </v>
          </cell>
        </row>
        <row r="134">
          <cell r="C134">
            <v>39691</v>
          </cell>
          <cell r="D134">
            <v>3704.1244936934845</v>
          </cell>
          <cell r="E134" t="str">
            <v xml:space="preserve"> </v>
          </cell>
        </row>
        <row r="135">
          <cell r="C135">
            <v>39721</v>
          </cell>
          <cell r="D135">
            <v>4075.3524900208254</v>
          </cell>
          <cell r="E135" t="str">
            <v xml:space="preserve"> </v>
          </cell>
        </row>
        <row r="136">
          <cell r="C136">
            <v>39752</v>
          </cell>
          <cell r="D136">
            <v>5451.7670237161565</v>
          </cell>
          <cell r="E136">
            <v>5979.4348891515929</v>
          </cell>
        </row>
        <row r="137">
          <cell r="C137">
            <v>39782</v>
          </cell>
          <cell r="D137">
            <v>5814.2482785450493</v>
          </cell>
          <cell r="E137">
            <v>6404.3521275527346</v>
          </cell>
        </row>
        <row r="138">
          <cell r="C138">
            <v>39813</v>
          </cell>
          <cell r="D138">
            <v>5951.0824753652723</v>
          </cell>
          <cell r="E138">
            <v>6558.3238999094847</v>
          </cell>
        </row>
        <row r="139">
          <cell r="C139">
            <v>39844</v>
          </cell>
          <cell r="D139">
            <v>5378.0798413750017</v>
          </cell>
          <cell r="E139">
            <v>5933.3520848243888</v>
          </cell>
        </row>
        <row r="140">
          <cell r="C140">
            <v>39872</v>
          </cell>
          <cell r="D140">
            <v>4430.0205088444573</v>
          </cell>
          <cell r="E140" t="str">
            <v xml:space="preserve"> </v>
          </cell>
        </row>
        <row r="141">
          <cell r="C141">
            <v>39903</v>
          </cell>
          <cell r="D141">
            <v>3959.8612072536935</v>
          </cell>
          <cell r="E141" t="str">
            <v xml:space="preserve"> </v>
          </cell>
        </row>
        <row r="142">
          <cell r="C142">
            <v>39933</v>
          </cell>
          <cell r="D142">
            <v>3754.2345876114259</v>
          </cell>
          <cell r="E142" t="str">
            <v xml:space="preserve"> </v>
          </cell>
        </row>
        <row r="143">
          <cell r="C143">
            <v>39964</v>
          </cell>
          <cell r="D143">
            <v>3705.9650543697262</v>
          </cell>
          <cell r="E143" t="str">
            <v xml:space="preserve"> </v>
          </cell>
        </row>
        <row r="144">
          <cell r="C144">
            <v>39994</v>
          </cell>
          <cell r="D144">
            <v>3575.6201311010773</v>
          </cell>
          <cell r="E144" t="str">
            <v xml:space="preserve"> </v>
          </cell>
        </row>
        <row r="145">
          <cell r="C145">
            <v>40025</v>
          </cell>
          <cell r="D145">
            <v>3697.0478313343419</v>
          </cell>
          <cell r="E145" t="str">
            <v xml:space="preserve"> </v>
          </cell>
        </row>
        <row r="146">
          <cell r="C146">
            <v>40056</v>
          </cell>
          <cell r="D146">
            <v>3789.2351612375405</v>
          </cell>
          <cell r="E146" t="str">
            <v xml:space="preserve"> </v>
          </cell>
        </row>
        <row r="147">
          <cell r="C147">
            <v>40086</v>
          </cell>
          <cell r="D147">
            <v>4167.1949510081076</v>
          </cell>
          <cell r="E147" t="str">
            <v xml:space="preserve"> </v>
          </cell>
        </row>
        <row r="148">
          <cell r="C148">
            <v>40117</v>
          </cell>
          <cell r="D148">
            <v>5571.3534824656217</v>
          </cell>
          <cell r="E148">
            <v>6110.7516384160099</v>
          </cell>
        </row>
        <row r="149">
          <cell r="C149">
            <v>40147</v>
          </cell>
          <cell r="D149">
            <v>5938.9894962117096</v>
          </cell>
          <cell r="E149">
            <v>6541.9144225585906</v>
          </cell>
        </row>
        <row r="150">
          <cell r="C150">
            <v>40178</v>
          </cell>
          <cell r="D150">
            <v>6067.5802934265703</v>
          </cell>
          <cell r="E150">
            <v>6686.9650650062076</v>
          </cell>
        </row>
        <row r="151">
          <cell r="C151">
            <v>40209</v>
          </cell>
          <cell r="D151">
            <v>5471.6154872565357</v>
          </cell>
          <cell r="E151">
            <v>6036.8952180048382</v>
          </cell>
        </row>
        <row r="152">
          <cell r="C152">
            <v>40237</v>
          </cell>
          <cell r="D152">
            <v>4504.1200029876863</v>
          </cell>
          <cell r="E152" t="str">
            <v xml:space="preserve"> </v>
          </cell>
        </row>
        <row r="153">
          <cell r="C153">
            <v>40268</v>
          </cell>
          <cell r="D153">
            <v>4024.9817504300845</v>
          </cell>
          <cell r="E153" t="str">
            <v xml:space="preserve"> </v>
          </cell>
        </row>
        <row r="154">
          <cell r="C154">
            <v>40298</v>
          </cell>
          <cell r="D154">
            <v>3825.3386317210116</v>
          </cell>
          <cell r="E154" t="str">
            <v xml:space="preserve"> </v>
          </cell>
        </row>
        <row r="155">
          <cell r="C155">
            <v>40329</v>
          </cell>
          <cell r="D155">
            <v>3788.3476892800854</v>
          </cell>
          <cell r="E155" t="str">
            <v xml:space="preserve"> </v>
          </cell>
        </row>
        <row r="156">
          <cell r="C156">
            <v>40359</v>
          </cell>
          <cell r="D156">
            <v>3657.9054062850937</v>
          </cell>
          <cell r="E156" t="str">
            <v xml:space="preserve"> </v>
          </cell>
        </row>
        <row r="157">
          <cell r="C157">
            <v>40390</v>
          </cell>
          <cell r="D157">
            <v>3781.7907144500782</v>
          </cell>
          <cell r="E157" t="str">
            <v xml:space="preserve"> </v>
          </cell>
        </row>
        <row r="158">
          <cell r="C158">
            <v>40421</v>
          </cell>
          <cell r="D158">
            <v>3875.8224032180087</v>
          </cell>
          <cell r="E158" t="str">
            <v xml:space="preserve"> </v>
          </cell>
        </row>
        <row r="159">
          <cell r="C159">
            <v>40451</v>
          </cell>
          <cell r="D159">
            <v>4259.8458982723732</v>
          </cell>
          <cell r="E159" t="str">
            <v xml:space="preserve"> </v>
          </cell>
        </row>
        <row r="160">
          <cell r="C160">
            <v>40482</v>
          </cell>
          <cell r="D160">
            <v>5690.9450854253373</v>
          </cell>
          <cell r="E160">
            <v>6242.0916166439065</v>
          </cell>
        </row>
        <row r="161">
          <cell r="C161">
            <v>40512</v>
          </cell>
          <cell r="D161">
            <v>6062.6099032083002</v>
          </cell>
          <cell r="E161">
            <v>6678.2371389810996</v>
          </cell>
        </row>
        <row r="162">
          <cell r="C162">
            <v>40543</v>
          </cell>
          <cell r="D162">
            <v>6182.1294145553584</v>
          </cell>
          <cell r="E162">
            <v>6813.4731868393865</v>
          </cell>
        </row>
        <row r="163">
          <cell r="C163">
            <v>40574</v>
          </cell>
          <cell r="D163">
            <v>5563.4171905057947</v>
          </cell>
          <cell r="E163">
            <v>6138.5542084783683</v>
          </cell>
        </row>
        <row r="164">
          <cell r="C164">
            <v>40602</v>
          </cell>
          <cell r="D164">
            <v>4576.0360140810226</v>
          </cell>
          <cell r="E164" t="str">
            <v xml:space="preserve"> </v>
          </cell>
        </row>
        <row r="165">
          <cell r="C165">
            <v>40633</v>
          </cell>
          <cell r="D165">
            <v>4087.9742001485056</v>
          </cell>
          <cell r="E165" t="str">
            <v xml:space="preserve"> </v>
          </cell>
        </row>
        <row r="166">
          <cell r="C166">
            <v>40663</v>
          </cell>
          <cell r="D166">
            <v>3895.2546419635678</v>
          </cell>
          <cell r="E166" t="str">
            <v xml:space="preserve"> </v>
          </cell>
        </row>
        <row r="167">
          <cell r="C167">
            <v>40694</v>
          </cell>
          <cell r="D167">
            <v>3868.5133610717312</v>
          </cell>
          <cell r="E167" t="str">
            <v xml:space="preserve"> </v>
          </cell>
        </row>
        <row r="168">
          <cell r="C168">
            <v>40724</v>
          </cell>
          <cell r="D168">
            <v>3738.3220600504578</v>
          </cell>
          <cell r="E168" t="str">
            <v xml:space="preserve"> </v>
          </cell>
        </row>
        <row r="169">
          <cell r="C169">
            <v>40755</v>
          </cell>
          <cell r="D169">
            <v>3866.0398288094402</v>
          </cell>
          <cell r="E169" t="str">
            <v xml:space="preserve"> </v>
          </cell>
        </row>
        <row r="170">
          <cell r="C170">
            <v>40786</v>
          </cell>
          <cell r="D170">
            <v>3961.2539737327561</v>
          </cell>
          <cell r="E170" t="str">
            <v xml:space="preserve"> </v>
          </cell>
        </row>
        <row r="171">
          <cell r="C171">
            <v>40816</v>
          </cell>
          <cell r="D171">
            <v>4351.6108547082431</v>
          </cell>
          <cell r="E171" t="str">
            <v xml:space="preserve"> </v>
          </cell>
        </row>
        <row r="172">
          <cell r="C172">
            <v>40847</v>
          </cell>
          <cell r="D172">
            <v>5810.4408875697663</v>
          </cell>
          <cell r="E172">
            <v>6373.3483554554568</v>
          </cell>
        </row>
        <row r="173">
          <cell r="C173">
            <v>40877</v>
          </cell>
          <cell r="D173">
            <v>6186.348039196886</v>
          </cell>
          <cell r="E173">
            <v>6814.7628952802897</v>
          </cell>
        </row>
        <row r="174">
          <cell r="C174">
            <v>40908</v>
          </cell>
          <cell r="D174">
            <v>6297.0329030841804</v>
          </cell>
          <cell r="E174">
            <v>6940.4073944290276</v>
          </cell>
        </row>
        <row r="175">
          <cell r="C175">
            <v>40939</v>
          </cell>
          <cell r="D175">
            <v>5654.8849984235048</v>
          </cell>
          <cell r="E175">
            <v>6239.8676266243201</v>
          </cell>
        </row>
        <row r="176">
          <cell r="C176">
            <v>40968</v>
          </cell>
          <cell r="D176">
            <v>4648.1431900310236</v>
          </cell>
          <cell r="E176" t="str">
            <v xml:space="preserve"> </v>
          </cell>
        </row>
        <row r="177">
          <cell r="C177">
            <v>40999</v>
          </cell>
          <cell r="D177">
            <v>4151.3971028291962</v>
          </cell>
          <cell r="E177" t="str">
            <v xml:space="preserve"> </v>
          </cell>
        </row>
        <row r="178">
          <cell r="C178">
            <v>41029</v>
          </cell>
          <cell r="D178">
            <v>3965.175139294849</v>
          </cell>
          <cell r="E178" t="str">
            <v xml:space="preserve"> </v>
          </cell>
        </row>
        <row r="179">
          <cell r="C179">
            <v>41060</v>
          </cell>
          <cell r="D179">
            <v>3950.0647650919191</v>
          </cell>
          <cell r="E179" t="str">
            <v xml:space="preserve"> </v>
          </cell>
        </row>
        <row r="180">
          <cell r="C180">
            <v>41090</v>
          </cell>
          <cell r="D180">
            <v>3820.1464041164363</v>
          </cell>
          <cell r="E180" t="str">
            <v xml:space="preserve"> </v>
          </cell>
        </row>
        <row r="181">
          <cell r="C181">
            <v>41121</v>
          </cell>
          <cell r="D181">
            <v>3950.9499702211692</v>
          </cell>
          <cell r="E181" t="str">
            <v xml:space="preserve"> </v>
          </cell>
        </row>
        <row r="182">
          <cell r="C182">
            <v>41152</v>
          </cell>
          <cell r="D182">
            <v>4048.2007700949489</v>
          </cell>
          <cell r="E182" t="str">
            <v xml:space="preserve"> </v>
          </cell>
        </row>
        <row r="183">
          <cell r="C183">
            <v>41182</v>
          </cell>
          <cell r="D183">
            <v>4444.8588832572277</v>
          </cell>
          <cell r="E183" t="str">
            <v xml:space="preserve"> </v>
          </cell>
        </row>
        <row r="184">
          <cell r="C184">
            <v>41213</v>
          </cell>
          <cell r="D184">
            <v>5931.1539639861994</v>
          </cell>
          <cell r="E184">
            <v>6505.9549240271617</v>
          </cell>
        </row>
        <row r="185">
          <cell r="C185">
            <v>41243</v>
          </cell>
          <cell r="D185">
            <v>6311.8976149234304</v>
          </cell>
          <cell r="E185">
            <v>6953.2873507665963</v>
          </cell>
        </row>
        <row r="186">
          <cell r="C186">
            <v>41274</v>
          </cell>
          <cell r="D186">
            <v>6413.0640141723179</v>
          </cell>
          <cell r="E186">
            <v>7068.6136943001902</v>
          </cell>
        </row>
        <row r="187">
          <cell r="C187">
            <v>41305</v>
          </cell>
          <cell r="D187">
            <v>5746.4995481690676</v>
          </cell>
          <cell r="E187">
            <v>6341.361149485123</v>
          </cell>
        </row>
        <row r="188">
          <cell r="C188">
            <v>41333</v>
          </cell>
          <cell r="D188">
            <v>4720.2936005211195</v>
          </cell>
          <cell r="E188" t="str">
            <v xml:space="preserve"> </v>
          </cell>
        </row>
        <row r="189">
          <cell r="C189">
            <v>41364</v>
          </cell>
          <cell r="D189">
            <v>4214.5191550873087</v>
          </cell>
          <cell r="E189" t="str">
            <v xml:space="preserve"> </v>
          </cell>
        </row>
        <row r="190">
          <cell r="C190">
            <v>41394</v>
          </cell>
          <cell r="D190">
            <v>4035.0605007900085</v>
          </cell>
          <cell r="E190" t="str">
            <v xml:space="preserve"> </v>
          </cell>
        </row>
        <row r="191">
          <cell r="C191">
            <v>41425</v>
          </cell>
          <cell r="D191">
            <v>4033.1461279019077</v>
          </cell>
          <cell r="E191" t="str">
            <v xml:space="preserve"> </v>
          </cell>
        </row>
        <row r="192">
          <cell r="C192">
            <v>41455</v>
          </cell>
          <cell r="D192">
            <v>3903.3590466219785</v>
          </cell>
          <cell r="E192" t="str">
            <v xml:space="preserve"> </v>
          </cell>
        </row>
        <row r="193">
          <cell r="C193">
            <v>41486</v>
          </cell>
          <cell r="D193">
            <v>4036.1414657945329</v>
          </cell>
          <cell r="E193" t="str">
            <v xml:space="preserve"> </v>
          </cell>
        </row>
        <row r="194">
          <cell r="C194">
            <v>41517</v>
          </cell>
          <cell r="D194">
            <v>4135.6438191460866</v>
          </cell>
          <cell r="E194" t="str">
            <v xml:space="preserve"> </v>
          </cell>
        </row>
        <row r="195">
          <cell r="C195">
            <v>41547</v>
          </cell>
          <cell r="D195">
            <v>4538.5446519965972</v>
          </cell>
          <cell r="E195" t="str">
            <v xml:space="preserve"> </v>
          </cell>
        </row>
        <row r="196">
          <cell r="C196">
            <v>41578</v>
          </cell>
          <cell r="D196">
            <v>6052.0825291556221</v>
          </cell>
          <cell r="E196">
            <v>6638.7985321452934</v>
          </cell>
        </row>
        <row r="197">
          <cell r="C197">
            <v>41608</v>
          </cell>
          <cell r="D197">
            <v>6436.1647343884388</v>
          </cell>
          <cell r="E197">
            <v>7090.3169952441276</v>
          </cell>
        </row>
        <row r="198">
          <cell r="C198">
            <v>41639</v>
          </cell>
          <cell r="D198">
            <v>6527.1070924987253</v>
          </cell>
          <cell r="E198">
            <v>7194.5859974737341</v>
          </cell>
        </row>
        <row r="199">
          <cell r="C199">
            <v>41670</v>
          </cell>
          <cell r="D199">
            <v>5837.5167922798892</v>
          </cell>
          <cell r="E199">
            <v>6442.2035083064238</v>
          </cell>
        </row>
        <row r="200">
          <cell r="C200">
            <v>41698</v>
          </cell>
          <cell r="D200">
            <v>4789.9629346124329</v>
          </cell>
          <cell r="E200" t="str">
            <v xml:space="preserve"> </v>
          </cell>
        </row>
        <row r="201">
          <cell r="C201">
            <v>41729</v>
          </cell>
          <cell r="D201">
            <v>4275.0342936137422</v>
          </cell>
          <cell r="E201" t="str">
            <v xml:space="preserve"> </v>
          </cell>
        </row>
        <row r="202">
          <cell r="C202">
            <v>41759</v>
          </cell>
          <cell r="D202">
            <v>4104.5739494288227</v>
          </cell>
          <cell r="E202" t="str">
            <v xml:space="preserve"> </v>
          </cell>
        </row>
        <row r="203">
          <cell r="C203">
            <v>41790</v>
          </cell>
          <cell r="D203">
            <v>4111.9257342574565</v>
          </cell>
          <cell r="E203" t="str">
            <v xml:space="preserve"> </v>
          </cell>
        </row>
        <row r="204">
          <cell r="C204">
            <v>41820</v>
          </cell>
          <cell r="D204">
            <v>3982.8958354692131</v>
          </cell>
          <cell r="E204" t="str">
            <v xml:space="preserve"> </v>
          </cell>
        </row>
        <row r="205">
          <cell r="C205">
            <v>41851</v>
          </cell>
          <cell r="D205">
            <v>4121.5015152922106</v>
          </cell>
          <cell r="E205" t="str">
            <v xml:space="preserve"> </v>
          </cell>
        </row>
        <row r="206">
          <cell r="C206">
            <v>41882</v>
          </cell>
          <cell r="D206">
            <v>4220.839241966115</v>
          </cell>
          <cell r="E206" t="str">
            <v xml:space="preserve"> </v>
          </cell>
        </row>
        <row r="207">
          <cell r="C207">
            <v>41912</v>
          </cell>
          <cell r="D207">
            <v>4630.6021423566599</v>
          </cell>
          <cell r="E207" t="str">
            <v xml:space="preserve"> </v>
          </cell>
        </row>
        <row r="208">
          <cell r="C208">
            <v>41943</v>
          </cell>
          <cell r="D208">
            <v>6173.5573732943903</v>
          </cell>
          <cell r="E208">
            <v>6772.2566249587644</v>
          </cell>
        </row>
        <row r="209">
          <cell r="C209">
            <v>41973</v>
          </cell>
          <cell r="D209">
            <v>6561.912133016438</v>
          </cell>
          <cell r="E209">
            <v>7229.1612907614199</v>
          </cell>
        </row>
        <row r="210">
          <cell r="C210">
            <v>42004</v>
          </cell>
          <cell r="D210">
            <v>6643.3840085142247</v>
          </cell>
          <cell r="E210">
            <v>7323.0900355315462</v>
          </cell>
        </row>
        <row r="211">
          <cell r="C211">
            <v>42035</v>
          </cell>
          <cell r="D211">
            <v>5928.2404911407175</v>
          </cell>
          <cell r="E211">
            <v>6542.7368195848503</v>
          </cell>
        </row>
        <row r="212">
          <cell r="C212">
            <v>42063</v>
          </cell>
          <cell r="D212">
            <v>4861.5731191002633</v>
          </cell>
          <cell r="E212" t="str">
            <v xml:space="preserve"> </v>
          </cell>
        </row>
        <row r="213">
          <cell r="C213">
            <v>42094</v>
          </cell>
          <cell r="D213">
            <v>4338.1393400358602</v>
          </cell>
          <cell r="E213" t="str">
            <v xml:space="preserve"> </v>
          </cell>
        </row>
        <row r="214">
          <cell r="C214">
            <v>42124</v>
          </cell>
          <cell r="D214">
            <v>4173.8908079572993</v>
          </cell>
          <cell r="E214" t="str">
            <v xml:space="preserve"> </v>
          </cell>
        </row>
        <row r="215">
          <cell r="C215">
            <v>42155</v>
          </cell>
          <cell r="D215">
            <v>4195.4256059716754</v>
          </cell>
          <cell r="E215" t="str">
            <v xml:space="preserve"> </v>
          </cell>
        </row>
        <row r="216">
          <cell r="C216">
            <v>42185</v>
          </cell>
          <cell r="D216">
            <v>4066.71917856049</v>
          </cell>
          <cell r="E216" t="str">
            <v xml:space="preserve"> </v>
          </cell>
        </row>
        <row r="217">
          <cell r="C217">
            <v>42216</v>
          </cell>
          <cell r="D217">
            <v>4207.1092749190611</v>
          </cell>
          <cell r="E217" t="str">
            <v xml:space="preserve"> </v>
          </cell>
        </row>
        <row r="218">
          <cell r="C218">
            <v>42247</v>
          </cell>
          <cell r="D218">
            <v>4309.5625938057719</v>
          </cell>
          <cell r="E218" t="str">
            <v xml:space="preserve"> </v>
          </cell>
        </row>
        <row r="219">
          <cell r="C219">
            <v>42277</v>
          </cell>
          <cell r="D219">
            <v>4725.4303026914731</v>
          </cell>
          <cell r="E219" t="str">
            <v xml:space="preserve"> </v>
          </cell>
        </row>
        <row r="220">
          <cell r="C220">
            <v>42308</v>
          </cell>
          <cell r="D220">
            <v>6295.0961798407006</v>
          </cell>
          <cell r="E220">
            <v>6905.7738405078771</v>
          </cell>
        </row>
        <row r="221">
          <cell r="C221">
            <v>42338</v>
          </cell>
          <cell r="D221">
            <v>6688.6097195558896</v>
          </cell>
          <cell r="E221">
            <v>7368.9242514646166</v>
          </cell>
        </row>
        <row r="222">
          <cell r="C222">
            <v>42369</v>
          </cell>
          <cell r="D222">
            <v>6759.0124582594972</v>
          </cell>
          <cell r="E222">
            <v>7450.8675830606726</v>
          </cell>
        </row>
        <row r="223">
          <cell r="C223">
            <v>42400</v>
          </cell>
          <cell r="D223">
            <v>6017.9264725061921</v>
          </cell>
          <cell r="E223">
            <v>6642.1198455128006</v>
          </cell>
        </row>
        <row r="224">
          <cell r="C224">
            <v>42429</v>
          </cell>
          <cell r="D224">
            <v>4931.7570128020761</v>
          </cell>
          <cell r="E224" t="str">
            <v xml:space="preserve"> </v>
          </cell>
        </row>
        <row r="225">
          <cell r="C225">
            <v>42460</v>
          </cell>
          <cell r="D225">
            <v>4398.9457633022212</v>
          </cell>
          <cell r="E225" t="str">
            <v xml:space="preserve"> </v>
          </cell>
        </row>
        <row r="226">
          <cell r="C226">
            <v>42490</v>
          </cell>
          <cell r="D226">
            <v>4242.5270565135907</v>
          </cell>
          <cell r="E226" t="str">
            <v xml:space="preserve"> </v>
          </cell>
        </row>
        <row r="227">
          <cell r="C227">
            <v>42521</v>
          </cell>
          <cell r="D227">
            <v>4278.5215826433123</v>
          </cell>
          <cell r="E227" t="str">
            <v xml:space="preserve"> </v>
          </cell>
        </row>
        <row r="228">
          <cell r="C228">
            <v>42551</v>
          </cell>
          <cell r="D228">
            <v>4150.091478153201</v>
          </cell>
          <cell r="E228" t="str">
            <v xml:space="preserve"> </v>
          </cell>
        </row>
        <row r="229">
          <cell r="C229">
            <v>42582</v>
          </cell>
          <cell r="D229">
            <v>4292.5257838483449</v>
          </cell>
          <cell r="E229" t="str">
            <v xml:space="preserve"> </v>
          </cell>
        </row>
        <row r="230">
          <cell r="C230">
            <v>42613</v>
          </cell>
          <cell r="D230">
            <v>4397.4726058878805</v>
          </cell>
          <cell r="E230" t="str">
            <v xml:space="preserve"> </v>
          </cell>
        </row>
        <row r="231">
          <cell r="C231">
            <v>42643</v>
          </cell>
          <cell r="D231">
            <v>4819.539329128037</v>
          </cell>
          <cell r="E231" t="str">
            <v xml:space="preserve"> </v>
          </cell>
        </row>
        <row r="232">
          <cell r="C232">
            <v>42674</v>
          </cell>
          <cell r="D232">
            <v>6416.1712082759441</v>
          </cell>
          <cell r="E232">
            <v>7038.7872759056208</v>
          </cell>
        </row>
        <row r="233">
          <cell r="C233">
            <v>42704</v>
          </cell>
          <cell r="D233">
            <v>6813.2424325991369</v>
          </cell>
          <cell r="E233">
            <v>7506.3754975285165</v>
          </cell>
        </row>
        <row r="234">
          <cell r="C234">
            <v>42735</v>
          </cell>
          <cell r="D234">
            <v>6872.2981131295228</v>
          </cell>
          <cell r="E234">
            <v>7576.0363381913339</v>
          </cell>
        </row>
        <row r="235">
          <cell r="C235">
            <v>42766</v>
          </cell>
          <cell r="D235">
            <v>6106.6936805024088</v>
          </cell>
          <cell r="E235">
            <v>6740.5093618185101</v>
          </cell>
        </row>
        <row r="236">
          <cell r="C236">
            <v>42794</v>
          </cell>
          <cell r="D236">
            <v>4999.7583970083506</v>
          </cell>
          <cell r="E236" t="str">
            <v xml:space="preserve"> </v>
          </cell>
        </row>
        <row r="237">
          <cell r="C237">
            <v>42825</v>
          </cell>
          <cell r="D237">
            <v>4457.7999916015615</v>
          </cell>
          <cell r="E237" t="str">
            <v xml:space="preserve"> </v>
          </cell>
        </row>
        <row r="238">
          <cell r="C238">
            <v>42855</v>
          </cell>
          <cell r="D238">
            <v>4310.8794917271707</v>
          </cell>
          <cell r="E238" t="str">
            <v xml:space="preserve"> </v>
          </cell>
        </row>
        <row r="239">
          <cell r="C239">
            <v>42886</v>
          </cell>
          <cell r="D239">
            <v>4357.876021018501</v>
          </cell>
          <cell r="E239" t="str">
            <v xml:space="preserve"> </v>
          </cell>
        </row>
        <row r="240">
          <cell r="C240">
            <v>42916</v>
          </cell>
          <cell r="D240">
            <v>4230.4139010057279</v>
          </cell>
          <cell r="E240" t="str">
            <v xml:space="preserve"> </v>
          </cell>
        </row>
        <row r="241">
          <cell r="C241">
            <v>42947</v>
          </cell>
          <cell r="D241">
            <v>4378.4263729678078</v>
          </cell>
          <cell r="E241" t="str">
            <v xml:space="preserve"> </v>
          </cell>
        </row>
        <row r="242">
          <cell r="C242">
            <v>42978</v>
          </cell>
          <cell r="D242">
            <v>4483.9519770207098</v>
          </cell>
          <cell r="E242" t="str">
            <v xml:space="preserve"> </v>
          </cell>
        </row>
        <row r="243">
          <cell r="C243">
            <v>43008</v>
          </cell>
          <cell r="D243">
            <v>4912.8439981985821</v>
          </cell>
          <cell r="E243" t="str">
            <v xml:space="preserve"> 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2.12"/>
      <sheetName val="Excise Tax-Restated"/>
      <sheetName val="State Excise"/>
      <sheetName val="Excise Tax-Charged to Exps"/>
      <sheetName val="Allocation Method"/>
      <sheetName val="Summary of Taxes"/>
      <sheetName val="WUTC Filing Fee"/>
      <sheetName val="Order 92800010"/>
      <sheetName val="State Excise - Revised"/>
      <sheetName val="TY - 40810002 - Electric"/>
      <sheetName val="23600471-WA Utility Tax (Elect)"/>
      <sheetName val="TY - 40810010 - Encogen"/>
      <sheetName val="23601001 - Encogen"/>
      <sheetName val="TY - 40810302 - Gas"/>
      <sheetName val="23600552-WA Utility Tax (Gas)"/>
      <sheetName val="40810602 - B&amp;O (Common)"/>
      <sheetName val="23601013 - B &amp; O Taxes"/>
      <sheetName val="SLIP"/>
    </sheetNames>
    <sheetDataSet>
      <sheetData sheetId="0" refreshError="1"/>
      <sheetData sheetId="1" refreshError="1"/>
      <sheetData sheetId="2"/>
      <sheetData sheetId="3" refreshError="1"/>
      <sheetData sheetId="4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JB-03 P.1 Deficiency"/>
      <sheetName val="KJB-03 P.2 ERF 2011"/>
      <sheetName val="2011 GRC Related==&gt;"/>
      <sheetName val="KJB-03 P.3 2011 GRC ERF"/>
      <sheetName val="KJB-03 P.4 11GRC NonERF Revs"/>
      <sheetName val="RORs &amp; Conv &amp; Prod Fctrs"/>
      <sheetName val="2011 GRC ERF - COS"/>
      <sheetName val="2011 GRC LSR"/>
      <sheetName val="Property Tax 2011 CBR==&gt;"/>
      <sheetName val="11CBR Prop Tax Summary"/>
      <sheetName val="2009 GRC - Revs in 2011 PCA&amp;PT"/>
      <sheetName val="2009 GRC TY Prop Taxes"/>
      <sheetName val="2009 GRC A-1"/>
      <sheetName val="2009 GRC Elec Prop Tax"/>
      <sheetName val="Prop Taxes 12ME Dec11"/>
      <sheetName val="Property Tax 2011 GRC==&gt;"/>
      <sheetName val="11GRC Prop Tax Summary"/>
      <sheetName val="11GRC Prop Tax adj"/>
      <sheetName val="LSR 20.02 Prop Taxes"/>
      <sheetName val="2011 PCA Prop Taxes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Firm Resale"/>
      <sheetName val="Seatac"/>
      <sheetName val="Total Small by Month"/>
      <sheetName val="Bremerton"/>
      <sheetName val="Brownsville"/>
      <sheetName val="Des Moines"/>
      <sheetName val="Kingston"/>
      <sheetName val="Kittitas"/>
      <sheetName val="Oak Harbor"/>
      <sheetName val="Poulsbo"/>
      <sheetName val="Skagit"/>
      <sheetName val="LaConn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n0003b_contractstatus"/>
      <sheetName val="Sheet1"/>
      <sheetName val="Sheet2"/>
      <sheetName val="Sheet3"/>
    </sheetNames>
    <sheetDataSet>
      <sheetData sheetId="0" refreshError="1"/>
      <sheetData sheetId="1" refreshError="1">
        <row r="1147">
          <cell r="A1147" t="str">
            <v>00075427</v>
          </cell>
          <cell r="B1147" t="str">
            <v>1982-013-01 PL CWT - PSMFC</v>
          </cell>
        </row>
        <row r="1148">
          <cell r="A1148" t="str">
            <v>00075426</v>
          </cell>
          <cell r="B1148" t="str">
            <v>1982-013-02 PL CWT - ODFW</v>
          </cell>
        </row>
        <row r="1149">
          <cell r="A1149" t="str">
            <v>00075424</v>
          </cell>
          <cell r="B1149" t="str">
            <v>1982-013-03 PL CWT- USFWS</v>
          </cell>
        </row>
        <row r="1150">
          <cell r="A1150" t="str">
            <v>00038915</v>
          </cell>
          <cell r="B1150" t="str">
            <v>1982-013-04 PL WASHINGTON CWT</v>
          </cell>
        </row>
        <row r="1151">
          <cell r="A1151" t="str">
            <v>00075418</v>
          </cell>
          <cell r="B1151" t="str">
            <v>1982-013-04 PL WASHINGTON CWT</v>
          </cell>
        </row>
        <row r="1152">
          <cell r="A1152" t="str">
            <v>00038916</v>
          </cell>
          <cell r="B1152" t="str">
            <v>198201301 PL PSMFC CODED WIRE</v>
          </cell>
        </row>
        <row r="1153">
          <cell r="A1153" t="str">
            <v>00038077</v>
          </cell>
          <cell r="B1153" t="str">
            <v>1983-319-00 IL NEW FISH TAG SY</v>
          </cell>
        </row>
        <row r="1154">
          <cell r="A1154" t="str">
            <v>00031984</v>
          </cell>
          <cell r="B1154" t="str">
            <v>1983-319-00 PL NEW FISH TAG</v>
          </cell>
        </row>
        <row r="1155">
          <cell r="A1155" t="str">
            <v>00038330</v>
          </cell>
          <cell r="B1155" t="str">
            <v>1983-350-00 IL NEZ PERCE TRIBA</v>
          </cell>
        </row>
        <row r="1156">
          <cell r="A1156" t="str">
            <v>00002219</v>
          </cell>
          <cell r="B1156" t="str">
            <v>1983-350-00 PL NEZ PERCE HATCH</v>
          </cell>
        </row>
        <row r="1157">
          <cell r="A1157" t="str">
            <v>00035660</v>
          </cell>
          <cell r="B1157" t="str">
            <v>1983-350-00 PL NPTH</v>
          </cell>
        </row>
        <row r="1158">
          <cell r="A1158" t="str">
            <v>00037726</v>
          </cell>
          <cell r="B1158" t="str">
            <v>1983-350-03 PL NPTH M&amp;E</v>
          </cell>
        </row>
        <row r="1159">
          <cell r="A1159" t="str">
            <v>00038073</v>
          </cell>
          <cell r="B1159" t="str">
            <v>1983-435-00 IL BONIFER/MINTHOR</v>
          </cell>
        </row>
        <row r="1160">
          <cell r="A1160" t="str">
            <v>00036697</v>
          </cell>
          <cell r="B1160" t="str">
            <v>1983-435-00 PL UMATILLA SATELL</v>
          </cell>
        </row>
        <row r="1161">
          <cell r="A1161" t="str">
            <v>00038051</v>
          </cell>
          <cell r="B1161" t="str">
            <v>1983-436-00 IL UMATILLA PASSAG</v>
          </cell>
        </row>
        <row r="1162">
          <cell r="A1162" t="str">
            <v>00036020</v>
          </cell>
          <cell r="B1162" t="str">
            <v>1983-436-00 PL UMATILLA PASSAG</v>
          </cell>
        </row>
        <row r="1163">
          <cell r="A1163" t="str">
            <v>00038401</v>
          </cell>
          <cell r="B1163" t="str">
            <v>1984-021-00 IL MAINSTEM MIDDLE</v>
          </cell>
        </row>
        <row r="1164">
          <cell r="A1164" t="str">
            <v>00082710</v>
          </cell>
          <cell r="B1164" t="str">
            <v>1984-021-00 PL PROTECT AND ENH</v>
          </cell>
        </row>
        <row r="1165">
          <cell r="A1165" t="str">
            <v>00075971</v>
          </cell>
          <cell r="B1165" t="str">
            <v>1984-025-00 PL JOSEPH CREEK GR</v>
          </cell>
        </row>
        <row r="1166">
          <cell r="A1166" t="str">
            <v>00081283</v>
          </cell>
          <cell r="B1166" t="str">
            <v>1985-038-00 PL COLVILLE HATCHE</v>
          </cell>
        </row>
        <row r="1167">
          <cell r="A1167" t="str">
            <v>00079102</v>
          </cell>
          <cell r="B1167" t="str">
            <v>1985-062-00 PL PASSAGE IMPROVE</v>
          </cell>
        </row>
        <row r="1168">
          <cell r="A1168" t="str">
            <v>00038317</v>
          </cell>
          <cell r="B1168" t="str">
            <v>1986-050-00 IL EVAL STURGEON</v>
          </cell>
        </row>
        <row r="1169">
          <cell r="A1169" t="str">
            <v>00031998</v>
          </cell>
          <cell r="B1169" t="str">
            <v>1986-050-00 PL LOWER COLUMBIA</v>
          </cell>
        </row>
        <row r="1170">
          <cell r="A1170" t="str">
            <v>00032003</v>
          </cell>
          <cell r="B1170" t="str">
            <v>1986-050-01 PL LOWER COLUMBIA</v>
          </cell>
        </row>
        <row r="1171">
          <cell r="A1171" t="str">
            <v>00033573</v>
          </cell>
          <cell r="B1171" t="str">
            <v>1987-047-00 PL NEZ PERCE STATL</v>
          </cell>
        </row>
        <row r="1172">
          <cell r="A1172" t="str">
            <v>00037773</v>
          </cell>
          <cell r="B1172" t="str">
            <v>1987-099-00 IL IDFG DWORSHAK</v>
          </cell>
        </row>
        <row r="1173">
          <cell r="A1173" t="str">
            <v>00033577</v>
          </cell>
          <cell r="B1173" t="str">
            <v>1987-099-00 PL IDFG ACOUSTICS-</v>
          </cell>
        </row>
        <row r="1174">
          <cell r="A1174" t="str">
            <v>00037783</v>
          </cell>
          <cell r="B1174" t="str">
            <v>1987-100-01 IL UMATILLA HABITA</v>
          </cell>
        </row>
        <row r="1175">
          <cell r="A1175" t="str">
            <v>00033547</v>
          </cell>
          <cell r="B1175" t="str">
            <v>1987-100-01 PL UMATILLA TODD</v>
          </cell>
        </row>
        <row r="1176">
          <cell r="A1176" t="str">
            <v>00038671</v>
          </cell>
          <cell r="B1176" t="str">
            <v>1987-100-02 IL UMATILLA HABITA</v>
          </cell>
        </row>
        <row r="1177">
          <cell r="A1177" t="str">
            <v>00082687</v>
          </cell>
          <cell r="B1177" t="str">
            <v>1987-100-02 PL UMATILLA BASIN</v>
          </cell>
        </row>
        <row r="1178">
          <cell r="A1178" t="str">
            <v>00038078</v>
          </cell>
          <cell r="B1178" t="str">
            <v>1987-127-00 IL SMOLT MONITORIN</v>
          </cell>
        </row>
        <row r="1179">
          <cell r="A1179" t="str">
            <v>00039152</v>
          </cell>
          <cell r="B1179" t="str">
            <v>1987-127-00 PL  SMOLT MONITORI</v>
          </cell>
        </row>
        <row r="1180">
          <cell r="A1180" t="str">
            <v>00038403</v>
          </cell>
          <cell r="B1180" t="str">
            <v>1987-401-00 IL ASSESS SMOLT CO</v>
          </cell>
        </row>
        <row r="1181">
          <cell r="A1181" t="str">
            <v>00078779</v>
          </cell>
          <cell r="B1181" t="str">
            <v>1987-401-00 PL ASSESS SMOLT CO</v>
          </cell>
        </row>
        <row r="1182">
          <cell r="A1182" t="str">
            <v>00038052</v>
          </cell>
          <cell r="B1182" t="str">
            <v>1988-022-00 IL UMATILLA RIVERB</v>
          </cell>
        </row>
        <row r="1183">
          <cell r="A1183" t="str">
            <v>00036698</v>
          </cell>
          <cell r="B1183" t="str">
            <v>1988-022-00 PL UMATILLA FISH P</v>
          </cell>
        </row>
        <row r="1184">
          <cell r="A1184" t="str">
            <v>00038054</v>
          </cell>
          <cell r="B1184" t="str">
            <v>1988-053-01 IL NE OR HATCHERY</v>
          </cell>
        </row>
        <row r="1185">
          <cell r="A1185" t="str">
            <v>00036007</v>
          </cell>
          <cell r="B1185" t="str">
            <v>1988-053-01 PL GRANDE RONDE CO</v>
          </cell>
        </row>
        <row r="1186">
          <cell r="A1186" t="str">
            <v>00036019</v>
          </cell>
          <cell r="B1186" t="str">
            <v>1988-053-01 PL GRANDE RONDE SP</v>
          </cell>
        </row>
        <row r="1187">
          <cell r="A1187" t="str">
            <v>00076908</v>
          </cell>
          <cell r="B1187" t="str">
            <v>1988-053-01 PL GRANDE RONDE/IM</v>
          </cell>
        </row>
        <row r="1188">
          <cell r="A1188" t="str">
            <v>00002648</v>
          </cell>
          <cell r="B1188" t="str">
            <v>1988-053-01 PL NE HATCH MST PL</v>
          </cell>
        </row>
        <row r="1189">
          <cell r="A1189" t="str">
            <v>00038476</v>
          </cell>
          <cell r="B1189" t="str">
            <v>1988-053-02 PL UMATILLA SUPPL</v>
          </cell>
        </row>
        <row r="1190">
          <cell r="A1190" t="str">
            <v>00037757</v>
          </cell>
          <cell r="B1190" t="str">
            <v>1988-053-03 IL HOOD RIVER PROD</v>
          </cell>
        </row>
        <row r="1191">
          <cell r="A1191" t="str">
            <v>00036360</v>
          </cell>
          <cell r="B1191" t="str">
            <v>1988-053-03 PL HOOD RIVER PROD</v>
          </cell>
        </row>
        <row r="1192">
          <cell r="A1192" t="str">
            <v>00033581</v>
          </cell>
          <cell r="B1192" t="str">
            <v>1988-053-04 PL HOOD RIVER PROD</v>
          </cell>
        </row>
        <row r="1193">
          <cell r="A1193" t="str">
            <v>00038067</v>
          </cell>
          <cell r="B1193" t="str">
            <v>1988-053-05 IL NE ORE OUTPLNTG</v>
          </cell>
        </row>
        <row r="1194">
          <cell r="A1194" t="str">
            <v>00075284</v>
          </cell>
          <cell r="B1194" t="str">
            <v>1988-053-05 PL NEOH MASTER PLA</v>
          </cell>
        </row>
        <row r="1195">
          <cell r="A1195" t="str">
            <v>00075469</v>
          </cell>
          <cell r="B1195" t="str">
            <v>1988-053-06 PL HOOD RIVER PROD</v>
          </cell>
        </row>
        <row r="1196">
          <cell r="A1196" t="str">
            <v>00075471</v>
          </cell>
          <cell r="B1196" t="str">
            <v>1988-053-07 PL PARKDALE FISH</v>
          </cell>
        </row>
        <row r="1197">
          <cell r="A1197" t="str">
            <v>00082549</v>
          </cell>
          <cell r="B1197" t="str">
            <v>1988-053-08 PL HOOD RIVER PWR</v>
          </cell>
        </row>
        <row r="1198">
          <cell r="A1198" t="str">
            <v>00103538</v>
          </cell>
          <cell r="B1198" t="str">
            <v>1988-053-12 PL HOOD RIVER STEE</v>
          </cell>
        </row>
        <row r="1199">
          <cell r="A1199" t="str">
            <v>00103541</v>
          </cell>
          <cell r="B1199" t="str">
            <v>1988-053-13 PL HOOD RIVER THRE</v>
          </cell>
        </row>
        <row r="1200">
          <cell r="A1200" t="str">
            <v>00103560</v>
          </cell>
          <cell r="B1200" t="str">
            <v>1988-053-14 PL HOOD RIVER PROG</v>
          </cell>
        </row>
        <row r="1201">
          <cell r="A1201" t="str">
            <v>00037803</v>
          </cell>
          <cell r="B1201" t="str">
            <v>1988-064-00 IL EXPRMNTL STURGE</v>
          </cell>
        </row>
        <row r="1202">
          <cell r="A1202" t="str">
            <v>00033567</v>
          </cell>
          <cell r="B1202" t="str">
            <v>1988-064-00 PL IDFG VAUGHN</v>
          </cell>
        </row>
        <row r="1203">
          <cell r="A1203" t="str">
            <v>00033561</v>
          </cell>
          <cell r="B1203" t="str">
            <v>1988-065-00 PL SUE KOOTENAI</v>
          </cell>
        </row>
        <row r="1204">
          <cell r="A1204" t="str">
            <v>00078928</v>
          </cell>
          <cell r="B1204" t="str">
            <v>1988-108-04 PL PACIFIC NW HYDR</v>
          </cell>
        </row>
        <row r="1205">
          <cell r="A1205" t="str">
            <v>00035794</v>
          </cell>
          <cell r="B1205" t="str">
            <v>1988-108-04 PL STREAMNET (CIS/</v>
          </cell>
        </row>
        <row r="1206">
          <cell r="A1206" t="str">
            <v>00038860</v>
          </cell>
          <cell r="B1206" t="str">
            <v>1988-115-00 PL YAKIMA HATCHERY</v>
          </cell>
        </row>
        <row r="1207">
          <cell r="A1207" t="str">
            <v>00095020</v>
          </cell>
          <cell r="B1207" t="str">
            <v>1988-115-00 PL YAKIMA HATCHERY</v>
          </cell>
        </row>
        <row r="1208">
          <cell r="A1208" t="str">
            <v>00002751</v>
          </cell>
          <cell r="B1208" t="str">
            <v>1988-115-12 PL E CHIN ACCLIMAT</v>
          </cell>
        </row>
        <row r="1209">
          <cell r="A1209" t="str">
            <v>00099245</v>
          </cell>
          <cell r="B1209" t="str">
            <v>1988-115-25 PL  YKFP DESIGN AN</v>
          </cell>
        </row>
        <row r="1210">
          <cell r="A1210" t="str">
            <v>00037846</v>
          </cell>
          <cell r="B1210" t="str">
            <v>1988-120-25 IL YKFP - MANAGEME</v>
          </cell>
        </row>
        <row r="1211">
          <cell r="A1211" t="str">
            <v>00079017</v>
          </cell>
          <cell r="B1211" t="str">
            <v>1988-120-25 PL YKFP MANAGEMENT</v>
          </cell>
        </row>
        <row r="1212">
          <cell r="A1212" t="str">
            <v>00090341</v>
          </cell>
          <cell r="B1212" t="str">
            <v>1988-120-26 PL - YIN HATCHERY</v>
          </cell>
        </row>
        <row r="1213">
          <cell r="A1213" t="str">
            <v>00078786</v>
          </cell>
          <cell r="B1213" t="str">
            <v>1988-156-00 PL DUCK VALLEY RES</v>
          </cell>
        </row>
        <row r="1214">
          <cell r="A1214" t="str">
            <v>00107350</v>
          </cell>
          <cell r="B1214" t="str">
            <v>1988-156-01 PL DUCK VALLEY RES</v>
          </cell>
        </row>
        <row r="1215">
          <cell r="A1215" t="str">
            <v>00040048</v>
          </cell>
          <cell r="B1215" t="str">
            <v>1989-013-00 PL PSMFC CWT</v>
          </cell>
        </row>
        <row r="1216">
          <cell r="A1216" t="str">
            <v>00038063</v>
          </cell>
          <cell r="B1216" t="str">
            <v>1989-024-01 IL EVAL UMATILLA</v>
          </cell>
        </row>
        <row r="1217">
          <cell r="A1217" t="str">
            <v>00038060</v>
          </cell>
          <cell r="B1217" t="str">
            <v>1989-027-00 IL POWER/REPAY O&amp;M</v>
          </cell>
        </row>
        <row r="1218">
          <cell r="A1218" t="str">
            <v>00036084</v>
          </cell>
          <cell r="B1218" t="str">
            <v>1989-027-00 PL UMATILLA POWER</v>
          </cell>
        </row>
        <row r="1219">
          <cell r="A1219" t="str">
            <v>00038068</v>
          </cell>
          <cell r="B1219" t="str">
            <v>1989-035-00 IL UMATILLA HATCHE</v>
          </cell>
        </row>
        <row r="1220">
          <cell r="A1220" t="str">
            <v>00037105</v>
          </cell>
          <cell r="B1220" t="str">
            <v>1989-035-00 PL UMATILLA HATCH</v>
          </cell>
        </row>
        <row r="1221">
          <cell r="A1221" t="str">
            <v>00038396</v>
          </cell>
          <cell r="B1221" t="str">
            <v>1989-062-01 IL ANNUAL WORK PLA</v>
          </cell>
        </row>
        <row r="1222">
          <cell r="A1222" t="str">
            <v>00108696</v>
          </cell>
          <cell r="B1222" t="str">
            <v>1989-062-01 PL ANNUAL WORK PLA</v>
          </cell>
        </row>
        <row r="1223">
          <cell r="A1223" t="str">
            <v>00032640</v>
          </cell>
          <cell r="B1223" t="str">
            <v>1989-062-01 PL CBFWA ANNUAL WO</v>
          </cell>
        </row>
        <row r="1224">
          <cell r="A1224" t="str">
            <v>00038674</v>
          </cell>
          <cell r="B1224" t="str">
            <v>1989-065-00 IL ANN CD WIRE</v>
          </cell>
        </row>
        <row r="1225">
          <cell r="A1225" t="str">
            <v>00040052</v>
          </cell>
          <cell r="B1225" t="str">
            <v>1989-065-00 PL USFWS CWT MISS.</v>
          </cell>
        </row>
        <row r="1226">
          <cell r="A1226" t="str">
            <v>00040044</v>
          </cell>
          <cell r="B1226" t="str">
            <v>1989-066-00 PL WASHINGTON CWT</v>
          </cell>
        </row>
        <row r="1227">
          <cell r="A1227" t="str">
            <v>00040053</v>
          </cell>
          <cell r="B1227" t="str">
            <v>1989-069-00 PL ODFW CWT MISS.</v>
          </cell>
        </row>
        <row r="1228">
          <cell r="A1228" t="str">
            <v>00032529</v>
          </cell>
          <cell r="B1228" t="str">
            <v>1989-072-01 PL DOE-ORNL ISRP S</v>
          </cell>
        </row>
        <row r="1229">
          <cell r="A1229" t="str">
            <v>00038684</v>
          </cell>
          <cell r="B1229" t="str">
            <v>1989-096-00 IL GENTIC MON/EVAL</v>
          </cell>
        </row>
        <row r="1230">
          <cell r="A1230" t="str">
            <v>00089005</v>
          </cell>
          <cell r="B1230" t="str">
            <v>1989-096-00 PL GENETIC M &amp; E</v>
          </cell>
        </row>
        <row r="1231">
          <cell r="A1231" t="str">
            <v>00036687</v>
          </cell>
          <cell r="B1231" t="str">
            <v>1989-098-00 CN IDAHO SUPPLEMEN</v>
          </cell>
        </row>
        <row r="1232">
          <cell r="A1232" t="str">
            <v>00038686</v>
          </cell>
          <cell r="B1232" t="str">
            <v>1989-098-00 IL EVAL SUMMLMTG</v>
          </cell>
        </row>
        <row r="1233">
          <cell r="A1233" t="str">
            <v>00106021</v>
          </cell>
          <cell r="B1233" t="str">
            <v>1989-098-00 PL EVALUATION OF S</v>
          </cell>
        </row>
        <row r="1234">
          <cell r="A1234" t="str">
            <v>00092280</v>
          </cell>
          <cell r="B1234" t="str">
            <v>1989-098-00 SALMON SUPPLEMENTA</v>
          </cell>
        </row>
        <row r="1235">
          <cell r="A1235" t="str">
            <v>00036932</v>
          </cell>
          <cell r="B1235" t="str">
            <v>1989-098-01 PL IDAHO SUPPLEMEN</v>
          </cell>
        </row>
        <row r="1236">
          <cell r="A1236" t="str">
            <v>00083723</v>
          </cell>
          <cell r="B1236" t="str">
            <v>1989-098-01 PL SALMON SUPPLEME</v>
          </cell>
        </row>
        <row r="1237">
          <cell r="A1237" t="str">
            <v>00038688</v>
          </cell>
          <cell r="B1237" t="str">
            <v>1989-098-02 IL SALMON SUPPLE</v>
          </cell>
        </row>
        <row r="1238">
          <cell r="A1238" t="str">
            <v>00035790</v>
          </cell>
          <cell r="B1238" t="str">
            <v>1989-098-02 PL SALMON SUPPLEME</v>
          </cell>
        </row>
        <row r="1239">
          <cell r="A1239" t="str">
            <v>00037723</v>
          </cell>
          <cell r="B1239" t="str">
            <v>1989-098-03 PL SUPP STUDIES ID</v>
          </cell>
        </row>
        <row r="1240">
          <cell r="A1240" t="str">
            <v>00038404</v>
          </cell>
          <cell r="B1240" t="str">
            <v>1989-107-00 IL STATISTICAL SUP</v>
          </cell>
        </row>
        <row r="1241">
          <cell r="A1241" t="str">
            <v>00037210</v>
          </cell>
          <cell r="B1241" t="str">
            <v>1989-107-00 PL STATISTICAL SUP</v>
          </cell>
        </row>
        <row r="1242">
          <cell r="A1242" t="str">
            <v>00108441</v>
          </cell>
          <cell r="B1242" t="str">
            <v>1989-108-00 PL COLUMBIA RIVER</v>
          </cell>
        </row>
        <row r="1243">
          <cell r="A1243" t="str">
            <v>00084903</v>
          </cell>
          <cell r="B1243" t="str">
            <v>1989-108-00 PL MODELING &amp; EVAL</v>
          </cell>
        </row>
        <row r="1244">
          <cell r="A1244" t="str">
            <v>00037104</v>
          </cell>
          <cell r="B1244" t="str">
            <v>198902400 PL UMATILLA PASSAGE</v>
          </cell>
        </row>
        <row r="1245">
          <cell r="A1245" t="str">
            <v>00037102</v>
          </cell>
          <cell r="B1245" t="str">
            <v>1990-005-00 PL UMATILLA HATCHE</v>
          </cell>
        </row>
        <row r="1246">
          <cell r="A1246" t="str">
            <v>00037103</v>
          </cell>
          <cell r="B1246" t="str">
            <v>1990-005-01 PL UMATILLA NAT M&amp;</v>
          </cell>
        </row>
        <row r="1247">
          <cell r="A1247" t="str">
            <v>00033575</v>
          </cell>
          <cell r="B1247" t="str">
            <v>1990-018-00 PL RBT/HAB. COLEVI</v>
          </cell>
        </row>
        <row r="1248">
          <cell r="A1248" t="str">
            <v>00038669</v>
          </cell>
          <cell r="B1248" t="str">
            <v>1990-025-00 IL RIVER WETLAND R</v>
          </cell>
        </row>
        <row r="1249">
          <cell r="A1249" t="str">
            <v>00037753</v>
          </cell>
          <cell r="B1249" t="str">
            <v>1990-044-00 IL STRM SURVEY HTC</v>
          </cell>
        </row>
        <row r="1250">
          <cell r="A1250" t="str">
            <v>00033496</v>
          </cell>
          <cell r="B1250" t="str">
            <v>1990-044-00 PL CDA FISHERIES</v>
          </cell>
        </row>
        <row r="1251">
          <cell r="A1251" t="str">
            <v>00037754</v>
          </cell>
          <cell r="B1251" t="str">
            <v>1990-044-01 IL LAKE CREEK LAND</v>
          </cell>
        </row>
        <row r="1252">
          <cell r="A1252" t="str">
            <v>00035662</v>
          </cell>
          <cell r="B1252" t="str">
            <v>1990-044-01 PD LAKE CR ACQUI</v>
          </cell>
        </row>
        <row r="1253">
          <cell r="A1253" t="str">
            <v>00090374</v>
          </cell>
          <cell r="B1253" t="str">
            <v>1990-044-01 PD LAKE CR LAND AC</v>
          </cell>
        </row>
        <row r="1254">
          <cell r="A1254" t="str">
            <v>00037756</v>
          </cell>
          <cell r="B1254" t="str">
            <v>1990-044-02 IL COEUR D'ALENE T</v>
          </cell>
        </row>
        <row r="1255">
          <cell r="A1255" t="str">
            <v>00035663</v>
          </cell>
          <cell r="B1255" t="str">
            <v>1990-044-02 PD CDA TROUT PROD</v>
          </cell>
        </row>
        <row r="1256">
          <cell r="A1256" t="str">
            <v>00082614</v>
          </cell>
          <cell r="B1256" t="str">
            <v>1990-052-00 PL PERFORMANCE/STO</v>
          </cell>
        </row>
        <row r="1257">
          <cell r="A1257" t="str">
            <v>00106259</v>
          </cell>
          <cell r="B1257" t="str">
            <v>1990-055-00 PL SUPPLEMENTATION</v>
          </cell>
        </row>
        <row r="1258">
          <cell r="A1258" t="str">
            <v>00078189</v>
          </cell>
          <cell r="B1258" t="str">
            <v>1990-077-00 PL NORTHERN PIKEMI</v>
          </cell>
        </row>
        <row r="1259">
          <cell r="A1259" t="str">
            <v>00078191</v>
          </cell>
          <cell r="B1259" t="str">
            <v>1990-078-00 PL EVALUATE PREDAT</v>
          </cell>
        </row>
        <row r="1260">
          <cell r="A1260" t="str">
            <v>00038075</v>
          </cell>
          <cell r="B1260" t="str">
            <v>1990-080-00 IL COLUMBIA BASIN</v>
          </cell>
        </row>
        <row r="1261">
          <cell r="A1261" t="str">
            <v>00075976</v>
          </cell>
          <cell r="B1261" t="str">
            <v>1990-080-00 IL COLUMBIA BASIN</v>
          </cell>
        </row>
        <row r="1262">
          <cell r="A1262" t="str">
            <v>00038248</v>
          </cell>
          <cell r="B1262" t="str">
            <v>1990-080-00 OM COLUMBIA BASIN</v>
          </cell>
        </row>
        <row r="1263">
          <cell r="A1263" t="str">
            <v>00031999</v>
          </cell>
          <cell r="B1263" t="str">
            <v>1990-080-01 PL PIT TAG PURCHAS</v>
          </cell>
        </row>
        <row r="1264">
          <cell r="A1264" t="str">
            <v>00037648</v>
          </cell>
          <cell r="B1264" t="str">
            <v>1990-092-00 PL WANAKET WL MITI</v>
          </cell>
        </row>
        <row r="1265">
          <cell r="A1265" t="str">
            <v>00038050</v>
          </cell>
          <cell r="B1265" t="str">
            <v>1990-093-00 IL GENETIC ANALYSE</v>
          </cell>
        </row>
        <row r="1266">
          <cell r="A1266" t="str">
            <v>00037043</v>
          </cell>
          <cell r="B1266" t="str">
            <v>1990-093-00 PL GENETIC ANALYSI</v>
          </cell>
        </row>
        <row r="1267">
          <cell r="A1267" t="str">
            <v>00038440</v>
          </cell>
          <cell r="B1267" t="str">
            <v>1991-019-01 IL HUNGRY HORSE MI</v>
          </cell>
        </row>
        <row r="1268">
          <cell r="A1268" t="str">
            <v>00035918</v>
          </cell>
          <cell r="B1268" t="str">
            <v>1991-019-01 PL HHR LAKE MONITO</v>
          </cell>
        </row>
        <row r="1269">
          <cell r="A1269" t="str">
            <v>00038443</v>
          </cell>
          <cell r="B1269" t="str">
            <v>1991-019-03 IL HUNGRY HORSE MI</v>
          </cell>
        </row>
        <row r="1270">
          <cell r="A1270" t="str">
            <v>00091132</v>
          </cell>
          <cell r="B1270" t="str">
            <v>1991-019-03 PL HUNGRY HORSE HA</v>
          </cell>
        </row>
        <row r="1271">
          <cell r="A1271" t="str">
            <v>00111061</v>
          </cell>
          <cell r="B1271" t="str">
            <v>1991-019-03 PL HUNGRY HORSE MI</v>
          </cell>
        </row>
        <row r="1272">
          <cell r="A1272" t="str">
            <v>00002311</v>
          </cell>
          <cell r="B1272" t="str">
            <v>1991-019-04 HHR MITIGATION</v>
          </cell>
        </row>
        <row r="1273">
          <cell r="A1273" t="str">
            <v>00038444</v>
          </cell>
          <cell r="B1273" t="str">
            <v>1991-019-04 IL HUNGRY HORSE MI</v>
          </cell>
        </row>
        <row r="1274">
          <cell r="A1274" t="str">
            <v>00032339</v>
          </cell>
          <cell r="B1274" t="str">
            <v>1991-019-04 PL HHR MITIGATION</v>
          </cell>
        </row>
        <row r="1275">
          <cell r="A1275" t="str">
            <v>00038432</v>
          </cell>
          <cell r="B1275" t="str">
            <v>1991-028-00 IL PIT TAG WILD</v>
          </cell>
        </row>
        <row r="1276">
          <cell r="A1276" t="str">
            <v>00084902</v>
          </cell>
          <cell r="B1276" t="str">
            <v>1991-028-00 PL  PIT TAGGING WI</v>
          </cell>
        </row>
        <row r="1277">
          <cell r="A1277" t="str">
            <v>00037842</v>
          </cell>
          <cell r="B1277" t="str">
            <v>1991-029-00 IL POST RELEASE</v>
          </cell>
        </row>
        <row r="1278">
          <cell r="A1278" t="str">
            <v>00082624</v>
          </cell>
          <cell r="B1278" t="str">
            <v>1991-029-00 PL POST-RELEASE AT</v>
          </cell>
        </row>
        <row r="1279">
          <cell r="A1279" t="str">
            <v>00033543</v>
          </cell>
          <cell r="B1279" t="str">
            <v>1991-046-00 PL SPOKANE TRIBAL</v>
          </cell>
        </row>
        <row r="1280">
          <cell r="A1280" t="str">
            <v>00074741</v>
          </cell>
          <cell r="B1280" t="str">
            <v>1991-047-00 PL SHERMAN CR HATC</v>
          </cell>
        </row>
        <row r="1281">
          <cell r="A1281" t="str">
            <v>00032419</v>
          </cell>
          <cell r="B1281" t="str">
            <v>1991-047-00 PL SHERMAN CREEK H</v>
          </cell>
        </row>
        <row r="1282">
          <cell r="A1282" t="str">
            <v>00038431</v>
          </cell>
          <cell r="B1282" t="str">
            <v>1991-051-00 IL M&amp;E STATISTICAL</v>
          </cell>
        </row>
        <row r="1283">
          <cell r="A1283" t="str">
            <v>00038871</v>
          </cell>
          <cell r="B1283" t="str">
            <v>1991-051-00 PL M&amp;E STATISTICAL</v>
          </cell>
        </row>
        <row r="1284">
          <cell r="A1284" t="str">
            <v>00037767</v>
          </cell>
          <cell r="B1284" t="str">
            <v>1991-055-00 PL NATURAL REARING</v>
          </cell>
        </row>
        <row r="1285">
          <cell r="A1285" t="str">
            <v>00038318</v>
          </cell>
          <cell r="B1285" t="str">
            <v>1991-057-00 IL YAKIMA PHASE 2</v>
          </cell>
        </row>
        <row r="1286">
          <cell r="A1286" t="str">
            <v>00079100</v>
          </cell>
          <cell r="B1286" t="str">
            <v>1991-057-00 PL YAKIMA PHASE 2</v>
          </cell>
        </row>
        <row r="1287">
          <cell r="A1287" t="str">
            <v>00036328</v>
          </cell>
          <cell r="B1287" t="str">
            <v>1991-060-00 PL KALISPELL PEND</v>
          </cell>
        </row>
        <row r="1288">
          <cell r="A1288" t="str">
            <v>00033553</v>
          </cell>
          <cell r="B1288" t="str">
            <v>1991-061-00 PL SWANSON LAKES</v>
          </cell>
        </row>
        <row r="1289">
          <cell r="A1289" t="str">
            <v>00084694</v>
          </cell>
          <cell r="B1289" t="str">
            <v>1991-062-00 PL SPOKANE TRIBE</v>
          </cell>
        </row>
        <row r="1290">
          <cell r="A1290" t="str">
            <v>00036953</v>
          </cell>
          <cell r="B1290" t="str">
            <v>1991-071-00  PL SOCKEYE SALMON</v>
          </cell>
        </row>
        <row r="1291">
          <cell r="A1291" t="str">
            <v>00083823</v>
          </cell>
          <cell r="B1291" t="str">
            <v>1991-072-00 PL REDFISH LAKE SO</v>
          </cell>
        </row>
        <row r="1292">
          <cell r="A1292" t="str">
            <v>00038691</v>
          </cell>
          <cell r="B1292" t="str">
            <v>1991-073-00 IL IDAHO NAT PRODU</v>
          </cell>
        </row>
        <row r="1293">
          <cell r="A1293" t="str">
            <v>00089003</v>
          </cell>
          <cell r="B1293" t="str">
            <v>1991-073-00 PL ID NATURAL PROD</v>
          </cell>
        </row>
        <row r="1294">
          <cell r="A1294" t="str">
            <v>00038319</v>
          </cell>
          <cell r="B1294" t="str">
            <v>1991-075-00 IL YAKIMA PHASE LI</v>
          </cell>
        </row>
        <row r="1295">
          <cell r="A1295" t="str">
            <v>00038600</v>
          </cell>
          <cell r="B1295" t="str">
            <v>1991-075-00 PL YAKIMA PH2 SCRE</v>
          </cell>
        </row>
        <row r="1296">
          <cell r="A1296" t="str">
            <v>00079105</v>
          </cell>
          <cell r="B1296" t="str">
            <v>1991-075-00 PL YAKIMA PHASE 2</v>
          </cell>
        </row>
        <row r="1297">
          <cell r="A1297" t="str">
            <v>00082913</v>
          </cell>
          <cell r="B1297" t="str">
            <v>1991-075-03 PL YAKIMA SC CONST</v>
          </cell>
        </row>
        <row r="1298">
          <cell r="A1298" t="str">
            <v>00109733</v>
          </cell>
          <cell r="B1298" t="str">
            <v>1991-075-04 PL SOUTH NACHES FI</v>
          </cell>
        </row>
        <row r="1299">
          <cell r="A1299" t="str">
            <v>00038678</v>
          </cell>
          <cell r="B1299" t="str">
            <v>1991-078-00 IL BURLINGTON BOTT</v>
          </cell>
        </row>
        <row r="1300">
          <cell r="A1300" t="str">
            <v>00082554</v>
          </cell>
          <cell r="B1300" t="str">
            <v>1991-078-00 PL BURLINGTON BOTT</v>
          </cell>
        </row>
        <row r="1301">
          <cell r="A1301" t="str">
            <v>00032335</v>
          </cell>
          <cell r="B1301" t="str">
            <v>199101903 PL HHR MITIGATION-HA</v>
          </cell>
        </row>
        <row r="1302">
          <cell r="A1302" t="str">
            <v>00038913</v>
          </cell>
          <cell r="B1302" t="str">
            <v>199107500 YAKIMA PHASE II FISH</v>
          </cell>
        </row>
        <row r="1303">
          <cell r="A1303" t="str">
            <v>00038320</v>
          </cell>
          <cell r="B1303" t="str">
            <v>1992-009-00 IL YAKIMA SCREENS</v>
          </cell>
        </row>
        <row r="1304">
          <cell r="A1304" t="str">
            <v>00038912</v>
          </cell>
          <cell r="B1304" t="str">
            <v>1992-009-00 PL O&amp;M YAKIMA PHAS</v>
          </cell>
        </row>
        <row r="1305">
          <cell r="A1305" t="str">
            <v>00079106</v>
          </cell>
          <cell r="B1305" t="str">
            <v>1992-009-00 PL YAKIMA PHA2 SCR</v>
          </cell>
        </row>
        <row r="1306">
          <cell r="A1306" t="str">
            <v>00038390</v>
          </cell>
          <cell r="B1306" t="str">
            <v>1992-010-00 IL HABITAT IMPRVMT</v>
          </cell>
        </row>
        <row r="1307">
          <cell r="A1307" t="str">
            <v>00084140</v>
          </cell>
          <cell r="B1307" t="str">
            <v>1992-010-00 PL FT HALL BOTTOMS</v>
          </cell>
        </row>
        <row r="1308">
          <cell r="A1308" t="str">
            <v>00091143</v>
          </cell>
          <cell r="B1308" t="str">
            <v>1992-010-00 PL FT HALL BOTTOMS</v>
          </cell>
        </row>
        <row r="1309">
          <cell r="A1309" t="str">
            <v>00089004</v>
          </cell>
          <cell r="B1309" t="str">
            <v>1992-022-00 PL PHYSIO ASSESSME</v>
          </cell>
        </row>
        <row r="1310">
          <cell r="A1310" t="str">
            <v>00113902</v>
          </cell>
          <cell r="B1310" t="str">
            <v>1992-024-00 PL ENHANCED COLUMB</v>
          </cell>
        </row>
        <row r="1311">
          <cell r="A1311" t="str">
            <v>00037755</v>
          </cell>
          <cell r="B1311" t="str">
            <v>1992-024-09 IL LAW ENFORCEMENT</v>
          </cell>
        </row>
        <row r="1312">
          <cell r="A1312" t="str">
            <v>00038836</v>
          </cell>
          <cell r="B1312" t="str">
            <v>1992-026-01 PL GRAND RONDE MO</v>
          </cell>
        </row>
        <row r="1313">
          <cell r="A1313" t="str">
            <v>00087608</v>
          </cell>
          <cell r="B1313" t="str">
            <v>1992-026-01 PL GRANDE RONDE MO</v>
          </cell>
        </row>
        <row r="1314">
          <cell r="A1314" t="str">
            <v>00076500</v>
          </cell>
          <cell r="B1314" t="str">
            <v>1992-026-03 PL MODEL WATERSHED</v>
          </cell>
        </row>
        <row r="1315">
          <cell r="A1315" t="str">
            <v>00036527</v>
          </cell>
          <cell r="B1315" t="str">
            <v>1992-026-04 PL GRANDE RONDE</v>
          </cell>
        </row>
        <row r="1316">
          <cell r="A1316" t="str">
            <v>00037944</v>
          </cell>
          <cell r="B1316" t="str">
            <v>1992-040-00 IL REDFISH LAKE SO</v>
          </cell>
        </row>
        <row r="1317">
          <cell r="A1317" t="str">
            <v>00037038</v>
          </cell>
          <cell r="B1317" t="str">
            <v>1992-040-00 PL SOCKEYE CAPTIVE</v>
          </cell>
        </row>
        <row r="1318">
          <cell r="A1318" t="str">
            <v>00074740</v>
          </cell>
          <cell r="B1318" t="str">
            <v>1992-048-00 PL HELLSGATE WINTE</v>
          </cell>
        </row>
        <row r="1319">
          <cell r="A1319" t="str">
            <v>00037779</v>
          </cell>
          <cell r="B1319" t="str">
            <v>1992-059-00 IL AMAZON BASIN/EU</v>
          </cell>
        </row>
        <row r="1320">
          <cell r="A1320" t="str">
            <v>00033572</v>
          </cell>
          <cell r="B1320" t="str">
            <v>1992-059-00 PL AMAZON/WILL. TN</v>
          </cell>
        </row>
        <row r="1321">
          <cell r="A1321" t="str">
            <v>00037720</v>
          </cell>
          <cell r="B1321" t="str">
            <v>1992-061-00 IL PEND ORIELLE WE</v>
          </cell>
        </row>
        <row r="1322">
          <cell r="A1322" t="str">
            <v>00002349</v>
          </cell>
          <cell r="B1322" t="str">
            <v>1992-061-00 PL WETLAND IDF&amp;G 1</v>
          </cell>
        </row>
        <row r="1323">
          <cell r="A1323" t="str">
            <v>00035667</v>
          </cell>
          <cell r="B1323" t="str">
            <v>1992-061-02 PL ALBENI FALLS WL</v>
          </cell>
        </row>
        <row r="1324">
          <cell r="A1324" t="str">
            <v>00107774</v>
          </cell>
          <cell r="B1324" t="str">
            <v>1992-061-03 PL PEND OREILLE WI</v>
          </cell>
        </row>
        <row r="1325">
          <cell r="A1325" t="str">
            <v>00104511</v>
          </cell>
          <cell r="B1325" t="str">
            <v>1992-061-05 PL ALBENI  FALLS</v>
          </cell>
        </row>
        <row r="1326">
          <cell r="A1326" t="str">
            <v>00104915</v>
          </cell>
          <cell r="B1326" t="str">
            <v>1992-061-06 PL ALBENI FALLS WL</v>
          </cell>
        </row>
        <row r="1327">
          <cell r="A1327" t="str">
            <v>00090710</v>
          </cell>
          <cell r="B1327" t="str">
            <v>1992-062-00 PL LOWER YAKIMA VA</v>
          </cell>
        </row>
        <row r="1328">
          <cell r="A1328" t="str">
            <v>00089198</v>
          </cell>
          <cell r="B1328" t="str">
            <v>1992-068-00 PL WILLAMETTE BASI</v>
          </cell>
        </row>
        <row r="1329">
          <cell r="A1329" t="str">
            <v>00097254</v>
          </cell>
          <cell r="B1329" t="str">
            <v>1992-073-00 CL AUTOMATED FISH</v>
          </cell>
        </row>
        <row r="1330">
          <cell r="A1330" t="str">
            <v>00038430</v>
          </cell>
          <cell r="B1330" t="str">
            <v>1993-029-00 IL SURVIVAL EST</v>
          </cell>
        </row>
        <row r="1331">
          <cell r="A1331" t="str">
            <v>00082720</v>
          </cell>
          <cell r="B1331" t="str">
            <v>1993-029-00 PL SURVIVAL EST-PA</v>
          </cell>
        </row>
        <row r="1332">
          <cell r="A1332" t="str">
            <v>00077356</v>
          </cell>
          <cell r="B1332" t="str">
            <v>1993-035-01 PL RED RIVER RESTO</v>
          </cell>
        </row>
        <row r="1333">
          <cell r="A1333" t="str">
            <v>00091406</v>
          </cell>
          <cell r="B1333" t="str">
            <v>1993-036-00 PL HAYSFORK GLORY</v>
          </cell>
        </row>
        <row r="1334">
          <cell r="A1334" t="str">
            <v>00033578</v>
          </cell>
          <cell r="B1334" t="str">
            <v>1993-037-01 PL TECH. ASSISTANC</v>
          </cell>
        </row>
        <row r="1335">
          <cell r="A1335" t="str">
            <v>00105277</v>
          </cell>
          <cell r="B1335" t="str">
            <v>1993-038-00 PL N FK. JOHN DAY</v>
          </cell>
        </row>
        <row r="1336">
          <cell r="A1336" t="str">
            <v>00038677</v>
          </cell>
          <cell r="B1336" t="str">
            <v>1993-040-00 IL FIFTEENMILE CRK</v>
          </cell>
        </row>
        <row r="1337">
          <cell r="A1337" t="str">
            <v>00083854</v>
          </cell>
          <cell r="B1337" t="str">
            <v>1993-040-00 PL FIFTEENMILE CRK</v>
          </cell>
        </row>
        <row r="1338">
          <cell r="A1338" t="str">
            <v>00099455</v>
          </cell>
          <cell r="B1338" t="str">
            <v>1993-040-01 PL 15 MILE CRK STE</v>
          </cell>
        </row>
        <row r="1339">
          <cell r="A1339" t="str">
            <v>00037945</v>
          </cell>
          <cell r="B1339" t="str">
            <v>1993-056-00 IL DEMONSTRATION</v>
          </cell>
        </row>
        <row r="1340">
          <cell r="A1340" t="str">
            <v>00082133</v>
          </cell>
          <cell r="B1340" t="str">
            <v>1993-056-00 PL DEMONSTR OF CAP</v>
          </cell>
        </row>
        <row r="1341">
          <cell r="A1341" t="str">
            <v>00082623</v>
          </cell>
          <cell r="B1341" t="str">
            <v>1993-056-00 PL DEMONSTR OF CAP</v>
          </cell>
        </row>
        <row r="1342">
          <cell r="A1342" t="str">
            <v>00032126</v>
          </cell>
          <cell r="B1342" t="str">
            <v>1993-060-00 PL SELECT AREA FIS</v>
          </cell>
        </row>
        <row r="1343">
          <cell r="A1343" t="str">
            <v>00032127</v>
          </cell>
          <cell r="B1343" t="str">
            <v>1993-060-01 PL SELECT AREA FIS</v>
          </cell>
        </row>
        <row r="1344">
          <cell r="A1344" t="str">
            <v>00032125</v>
          </cell>
          <cell r="B1344" t="str">
            <v>1993-060-02 PL SELECT AREA FIS</v>
          </cell>
        </row>
        <row r="1345">
          <cell r="A1345" t="str">
            <v>00083495</v>
          </cell>
          <cell r="B1345" t="str">
            <v>1993-062-00 PL UPPER SALMON</v>
          </cell>
        </row>
        <row r="1346">
          <cell r="A1346" t="str">
            <v>00036429</v>
          </cell>
          <cell r="B1346" t="str">
            <v>1993-062-00 PL UPPER SALMON R</v>
          </cell>
        </row>
        <row r="1347">
          <cell r="A1347" t="str">
            <v>00037106</v>
          </cell>
          <cell r="B1347" t="str">
            <v>1993-066-00 PL OREGON FISH SCR</v>
          </cell>
        </row>
        <row r="1348">
          <cell r="A1348" t="str">
            <v>00037859</v>
          </cell>
          <cell r="B1348" t="str">
            <v>1994-015-00 IL IDAHO FISH SCRE</v>
          </cell>
        </row>
        <row r="1349">
          <cell r="A1349" t="str">
            <v>00083477</v>
          </cell>
          <cell r="B1349" t="str">
            <v>1994-015-00 PL UPPER SALMON R</v>
          </cell>
        </row>
        <row r="1350">
          <cell r="A1350" t="str">
            <v>00036433</v>
          </cell>
          <cell r="B1350" t="str">
            <v>1994-017-00 PL UPPER SALMON</v>
          </cell>
        </row>
        <row r="1351">
          <cell r="A1351" t="str">
            <v>00036532</v>
          </cell>
          <cell r="B1351" t="str">
            <v>1994-018-00 PL PATAHA WATER</v>
          </cell>
        </row>
        <row r="1352">
          <cell r="A1352" t="str">
            <v>00082156</v>
          </cell>
          <cell r="B1352" t="str">
            <v>1994-018-05 PL IMPLEMENT ASOTI</v>
          </cell>
        </row>
        <row r="1353">
          <cell r="A1353" t="str">
            <v>00038598</v>
          </cell>
          <cell r="B1353" t="str">
            <v>1994-018-06 PL TUCANNON MODEL</v>
          </cell>
        </row>
        <row r="1354">
          <cell r="A1354" t="str">
            <v>00037839</v>
          </cell>
          <cell r="B1354" t="str">
            <v>1994-026-00 IL PACIFIC LAMPREY</v>
          </cell>
        </row>
        <row r="1355">
          <cell r="A1355" t="str">
            <v>00075882</v>
          </cell>
          <cell r="B1355" t="str">
            <v>1994-026-00 PL LAMPREY RESEARC</v>
          </cell>
        </row>
        <row r="1356">
          <cell r="A1356" t="str">
            <v>00037709</v>
          </cell>
          <cell r="B1356" t="str">
            <v>1994-033-00 IL FISH PASSAGE CE</v>
          </cell>
        </row>
        <row r="1357">
          <cell r="A1357" t="str">
            <v>00037194</v>
          </cell>
          <cell r="B1357" t="str">
            <v>1994-033-00 PL FISH PASSAGE CE</v>
          </cell>
        </row>
        <row r="1358">
          <cell r="A1358" t="str">
            <v>00037843</v>
          </cell>
          <cell r="B1358" t="str">
            <v>1994-034-00 IL UPPER CLEARWATE</v>
          </cell>
        </row>
        <row r="1359">
          <cell r="A1359" t="str">
            <v>00036166</v>
          </cell>
          <cell r="B1359" t="str">
            <v>1994-034-00 PL ASSESSING SUMME</v>
          </cell>
        </row>
        <row r="1360">
          <cell r="A1360" t="str">
            <v>00036792</v>
          </cell>
          <cell r="B1360" t="str">
            <v>1994-039-00 PL WALLOWA COUNTY</v>
          </cell>
        </row>
        <row r="1361">
          <cell r="A1361" t="str">
            <v>00087671</v>
          </cell>
          <cell r="B1361" t="str">
            <v>1994-042-00 PL TROUT CREEK OP</v>
          </cell>
        </row>
        <row r="1362">
          <cell r="A1362" t="str">
            <v>00037797</v>
          </cell>
          <cell r="B1362" t="str">
            <v>1994-043-00 IL LAKE ROOSEVELT</v>
          </cell>
        </row>
        <row r="1363">
          <cell r="A1363" t="str">
            <v>00033566</v>
          </cell>
          <cell r="B1363" t="str">
            <v>1994-043-00 PL SPOKANE DATA CO</v>
          </cell>
        </row>
        <row r="1364">
          <cell r="A1364" t="str">
            <v>00103065</v>
          </cell>
          <cell r="B1364" t="str">
            <v>1994-044-00 PL SAGEBRUSH FLAT</v>
          </cell>
        </row>
        <row r="1365">
          <cell r="A1365" t="str">
            <v>00033552</v>
          </cell>
          <cell r="B1365" t="str">
            <v>1994-047-00 PL PEND OREILLE</v>
          </cell>
        </row>
        <row r="1366">
          <cell r="A1366" t="str">
            <v>00037798</v>
          </cell>
          <cell r="B1366" t="str">
            <v>1994-049-00 IL KOOTENAI RIVER</v>
          </cell>
        </row>
        <row r="1367">
          <cell r="A1367" t="str">
            <v>00033557</v>
          </cell>
          <cell r="B1367" t="str">
            <v>1994-049-00 PL CHARLIE KOOTENA</v>
          </cell>
        </row>
        <row r="1368">
          <cell r="A1368" t="str">
            <v>00089479</v>
          </cell>
          <cell r="B1368" t="str">
            <v>1994-050-00 PL SALMON RIVER O</v>
          </cell>
        </row>
        <row r="1369">
          <cell r="A1369" t="str">
            <v>00038441</v>
          </cell>
          <cell r="B1369" t="str">
            <v>1994-053-00 IL BULL TROUT ASSE</v>
          </cell>
        </row>
        <row r="1370">
          <cell r="A1370" t="str">
            <v>00032336</v>
          </cell>
          <cell r="B1370" t="str">
            <v>1994-053-00 PL WILLAMETTE BULL</v>
          </cell>
        </row>
        <row r="1371">
          <cell r="A1371" t="str">
            <v>00038442</v>
          </cell>
          <cell r="B1371" t="str">
            <v>1994-054-00 IL BULL TROUT LIFE</v>
          </cell>
        </row>
        <row r="1372">
          <cell r="A1372" t="str">
            <v>00032340</v>
          </cell>
          <cell r="B1372" t="str">
            <v>1994-054-00 PL NEOR BULL TROUT</v>
          </cell>
        </row>
        <row r="1373">
          <cell r="A1373" t="str">
            <v>00082763</v>
          </cell>
          <cell r="B1373" t="str">
            <v>1994-059-00 PL YAKIMA BASIN EN</v>
          </cell>
        </row>
        <row r="1374">
          <cell r="A1374" t="str">
            <v>00037806</v>
          </cell>
          <cell r="B1374" t="str">
            <v>1994-069-00 IL SPAWNING HABITA</v>
          </cell>
        </row>
        <row r="1375">
          <cell r="A1375" t="str">
            <v>00032350</v>
          </cell>
          <cell r="B1375" t="str">
            <v>1994-069-00 PL SPAWNING HABITA</v>
          </cell>
        </row>
        <row r="1376">
          <cell r="A1376" t="str">
            <v>00084762</v>
          </cell>
          <cell r="B1376" t="str">
            <v>1995 027-00 PL LAKE ROOS. STU</v>
          </cell>
        </row>
        <row r="1377">
          <cell r="A1377" t="str">
            <v>00038445</v>
          </cell>
          <cell r="B1377" t="str">
            <v>1995-001-00 IL KALISPEL TRIBE</v>
          </cell>
        </row>
        <row r="1378">
          <cell r="A1378" t="str">
            <v>00081409</v>
          </cell>
          <cell r="B1378" t="str">
            <v>1995-001-00 PL HABITAT IMPROVE</v>
          </cell>
        </row>
        <row r="1379">
          <cell r="A1379" t="str">
            <v>00032346</v>
          </cell>
          <cell r="B1379" t="str">
            <v>1995-001-02 PL BASS O/M - KAL</v>
          </cell>
        </row>
        <row r="1380">
          <cell r="A1380" t="str">
            <v>00105185</v>
          </cell>
          <cell r="B1380" t="str">
            <v>1995-001-02 PL KALISPEL HATCHE</v>
          </cell>
        </row>
        <row r="1381">
          <cell r="A1381" t="str">
            <v>00107252</v>
          </cell>
          <cell r="B1381" t="str">
            <v>1995-001-02 PL KALISPEL POND M</v>
          </cell>
        </row>
        <row r="1382">
          <cell r="A1382" t="str">
            <v>00108328</v>
          </cell>
          <cell r="B1382" t="str">
            <v>1995-001-02PL KALISPEL BASS HA</v>
          </cell>
        </row>
        <row r="1383">
          <cell r="A1383" t="str">
            <v>00091135</v>
          </cell>
          <cell r="B1383" t="str">
            <v>1995-001-03 PL KALISPEL RESIDE</v>
          </cell>
        </row>
        <row r="1384">
          <cell r="A1384" t="str">
            <v>00038446</v>
          </cell>
          <cell r="B1384" t="str">
            <v>1995-004-00 IL LIBBY RESERVOIR</v>
          </cell>
        </row>
        <row r="1385">
          <cell r="A1385" t="str">
            <v>00091136</v>
          </cell>
          <cell r="B1385" t="str">
            <v>1995-004-00 PL LIBBY MITIGATIO</v>
          </cell>
        </row>
        <row r="1386">
          <cell r="A1386" t="str">
            <v>00038447</v>
          </cell>
          <cell r="B1386" t="str">
            <v>1995-006-00 IL COMPREHENSIVE</v>
          </cell>
        </row>
        <row r="1387">
          <cell r="A1387" t="str">
            <v>00091147</v>
          </cell>
          <cell r="B1387" t="str">
            <v>1995-006-00 PL COMPREHENSIVE</v>
          </cell>
        </row>
        <row r="1388">
          <cell r="A1388" t="str">
            <v>00037769</v>
          </cell>
          <cell r="B1388" t="str">
            <v>1995-007-00 IL HOOD RIVER PROD</v>
          </cell>
        </row>
        <row r="1389">
          <cell r="A1389" t="str">
            <v>00033554</v>
          </cell>
          <cell r="B1389" t="str">
            <v>1995-009-00 PL LAKE ROOSEVELT</v>
          </cell>
        </row>
        <row r="1390">
          <cell r="A1390" t="str">
            <v>00078604</v>
          </cell>
          <cell r="B1390" t="str">
            <v>1995-011-00 PL CF. JO. KOK. EN</v>
          </cell>
        </row>
        <row r="1391">
          <cell r="A1391" t="str">
            <v>00078654</v>
          </cell>
          <cell r="B1391" t="str">
            <v>1995-011-01 PL HYDROACOUSTIC A</v>
          </cell>
        </row>
        <row r="1392">
          <cell r="A1392" t="str">
            <v>00081721</v>
          </cell>
          <cell r="B1392" t="str">
            <v>1995-011-02 PL 3-D ACOUSTIC TE</v>
          </cell>
        </row>
        <row r="1393">
          <cell r="A1393" t="str">
            <v>00089872</v>
          </cell>
          <cell r="B1393" t="str">
            <v>1995-013-00 PL NEZ PERCE TROUT</v>
          </cell>
        </row>
        <row r="1394">
          <cell r="A1394" t="str">
            <v>00091206</v>
          </cell>
          <cell r="B1394" t="str">
            <v>1995-025-00 PL FLATHEAD IFIM</v>
          </cell>
        </row>
        <row r="1395">
          <cell r="A1395" t="str">
            <v>00038448</v>
          </cell>
          <cell r="B1395" t="str">
            <v>1995-028-00 IL ASSESS OF FIS</v>
          </cell>
        </row>
        <row r="1396">
          <cell r="A1396" t="str">
            <v>00032440</v>
          </cell>
          <cell r="B1396" t="str">
            <v>1995-028-00 PL MOSES LAKE FISH</v>
          </cell>
        </row>
        <row r="1397">
          <cell r="A1397" t="str">
            <v>00091127</v>
          </cell>
          <cell r="B1397" t="str">
            <v>1995-028-00 PL MOSES LK FISH</v>
          </cell>
        </row>
        <row r="1398">
          <cell r="A1398" t="str">
            <v>00095133</v>
          </cell>
          <cell r="B1398" t="str">
            <v>1995-033-00 PL O&amp;M YAKIMA PH I</v>
          </cell>
        </row>
        <row r="1399">
          <cell r="A1399" t="str">
            <v>00079104</v>
          </cell>
          <cell r="B1399" t="str">
            <v>1995-033-00 PL YAKIMA PH2 FISH</v>
          </cell>
        </row>
        <row r="1400">
          <cell r="A1400" t="str">
            <v>00002964</v>
          </cell>
          <cell r="B1400" t="str">
            <v>1995-056-00 PL LADD MARSH</v>
          </cell>
        </row>
        <row r="1401">
          <cell r="A1401" t="str">
            <v>00038462</v>
          </cell>
          <cell r="B1401" t="str">
            <v>1995-057-00 PL PALISADES WL</v>
          </cell>
        </row>
        <row r="1402">
          <cell r="A1402" t="str">
            <v>00078602</v>
          </cell>
          <cell r="B1402" t="str">
            <v>1995-057-00 PL S.IDAHO WILDLIF</v>
          </cell>
        </row>
        <row r="1403">
          <cell r="A1403" t="str">
            <v>00036435</v>
          </cell>
          <cell r="B1403" t="str">
            <v>1995-057-00 PL SOUTHERN ID WL</v>
          </cell>
        </row>
        <row r="1404">
          <cell r="A1404" t="str">
            <v>00090821</v>
          </cell>
          <cell r="B1404" t="str">
            <v>1995-060-01 PL UMATILLA R RIPA</v>
          </cell>
        </row>
        <row r="1405">
          <cell r="A1405" t="str">
            <v>00104873</v>
          </cell>
          <cell r="B1405" t="str">
            <v>1995-063-01 PL YKFP/M&amp;E CHANDL</v>
          </cell>
        </row>
        <row r="1406">
          <cell r="A1406" t="str">
            <v>00037557</v>
          </cell>
          <cell r="B1406" t="str">
            <v>1995-063-25 PL YAKIMA/KLICKITA</v>
          </cell>
        </row>
        <row r="1407">
          <cell r="A1407" t="str">
            <v>00088494</v>
          </cell>
          <cell r="B1407" t="str">
            <v>1995-063-35 PL YKFP/KLICKITAT</v>
          </cell>
        </row>
        <row r="1408">
          <cell r="A1408" t="str">
            <v>00105876</v>
          </cell>
          <cell r="B1408" t="str">
            <v>1995-064-24 PL WDFW/YKFP SUPPL</v>
          </cell>
        </row>
        <row r="1409">
          <cell r="A1409" t="str">
            <v>00078908</v>
          </cell>
          <cell r="B1409" t="str">
            <v>1995-064-24 YKFP/WDFW SUPPLEME</v>
          </cell>
        </row>
        <row r="1410">
          <cell r="A1410" t="str">
            <v>00037844</v>
          </cell>
          <cell r="B1410" t="str">
            <v>1995-064-25 IL POLICY/TECHNICA</v>
          </cell>
        </row>
        <row r="1411">
          <cell r="A1411" t="str">
            <v>00037563</v>
          </cell>
          <cell r="B1411" t="str">
            <v>1995-064-25 PL YKFP/WDFW POLIC</v>
          </cell>
        </row>
        <row r="1412">
          <cell r="A1412" t="str">
            <v>00090687</v>
          </cell>
          <cell r="B1412" t="str">
            <v>1995-067-00 PL COLVILLE TRIBE</v>
          </cell>
        </row>
        <row r="1413">
          <cell r="A1413" t="str">
            <v>00084384</v>
          </cell>
          <cell r="B1413" t="str">
            <v>1995-068-00 PL KLICKITAT PASS</v>
          </cell>
        </row>
        <row r="1414">
          <cell r="A1414" t="str">
            <v>00032367</v>
          </cell>
          <cell r="B1414" t="str">
            <v>199500400 PL LIBBY MITIGATION</v>
          </cell>
        </row>
        <row r="1415">
          <cell r="A1415" t="str">
            <v>00032526</v>
          </cell>
          <cell r="B1415" t="str">
            <v>1996-005-00 PL CBFWF ISAB</v>
          </cell>
        </row>
        <row r="1416">
          <cell r="A1416" t="str">
            <v>00036632</v>
          </cell>
          <cell r="B1416" t="str">
            <v>1996-007-00 PL UPPER SALMON</v>
          </cell>
        </row>
        <row r="1417">
          <cell r="A1417" t="str">
            <v>00091150</v>
          </cell>
          <cell r="B1417" t="str">
            <v>1996-007-00 PL UPPER SALMON RI</v>
          </cell>
        </row>
        <row r="1418">
          <cell r="A1418" t="str">
            <v>00075286</v>
          </cell>
          <cell r="B1418" t="str">
            <v>1996-011-00 PL HOFER DAM LADDE</v>
          </cell>
        </row>
        <row r="1419">
          <cell r="A1419" t="str">
            <v>00081884</v>
          </cell>
          <cell r="B1419" t="str">
            <v>1996-011-00 PL JUV SCREENS TRA</v>
          </cell>
        </row>
        <row r="1420">
          <cell r="A1420" t="str">
            <v>00075063</v>
          </cell>
          <cell r="B1420" t="str">
            <v>1996-011-00 PL MILL CREEK FISH</v>
          </cell>
        </row>
        <row r="1421">
          <cell r="A1421" t="str">
            <v>00076220</v>
          </cell>
          <cell r="B1421" t="str">
            <v>1996-011-00 PL WALLA WALLA PAS</v>
          </cell>
        </row>
        <row r="1422">
          <cell r="A1422" t="str">
            <v>00081747</v>
          </cell>
          <cell r="B1422" t="str">
            <v>1996-011-00 PL WALLA WALLA PAS</v>
          </cell>
        </row>
        <row r="1423">
          <cell r="A1423" t="str">
            <v>00036925</v>
          </cell>
          <cell r="B1423" t="str">
            <v>1996-011-00 PL WALLA WALLA SCR</v>
          </cell>
        </row>
        <row r="1424">
          <cell r="A1424" t="str">
            <v>00076049</v>
          </cell>
          <cell r="B1424" t="str">
            <v>1996-011-00 PL WALLA WALLA SCR</v>
          </cell>
        </row>
        <row r="1425">
          <cell r="A1425" t="str">
            <v>00090699</v>
          </cell>
          <cell r="B1425" t="str">
            <v>1996-011-01 PL LITTLE WW SCREE</v>
          </cell>
        </row>
        <row r="1426">
          <cell r="A1426" t="str">
            <v>00037107</v>
          </cell>
          <cell r="B1426" t="str">
            <v>1996-011-02 PL GARDEN CITY/LOW</v>
          </cell>
        </row>
        <row r="1427">
          <cell r="A1427" t="str">
            <v>00112280</v>
          </cell>
          <cell r="B1427" t="str">
            <v>1996-017-00 PL BioAnalyst Supp</v>
          </cell>
        </row>
        <row r="1428">
          <cell r="A1428" t="str">
            <v>00032381</v>
          </cell>
          <cell r="B1428" t="str">
            <v>1996-019-00 SECOND TIER DATA</v>
          </cell>
        </row>
        <row r="1429">
          <cell r="A1429" t="str">
            <v>00038315</v>
          </cell>
          <cell r="B1429" t="str">
            <v>1996-020-00 IL PIT TAGGING SPR</v>
          </cell>
        </row>
        <row r="1430">
          <cell r="A1430" t="str">
            <v>00037711</v>
          </cell>
          <cell r="B1430" t="str">
            <v>1996-020-00 PL  PIT TAGGING SP</v>
          </cell>
        </row>
        <row r="1431">
          <cell r="A1431" t="str">
            <v>00039101</v>
          </cell>
          <cell r="B1431" t="str">
            <v>1996-020-00 PL  PIT TAGGING SP</v>
          </cell>
        </row>
        <row r="1432">
          <cell r="A1432" t="str">
            <v>00078192</v>
          </cell>
          <cell r="B1432" t="str">
            <v>1996-021-00 PL GAS BUBBLE DISE</v>
          </cell>
        </row>
        <row r="1433">
          <cell r="A1433" t="str">
            <v>00100432</v>
          </cell>
          <cell r="B1433" t="str">
            <v>1996-032-01 PL K-BASIN FALL CH</v>
          </cell>
        </row>
        <row r="1434">
          <cell r="A1434" t="str">
            <v>00100433</v>
          </cell>
          <cell r="B1434" t="str">
            <v>1996-032-02 PL K-BASIN MASTER</v>
          </cell>
        </row>
        <row r="1435">
          <cell r="A1435" t="str">
            <v>00078261</v>
          </cell>
          <cell r="B1435" t="str">
            <v>1996-033-27 YAKIMA COHO/FALL C</v>
          </cell>
        </row>
        <row r="1436">
          <cell r="A1436" t="str">
            <v>00078917</v>
          </cell>
          <cell r="B1436" t="str">
            <v>1996-033-30  YKFP-LOWER YAKIMA</v>
          </cell>
        </row>
        <row r="1437">
          <cell r="A1437" t="str">
            <v>00090338</v>
          </cell>
          <cell r="B1437" t="str">
            <v>1996-033-30 PL - YKFP O&amp;M YAKI</v>
          </cell>
        </row>
        <row r="1438">
          <cell r="A1438" t="str">
            <v>00074699</v>
          </cell>
          <cell r="B1438" t="str">
            <v>1996-034-01 PL METHOW VLY IR</v>
          </cell>
        </row>
        <row r="1439">
          <cell r="A1439" t="str">
            <v>00075137</v>
          </cell>
          <cell r="B1439" t="str">
            <v>1996-034-01 PL METHOW VLY IR</v>
          </cell>
        </row>
        <row r="1440">
          <cell r="A1440" t="str">
            <v>00090769</v>
          </cell>
          <cell r="B1440" t="str">
            <v>1996-035-00 PL YAKIMA WS RESTO</v>
          </cell>
        </row>
        <row r="1441">
          <cell r="A1441" t="str">
            <v>00095128</v>
          </cell>
          <cell r="B1441" t="str">
            <v>1996-035-01 PL SATUS CREEK WAT</v>
          </cell>
        </row>
        <row r="1442">
          <cell r="A1442" t="str">
            <v>00036693</v>
          </cell>
          <cell r="B1442" t="str">
            <v>1996-040-00 PL MID COLUMBIA CO</v>
          </cell>
        </row>
        <row r="1443">
          <cell r="A1443" t="str">
            <v>00098651</v>
          </cell>
          <cell r="B1443" t="str">
            <v>1996-040-05 PL BIRDHOUSES FOR</v>
          </cell>
        </row>
        <row r="1444">
          <cell r="A1444" t="str">
            <v>00038360</v>
          </cell>
          <cell r="B1444" t="str">
            <v>1996-042-00 IL OKANOGAN FOCUS</v>
          </cell>
        </row>
        <row r="1445">
          <cell r="A1445" t="str">
            <v>00089606</v>
          </cell>
          <cell r="B1445" t="str">
            <v>1996-042-00 PL OKANOGAN RIVER</v>
          </cell>
        </row>
        <row r="1446">
          <cell r="A1446" t="str">
            <v>00002496</v>
          </cell>
          <cell r="B1446" t="str">
            <v>1996-042-00 PL RESTORE ANAD FI</v>
          </cell>
        </row>
        <row r="1447">
          <cell r="A1447" t="str">
            <v>00079097</v>
          </cell>
          <cell r="B1447" t="str">
            <v>1996-042-00 PL RESTORE/ENHANC</v>
          </cell>
        </row>
        <row r="1448">
          <cell r="A1448" t="str">
            <v>00038326</v>
          </cell>
          <cell r="B1448" t="str">
            <v>1996-043-00 IL JOHNSON CREEK</v>
          </cell>
        </row>
        <row r="1449">
          <cell r="A1449" t="str">
            <v>00037776</v>
          </cell>
          <cell r="B1449" t="str">
            <v>1996-043-00 PL JCAPE</v>
          </cell>
        </row>
        <row r="1450">
          <cell r="A1450" t="str">
            <v>00089006</v>
          </cell>
          <cell r="B1450" t="str">
            <v>1996-043-02 PL JCAPE - PREL DE</v>
          </cell>
        </row>
        <row r="1451">
          <cell r="A1451" t="str">
            <v>00111884</v>
          </cell>
          <cell r="B1451" t="str">
            <v>1996-043-03 PL JOHNSON CREEK W</v>
          </cell>
        </row>
        <row r="1452">
          <cell r="A1452" t="str">
            <v>00033550</v>
          </cell>
          <cell r="B1452" t="str">
            <v>1996-046-01 PL  UMATILLA JED</v>
          </cell>
        </row>
        <row r="1453">
          <cell r="A1453" t="str">
            <v>00082618</v>
          </cell>
          <cell r="B1453" t="str">
            <v>1996-053-00 PL NORTH FORK JOHN</v>
          </cell>
        </row>
        <row r="1454">
          <cell r="A1454" t="str">
            <v>00037941</v>
          </cell>
          <cell r="B1454" t="str">
            <v>1996-067-00 IL MANCHESTER SPRI</v>
          </cell>
        </row>
        <row r="1455">
          <cell r="A1455" t="str">
            <v>00037340</v>
          </cell>
          <cell r="B1455" t="str">
            <v>1996-067-00 PL MANCHESTER SPRI</v>
          </cell>
        </row>
        <row r="1456">
          <cell r="A1456" t="str">
            <v>00036533</v>
          </cell>
          <cell r="B1456" t="str">
            <v>1996-070-00 PL MCKENZIE FOCUS</v>
          </cell>
        </row>
        <row r="1457">
          <cell r="A1457" t="str">
            <v>00075450</v>
          </cell>
          <cell r="B1457" t="str">
            <v>1996-077-02 PL LOLO CREEK</v>
          </cell>
        </row>
        <row r="1458">
          <cell r="A1458" t="str">
            <v>00075439</v>
          </cell>
          <cell r="B1458" t="str">
            <v>1996-077-03 PL SQUAW AND PAPO</v>
          </cell>
        </row>
        <row r="1459">
          <cell r="A1459" t="str">
            <v>00075466</v>
          </cell>
          <cell r="B1459" t="str">
            <v>1996-077-05 PL MCCOMAS MEADOWS</v>
          </cell>
        </row>
        <row r="1460">
          <cell r="A1460" t="str">
            <v>00038089</v>
          </cell>
          <cell r="B1460" t="str">
            <v>1996-080-00 NE OREGON WILDLIFE</v>
          </cell>
        </row>
        <row r="1461">
          <cell r="A1461" t="str">
            <v>00089843</v>
          </cell>
          <cell r="B1461" t="str">
            <v>1996-083-00  PL MCCOY MEADOWS</v>
          </cell>
        </row>
        <row r="1462">
          <cell r="A1462" t="str">
            <v>00090628</v>
          </cell>
          <cell r="B1462" t="str">
            <v>1996-083-00 PL CTUIR-GRANDE RO</v>
          </cell>
        </row>
        <row r="1463">
          <cell r="A1463" t="str">
            <v>00033541</v>
          </cell>
          <cell r="B1463" t="str">
            <v>1996-083-01 MCCOY MEADOWS WATE</v>
          </cell>
        </row>
        <row r="1464">
          <cell r="A1464" t="str">
            <v>00090248</v>
          </cell>
          <cell r="B1464" t="str">
            <v>1996-086-00 PL CLEARWATER FOCU</v>
          </cell>
        </row>
        <row r="1465">
          <cell r="A1465" t="str">
            <v>00032525</v>
          </cell>
          <cell r="B1465" t="str">
            <v>1996-087-01 PL CSKT FLATHEAD W</v>
          </cell>
        </row>
        <row r="1466">
          <cell r="A1466" t="str">
            <v>00091137</v>
          </cell>
          <cell r="B1466" t="str">
            <v>1996-087-01 PL FOCUS WATERSHED</v>
          </cell>
        </row>
        <row r="1467">
          <cell r="A1467" t="str">
            <v>00091142</v>
          </cell>
          <cell r="B1467" t="str">
            <v>1996-087-02 PL FOCUS WATERSHED</v>
          </cell>
        </row>
        <row r="1468">
          <cell r="A1468" t="str">
            <v>00035910</v>
          </cell>
          <cell r="B1468" t="str">
            <v>1996-087-02 PL MONTANA FOCUS W</v>
          </cell>
        </row>
        <row r="1469">
          <cell r="A1469" t="str">
            <v>00090688</v>
          </cell>
          <cell r="B1469" t="str">
            <v>1996-094-00 PL WDFW HABITAT UN</v>
          </cell>
        </row>
        <row r="1470">
          <cell r="A1470" t="str">
            <v>00075538</v>
          </cell>
          <cell r="B1470" t="str">
            <v>1996-094-01 PL SCOTCH CREEK WL</v>
          </cell>
        </row>
        <row r="1471">
          <cell r="A1471" t="str">
            <v>00094622</v>
          </cell>
          <cell r="B1471" t="str">
            <v>1996-102-60 PL F&amp;W LAND ACQUIS</v>
          </cell>
        </row>
        <row r="1472">
          <cell r="A1472" t="str">
            <v>00037777</v>
          </cell>
          <cell r="B1472" t="str">
            <v>1996-46-00 IL WALLA WALLA RIVE</v>
          </cell>
        </row>
        <row r="1473">
          <cell r="A1473" t="str">
            <v>00037108</v>
          </cell>
          <cell r="B1473" t="str">
            <v>199601105 PL MILTON DITCH CONS</v>
          </cell>
        </row>
        <row r="1474">
          <cell r="A1474" t="str">
            <v>00037109</v>
          </cell>
          <cell r="B1474" t="str">
            <v>199601201 PL NURSERY BRIDGE</v>
          </cell>
        </row>
        <row r="1475">
          <cell r="A1475" t="str">
            <v>00032000</v>
          </cell>
          <cell r="B1475" t="str">
            <v>1997-001-00 PL IDAHO CHINOOK S</v>
          </cell>
        </row>
        <row r="1476">
          <cell r="A1476" t="str">
            <v>00038439</v>
          </cell>
          <cell r="B1476" t="str">
            <v>1997-004-00 IL RESIDENT FISH</v>
          </cell>
        </row>
        <row r="1477">
          <cell r="A1477" t="str">
            <v>00081406</v>
          </cell>
          <cell r="B1477" t="str">
            <v>1997-004-00 PL UPPER COL RESID</v>
          </cell>
        </row>
        <row r="1478">
          <cell r="A1478" t="str">
            <v>00032359</v>
          </cell>
          <cell r="B1478" t="str">
            <v>1997-004-00 PL UPPER COL STOCK</v>
          </cell>
        </row>
        <row r="1479">
          <cell r="A1479" t="str">
            <v>00038869</v>
          </cell>
          <cell r="B1479" t="str">
            <v>1997-009-00 PL NEZ PERCE LOWER</v>
          </cell>
        </row>
        <row r="1480">
          <cell r="A1480" t="str">
            <v>00078791</v>
          </cell>
          <cell r="B1480" t="str">
            <v>1997-011-00 PL SHOSHONE-PAIUTE</v>
          </cell>
        </row>
        <row r="1481">
          <cell r="A1481" t="str">
            <v>00105877</v>
          </cell>
          <cell r="B1481" t="str">
            <v>1997-013-00 PL CLE ELUM (YAKIM</v>
          </cell>
        </row>
        <row r="1482">
          <cell r="A1482" t="str">
            <v>00078915</v>
          </cell>
          <cell r="B1482" t="str">
            <v>1997-013-00 UPPER YAKIMA (CLE</v>
          </cell>
        </row>
        <row r="1483">
          <cell r="A1483" t="str">
            <v>00078933</v>
          </cell>
          <cell r="B1483" t="str">
            <v>1997-013-00 UPPER YAKIMA (CLE</v>
          </cell>
        </row>
        <row r="1484">
          <cell r="A1484" t="str">
            <v>00037561</v>
          </cell>
          <cell r="B1484" t="str">
            <v>1997-013-25 PL YKFP OPERATIONS</v>
          </cell>
        </row>
        <row r="1485">
          <cell r="A1485" t="str">
            <v>00041464</v>
          </cell>
          <cell r="B1485" t="str">
            <v>1997-014-00 PL FALL CHINOOK ST</v>
          </cell>
        </row>
        <row r="1486">
          <cell r="A1486" t="str">
            <v>00038333</v>
          </cell>
          <cell r="B1486" t="str">
            <v>1997-015-00 IL NEZ PERCE MSTR</v>
          </cell>
        </row>
        <row r="1487">
          <cell r="A1487" t="str">
            <v>00037537</v>
          </cell>
          <cell r="B1487" t="str">
            <v>1997-015-01 PL IMNAHA RIVER SM</v>
          </cell>
        </row>
        <row r="1488">
          <cell r="A1488" t="str">
            <v>00037796</v>
          </cell>
          <cell r="B1488" t="str">
            <v>1997-019-00 IL STINKING WATER</v>
          </cell>
        </row>
        <row r="1489">
          <cell r="A1489" t="str">
            <v>00033562</v>
          </cell>
          <cell r="B1489" t="str">
            <v>1997-019-00 PL STINK.WATER B.P</v>
          </cell>
        </row>
        <row r="1490">
          <cell r="A1490" t="str">
            <v>00038438</v>
          </cell>
          <cell r="B1490" t="str">
            <v>1997-019-01 IL N FORK MALHEUR</v>
          </cell>
        </row>
        <row r="1491">
          <cell r="A1491" t="str">
            <v>00033564</v>
          </cell>
          <cell r="B1491" t="str">
            <v>1997-019-01 PL NFK MALH. BP</v>
          </cell>
        </row>
        <row r="1492">
          <cell r="A1492" t="str">
            <v>00036665</v>
          </cell>
          <cell r="B1492" t="str">
            <v>1997-023-00 PL INDEPENDENT SCI</v>
          </cell>
        </row>
        <row r="1493">
          <cell r="A1493" t="str">
            <v>00038695</v>
          </cell>
          <cell r="B1493" t="str">
            <v>1997-024-00 IL AVIAN PREDATION</v>
          </cell>
        </row>
        <row r="1494">
          <cell r="A1494" t="str">
            <v>00002575</v>
          </cell>
          <cell r="B1494" t="str">
            <v>1997-024-00 PL AVIAN PREDATION</v>
          </cell>
        </row>
        <row r="1495">
          <cell r="A1495" t="str">
            <v>00074637</v>
          </cell>
          <cell r="B1495" t="str">
            <v>1997-024-00 PL AVIAN PREDATION</v>
          </cell>
        </row>
        <row r="1496">
          <cell r="A1496" t="str">
            <v>00074672</v>
          </cell>
          <cell r="B1496" t="str">
            <v>1997-024-00 PL AVIAN PREDATION</v>
          </cell>
        </row>
        <row r="1497">
          <cell r="A1497" t="str">
            <v>00083157</v>
          </cell>
          <cell r="B1497" t="str">
            <v>1997-024-00 PL AVIAN PREDATION</v>
          </cell>
        </row>
        <row r="1498">
          <cell r="A1498" t="str">
            <v>00102413</v>
          </cell>
          <cell r="B1498" t="str">
            <v>1997-024-00 PL AVIAN PREDATION</v>
          </cell>
        </row>
        <row r="1499">
          <cell r="A1499" t="str">
            <v>00098652</v>
          </cell>
          <cell r="B1499" t="str">
            <v>1997-024-01 PL VIRGINIA CREEK</v>
          </cell>
        </row>
        <row r="1500">
          <cell r="A1500" t="str">
            <v>00098654</v>
          </cell>
          <cell r="B1500" t="str">
            <v>1997-024-01 PL VIRGINIA CREEK</v>
          </cell>
        </row>
        <row r="1501">
          <cell r="A1501" t="str">
            <v>00098655</v>
          </cell>
          <cell r="B1501" t="str">
            <v>1997-024-01 PL VIRGINIA CREEK</v>
          </cell>
        </row>
        <row r="1502">
          <cell r="A1502" t="str">
            <v>00038606</v>
          </cell>
          <cell r="B1502" t="str">
            <v>1997-025-00 PL WALLOWA COUNTY</v>
          </cell>
        </row>
        <row r="1503">
          <cell r="A1503" t="str">
            <v>00038693</v>
          </cell>
          <cell r="B1503" t="str">
            <v>1997-030-00 IL LISTED STOCK AD</v>
          </cell>
        </row>
        <row r="1504">
          <cell r="A1504" t="str">
            <v>00035771</v>
          </cell>
          <cell r="B1504" t="str">
            <v>1997-030-00 PL LISTED CHINOOK</v>
          </cell>
        </row>
        <row r="1505">
          <cell r="A1505" t="str">
            <v>00035798</v>
          </cell>
          <cell r="B1505" t="str">
            <v>1997-034-00 PL MONITORING FINE</v>
          </cell>
        </row>
        <row r="1506">
          <cell r="A1506" t="str">
            <v>00038323</v>
          </cell>
          <cell r="B1506" t="str">
            <v>1997-038-00 IL LISTED STOCK CH</v>
          </cell>
        </row>
        <row r="1507">
          <cell r="A1507" t="str">
            <v>00088997</v>
          </cell>
          <cell r="B1507" t="str">
            <v>1997-038-00 PL GAMETE PRESER</v>
          </cell>
        </row>
        <row r="1508">
          <cell r="A1508" t="str">
            <v>00037722</v>
          </cell>
          <cell r="B1508" t="str">
            <v>1997-038-00 PL SALMONID GAMETE</v>
          </cell>
        </row>
        <row r="1509">
          <cell r="A1509" t="str">
            <v>00089933</v>
          </cell>
          <cell r="B1509" t="str">
            <v>1997-044-00 PL HYDRO REGULATOR</v>
          </cell>
        </row>
        <row r="1510">
          <cell r="A1510" t="str">
            <v>00089947</v>
          </cell>
          <cell r="B1510" t="str">
            <v>1997-047-00 PL YAKIMA RBASIN S</v>
          </cell>
        </row>
        <row r="1511">
          <cell r="A1511" t="str">
            <v>00081684</v>
          </cell>
          <cell r="B1511" t="str">
            <v>1997-049-00 PL TEANAWAY R INST</v>
          </cell>
        </row>
        <row r="1512">
          <cell r="A1512" t="str">
            <v>00090596</v>
          </cell>
          <cell r="B1512" t="str">
            <v>1997-049-00 PL TEANAWAY RIVER</v>
          </cell>
        </row>
        <row r="1513">
          <cell r="A1513" t="str">
            <v>00090602</v>
          </cell>
          <cell r="B1513" t="str">
            <v>1997-049-01 PL TEANAWAY R INST</v>
          </cell>
        </row>
        <row r="1514">
          <cell r="A1514" t="str">
            <v>00090609</v>
          </cell>
          <cell r="B1514" t="str">
            <v>1997-049-02 PL TEANAWAY R INST</v>
          </cell>
        </row>
        <row r="1515">
          <cell r="A1515" t="str">
            <v>00090616</v>
          </cell>
          <cell r="B1515" t="str">
            <v>1997-049-02 PL TEANAWAY R INST</v>
          </cell>
        </row>
        <row r="1516">
          <cell r="A1516" t="str">
            <v>00104577</v>
          </cell>
          <cell r="B1516" t="str">
            <v>1997-051-00 PL YAKIMA SIDE CHA</v>
          </cell>
        </row>
        <row r="1517">
          <cell r="A1517" t="str">
            <v>00078907</v>
          </cell>
          <cell r="B1517" t="str">
            <v>1997-051-00 YAKIMA RIVER SIDE</v>
          </cell>
        </row>
        <row r="1518">
          <cell r="A1518" t="str">
            <v>00090800</v>
          </cell>
          <cell r="B1518" t="str">
            <v>1997-052-00 PL YAKIMA R REARIN</v>
          </cell>
        </row>
        <row r="1519">
          <cell r="A1519" t="str">
            <v>00088377</v>
          </cell>
          <cell r="B1519" t="str">
            <v>1997-053-00 PL TOPPENISH-SIMCO</v>
          </cell>
        </row>
        <row r="1520">
          <cell r="A1520" t="str">
            <v>00083825</v>
          </cell>
          <cell r="B1520" t="str">
            <v>1997-056-00 PL LO KLICKITAT RE</v>
          </cell>
        </row>
        <row r="1521">
          <cell r="A1521" t="str">
            <v>00033499</v>
          </cell>
          <cell r="B1521" t="str">
            <v>1997-059-00 PL WILDLIFE COALIT</v>
          </cell>
        </row>
        <row r="1522">
          <cell r="A1522" t="str">
            <v>00091588</v>
          </cell>
          <cell r="B1522" t="str">
            <v>1997-059-02 PL WSIR-ORWL PLAN</v>
          </cell>
        </row>
        <row r="1523">
          <cell r="A1523" t="str">
            <v>00095637</v>
          </cell>
          <cell r="B1523" t="str">
            <v>1997-059-03 PL OREGON WILDLIFE</v>
          </cell>
        </row>
        <row r="1524">
          <cell r="A1524" t="str">
            <v>00076114</v>
          </cell>
          <cell r="B1524" t="str">
            <v>1997-060-00 PL CLEARWATER FOC</v>
          </cell>
        </row>
        <row r="1525">
          <cell r="A1525" t="str">
            <v>00075454</v>
          </cell>
          <cell r="B1525" t="str">
            <v>1997-060-00 PL CLEARWATER FOCU</v>
          </cell>
        </row>
        <row r="1526">
          <cell r="A1526" t="str">
            <v>00112170</v>
          </cell>
          <cell r="B1526" t="str">
            <v>1997-097-00   PL LITTLE DARK C</v>
          </cell>
        </row>
        <row r="1527">
          <cell r="A1527" t="str">
            <v>00091580</v>
          </cell>
          <cell r="B1527" t="str">
            <v>1997-100-00 PL CTUIR HABITAT A</v>
          </cell>
        </row>
        <row r="1528">
          <cell r="A1528" t="str">
            <v>00078456</v>
          </cell>
          <cell r="B1528" t="str">
            <v>199701300 - YKFP CLE ELUM HATC</v>
          </cell>
        </row>
        <row r="1529">
          <cell r="A1529" t="str">
            <v>00098653</v>
          </cell>
          <cell r="B1529" t="str">
            <v>1997702401 PL VIRGINIA CREEEK</v>
          </cell>
        </row>
        <row r="1530">
          <cell r="A1530" t="str">
            <v>00035678</v>
          </cell>
          <cell r="B1530" t="str">
            <v>1998-001-00 PL  ANALYTICAL SUP</v>
          </cell>
        </row>
        <row r="1531">
          <cell r="A1531" t="str">
            <v>00036335</v>
          </cell>
          <cell r="B1531" t="str">
            <v>1998-001-003 PL SPAWNING DISTR</v>
          </cell>
        </row>
        <row r="1532">
          <cell r="A1532" t="str">
            <v>00036437</v>
          </cell>
          <cell r="B1532" t="str">
            <v>1998-001-004 PL M&amp;E-YEARLING</v>
          </cell>
        </row>
        <row r="1533">
          <cell r="A1533" t="str">
            <v>00038436</v>
          </cell>
          <cell r="B1533" t="str">
            <v>1998-002-00 IL SNAKE RIVER NAT</v>
          </cell>
        </row>
        <row r="1534">
          <cell r="A1534" t="str">
            <v>00032371</v>
          </cell>
          <cell r="B1534" t="str">
            <v>1998-002-00 PL SNAKE R SALMON</v>
          </cell>
        </row>
        <row r="1535">
          <cell r="A1535" t="str">
            <v>00091139</v>
          </cell>
          <cell r="B1535" t="str">
            <v>1998-002-00 PL SNAKE R SALMONI</v>
          </cell>
        </row>
        <row r="1536">
          <cell r="A1536" t="str">
            <v>00083824</v>
          </cell>
          <cell r="B1536" t="str">
            <v>1998-003-00 PL SPOKANE WL O&amp;M</v>
          </cell>
        </row>
        <row r="1537">
          <cell r="A1537" t="str">
            <v>00032655</v>
          </cell>
          <cell r="B1537" t="str">
            <v>1998-004-01 PL ELECTRONIC FISH</v>
          </cell>
        </row>
        <row r="1538">
          <cell r="A1538" t="str">
            <v>00102607</v>
          </cell>
          <cell r="B1538" t="str">
            <v>1998-004-04 PL DEVELOPMENT OF</v>
          </cell>
        </row>
        <row r="1539">
          <cell r="A1539" t="str">
            <v>00076219</v>
          </cell>
          <cell r="B1539" t="str">
            <v>1998-007-01 PL GRESP ACCLIMATI</v>
          </cell>
        </row>
        <row r="1540">
          <cell r="A1540" t="str">
            <v>00090441</v>
          </cell>
          <cell r="B1540" t="str">
            <v>1998-007-01 PL GRESSPP SATELLI</v>
          </cell>
        </row>
        <row r="1541">
          <cell r="A1541" t="str">
            <v>00036946</v>
          </cell>
          <cell r="B1541" t="str">
            <v>1998-007-02 PL GRANDE RONDE CH</v>
          </cell>
        </row>
        <row r="1542">
          <cell r="A1542" t="str">
            <v>00038071</v>
          </cell>
          <cell r="B1542" t="str">
            <v>1998-007-03 IL GRANDE RONDE SU</v>
          </cell>
        </row>
        <row r="1543">
          <cell r="A1543" t="str">
            <v>00037111</v>
          </cell>
          <cell r="B1543" t="str">
            <v>1998-007-03 PL GRANDE RONDE OM</v>
          </cell>
        </row>
        <row r="1544">
          <cell r="A1544" t="str">
            <v>00037972</v>
          </cell>
          <cell r="B1544" t="str">
            <v>1998-007-04 PL GR SUPPLEMENTA</v>
          </cell>
        </row>
        <row r="1545">
          <cell r="A1545" t="str">
            <v>00078072</v>
          </cell>
          <cell r="B1545" t="str">
            <v>1998-008-00 PL REGIONAL FORUM</v>
          </cell>
        </row>
        <row r="1546">
          <cell r="A1546" t="str">
            <v>00037943</v>
          </cell>
          <cell r="B1546" t="str">
            <v>1998-010-01 IL GRANDE RONDE CA</v>
          </cell>
        </row>
        <row r="1547">
          <cell r="A1547" t="str">
            <v>00032004</v>
          </cell>
          <cell r="B1547" t="str">
            <v>1998-010-01 PL GRANDE RONDE SP</v>
          </cell>
        </row>
        <row r="1548">
          <cell r="A1548" t="str">
            <v>00037731</v>
          </cell>
          <cell r="B1548" t="str">
            <v>1998-010-05 PL FALL CHINOOK AC</v>
          </cell>
        </row>
        <row r="1549">
          <cell r="A1549" t="str">
            <v>00038328</v>
          </cell>
          <cell r="B1549" t="str">
            <v>1998-010-06 IL CAPTIVE BTROODS</v>
          </cell>
        </row>
        <row r="1550">
          <cell r="A1550" t="str">
            <v>00037708</v>
          </cell>
          <cell r="B1550" t="str">
            <v>1998-010-06 PL CAPTIVE BROODST</v>
          </cell>
        </row>
        <row r="1551">
          <cell r="A1551" t="str">
            <v>00040227</v>
          </cell>
          <cell r="B1551" t="str">
            <v>1998-011-00 PL MT NAT HERITAGE</v>
          </cell>
        </row>
        <row r="1552">
          <cell r="A1552" t="str">
            <v>00075598</v>
          </cell>
          <cell r="B1552" t="str">
            <v>1998-012-00 PL GEOGRAPHIC INFO</v>
          </cell>
        </row>
        <row r="1553">
          <cell r="A1553" t="str">
            <v>00091723</v>
          </cell>
          <cell r="B1553" t="str">
            <v>1998-013-00 PL WRITER-EDITOR</v>
          </cell>
        </row>
        <row r="1554">
          <cell r="A1554" t="str">
            <v>00082533</v>
          </cell>
          <cell r="B1554" t="str">
            <v>1998-013-01 SOCKEYE/CHINOOK</v>
          </cell>
        </row>
        <row r="1555">
          <cell r="A1555" t="str">
            <v>00094832</v>
          </cell>
          <cell r="B1555" t="str">
            <v>1998-014-00 PL CANADA-USA SHEL</v>
          </cell>
        </row>
        <row r="1556">
          <cell r="A1556" t="str">
            <v>00082531</v>
          </cell>
          <cell r="B1556" t="str">
            <v>1998-014-00 PL OCEAN SURVIVAL</v>
          </cell>
        </row>
        <row r="1557">
          <cell r="A1557" t="str">
            <v>00075539</v>
          </cell>
          <cell r="B1557" t="str">
            <v>1998-015-00 PL USFWS WASHINGTO</v>
          </cell>
        </row>
        <row r="1558">
          <cell r="A1558" t="str">
            <v>00078905</v>
          </cell>
          <cell r="B1558" t="str">
            <v>1998-015-06 PL LAKE BILLY SHAW</v>
          </cell>
        </row>
        <row r="1559">
          <cell r="A1559" t="str">
            <v>00088546</v>
          </cell>
          <cell r="B1559" t="str">
            <v>1998-016-00 PL ODFW JOHN DAY</v>
          </cell>
        </row>
        <row r="1560">
          <cell r="A1560" t="str">
            <v>00090641</v>
          </cell>
          <cell r="B1560" t="str">
            <v>1998-017-00 PL GRAVEL PUSH UP</v>
          </cell>
        </row>
        <row r="1561">
          <cell r="A1561" t="str">
            <v>00038253</v>
          </cell>
          <cell r="B1561" t="str">
            <v>1998-018-00 IL INSTALL IRRIGAT</v>
          </cell>
        </row>
        <row r="1562">
          <cell r="A1562" t="str">
            <v>00035922</v>
          </cell>
          <cell r="B1562" t="str">
            <v>1998-018-00 PL JOHN DAY WATER</v>
          </cell>
        </row>
        <row r="1563">
          <cell r="A1563" t="str">
            <v>00083395</v>
          </cell>
          <cell r="B1563" t="str">
            <v>1998-018-00 PL JOHN DAY WATER</v>
          </cell>
        </row>
        <row r="1564">
          <cell r="A1564" t="str">
            <v>00032002</v>
          </cell>
          <cell r="B1564" t="str">
            <v>1998-019-00 PL WIND RIVER WATE</v>
          </cell>
        </row>
        <row r="1565">
          <cell r="A1565" t="str">
            <v>00083320</v>
          </cell>
          <cell r="B1565" t="str">
            <v>1998-019-00 PL WIND RIVER WTR</v>
          </cell>
        </row>
        <row r="1566">
          <cell r="A1566" t="str">
            <v>00082149</v>
          </cell>
          <cell r="B1566" t="str">
            <v>1998-019-01 PL WIND RIVER WTR</v>
          </cell>
        </row>
        <row r="1567">
          <cell r="A1567" t="str">
            <v>00033570</v>
          </cell>
          <cell r="B1567" t="str">
            <v>1998-020-00 PL GLENN WDF</v>
          </cell>
        </row>
        <row r="1568">
          <cell r="A1568" t="str">
            <v>00035657</v>
          </cell>
          <cell r="B1568" t="str">
            <v>1998-021-00 PL HOOD RIVER FISH</v>
          </cell>
        </row>
        <row r="1569">
          <cell r="A1569" t="str">
            <v>00087673</v>
          </cell>
          <cell r="B1569" t="str">
            <v>1998-021-00 PL HOOD RIVER FISH</v>
          </cell>
        </row>
        <row r="1570">
          <cell r="A1570" t="str">
            <v>00032578</v>
          </cell>
          <cell r="B1570" t="str">
            <v>1998-022-00 PL ACQUISITION OF</v>
          </cell>
        </row>
        <row r="1571">
          <cell r="A1571" t="str">
            <v>00091343</v>
          </cell>
          <cell r="B1571" t="str">
            <v>1998-025-00 PL EARLY WINTER CK</v>
          </cell>
        </row>
        <row r="1572">
          <cell r="A1572" t="str">
            <v>00081414</v>
          </cell>
          <cell r="B1572" t="str">
            <v>1998-026-00 PL DOCUMENT NATIVE</v>
          </cell>
        </row>
        <row r="1573">
          <cell r="A1573" t="str">
            <v>00091138</v>
          </cell>
          <cell r="B1573" t="str">
            <v>1998-026-00 PL NATIVE TROUT DO</v>
          </cell>
        </row>
        <row r="1574">
          <cell r="A1574" t="str">
            <v>00075979</v>
          </cell>
          <cell r="B1574" t="str">
            <v>1998-028-00 PL IMPLEMENT TROUT</v>
          </cell>
        </row>
        <row r="1575">
          <cell r="A1575" t="str">
            <v>00076484</v>
          </cell>
          <cell r="B1575" t="str">
            <v>1998-028-01 PL TROUT CREEK WAT</v>
          </cell>
        </row>
        <row r="1576">
          <cell r="A1576" t="str">
            <v>00091349</v>
          </cell>
          <cell r="B1576" t="str">
            <v>1998-029-00 PL GOAT CRK IN-ST</v>
          </cell>
        </row>
        <row r="1577">
          <cell r="A1577" t="str">
            <v>00090339</v>
          </cell>
          <cell r="B1577" t="str">
            <v>1998-031-00 PL WY-KAN-USH-MI</v>
          </cell>
        </row>
        <row r="1578">
          <cell r="A1578" t="str">
            <v>00090375</v>
          </cell>
          <cell r="B1578" t="str">
            <v>1998-031-00 PL WY-KAN-USH-MI</v>
          </cell>
        </row>
        <row r="1579">
          <cell r="A1579" t="str">
            <v>00090711</v>
          </cell>
          <cell r="B1579" t="str">
            <v>1998-033-00 PL UPPER TOPPENISH</v>
          </cell>
        </row>
        <row r="1580">
          <cell r="A1580" t="str">
            <v>00081751</v>
          </cell>
          <cell r="B1580" t="str">
            <v>1998-034-00 ME SAFE ACCES YAKI</v>
          </cell>
        </row>
        <row r="1581">
          <cell r="A1581" t="str">
            <v>00032421</v>
          </cell>
          <cell r="B1581" t="str">
            <v>1998-034-00 PL EST SAFE ACCESS</v>
          </cell>
        </row>
        <row r="1582">
          <cell r="A1582" t="str">
            <v>00089189</v>
          </cell>
          <cell r="B1582" t="str">
            <v>1998-034-00 PL REESTAB SAFE AC</v>
          </cell>
        </row>
        <row r="1583">
          <cell r="A1583" t="str">
            <v>00082428</v>
          </cell>
          <cell r="B1583" t="str">
            <v>1998-035-01 PL WATRSHD RSPNSE</v>
          </cell>
        </row>
        <row r="1584">
          <cell r="A1584" t="str">
            <v>00040233</v>
          </cell>
          <cell r="B1584" t="str">
            <v>1998-051-00 PL WA NAT HERITAGE</v>
          </cell>
        </row>
        <row r="1585">
          <cell r="A1585" t="str">
            <v>00088882</v>
          </cell>
          <cell r="B1585" t="str">
            <v>1998-056-00 PL NMFS NET EXCHAN</v>
          </cell>
        </row>
        <row r="1586">
          <cell r="A1586" t="str">
            <v>00038604</v>
          </cell>
          <cell r="B1586" t="str">
            <v>1999-002-00 ASOTIN MODEL WATER</v>
          </cell>
        </row>
        <row r="1587">
          <cell r="A1587" t="str">
            <v>00106022</v>
          </cell>
          <cell r="B1587" t="str">
            <v>1999-002-00 PL ASOTIN WATERSHE</v>
          </cell>
        </row>
        <row r="1588">
          <cell r="A1588" t="str">
            <v>00108838</v>
          </cell>
          <cell r="B1588" t="str">
            <v>1999-002-00 PL ASOTIN WATERSHE</v>
          </cell>
        </row>
        <row r="1589">
          <cell r="A1589" t="str">
            <v>00031987</v>
          </cell>
          <cell r="B1589" t="str">
            <v>1999-003-01 PL SALMON SPAWNING</v>
          </cell>
        </row>
        <row r="1590">
          <cell r="A1590" t="str">
            <v>00031990</v>
          </cell>
          <cell r="B1590" t="str">
            <v>1999-003-02 PL SALMON SPAWNING</v>
          </cell>
        </row>
        <row r="1591">
          <cell r="A1591" t="str">
            <v>00031992</v>
          </cell>
          <cell r="B1591" t="str">
            <v>1999-003-03 PL SALMON SPAWNING</v>
          </cell>
        </row>
        <row r="1592">
          <cell r="A1592" t="str">
            <v>00031982</v>
          </cell>
          <cell r="B1592" t="str">
            <v>1999-003-04 PL F CHIN &amp; CHUM S</v>
          </cell>
        </row>
        <row r="1593">
          <cell r="A1593" t="str">
            <v>00031993</v>
          </cell>
          <cell r="B1593" t="str">
            <v>1999-003-05 PL FALL CHIN &amp; CHU</v>
          </cell>
        </row>
        <row r="1594">
          <cell r="A1594" t="str">
            <v>00090799</v>
          </cell>
          <cell r="B1594" t="str">
            <v>1999-006-00 PL BAKEOVEN RIPARI</v>
          </cell>
        </row>
        <row r="1595">
          <cell r="A1595" t="str">
            <v>00082706</v>
          </cell>
          <cell r="B1595" t="str">
            <v>1999-008-00 PL  Water Acquisit</v>
          </cell>
        </row>
        <row r="1596">
          <cell r="A1596" t="str">
            <v>00090762</v>
          </cell>
          <cell r="B1596" t="str">
            <v>1999-010-00 PL PINE HOLLOW</v>
          </cell>
        </row>
        <row r="1597">
          <cell r="A1597" t="str">
            <v>00033538</v>
          </cell>
          <cell r="B1597" t="str">
            <v>1999-013-00 PL AHTANUM CR WATE</v>
          </cell>
        </row>
        <row r="1598">
          <cell r="A1598" t="str">
            <v>00088422</v>
          </cell>
          <cell r="B1598" t="str">
            <v>1999-014-00 PL LITTLE CANYON</v>
          </cell>
        </row>
        <row r="1599">
          <cell r="A1599" t="str">
            <v>00083488</v>
          </cell>
          <cell r="B1599" t="str">
            <v>1999-015-00 PL NICHOLS CANYON</v>
          </cell>
        </row>
        <row r="1600">
          <cell r="A1600" t="str">
            <v>00075462</v>
          </cell>
          <cell r="B1600" t="str">
            <v>1999-016-00 PL BIG CANYON CREE</v>
          </cell>
        </row>
        <row r="1601">
          <cell r="A1601" t="str">
            <v>00075461</v>
          </cell>
          <cell r="B1601" t="str">
            <v>1999-017-00 PL LAPWAI CREEK</v>
          </cell>
        </row>
        <row r="1602">
          <cell r="A1602" t="str">
            <v>00038461</v>
          </cell>
          <cell r="B1602" t="str">
            <v>1999-018-00 PL QUALIFY/QUANTIF</v>
          </cell>
        </row>
        <row r="1603">
          <cell r="A1603" t="str">
            <v>00089478</v>
          </cell>
          <cell r="B1603" t="str">
            <v>1999-019-00 PL SALMON RIVER CH</v>
          </cell>
        </row>
        <row r="1604">
          <cell r="A1604" t="str">
            <v>00089487</v>
          </cell>
          <cell r="B1604" t="str">
            <v>1999-020-00 PL ANALYSE PERSIST</v>
          </cell>
        </row>
        <row r="1605">
          <cell r="A1605" t="str">
            <v>00036951</v>
          </cell>
          <cell r="B1605" t="str">
            <v>1999-021-00 PL PATAHA WATER</v>
          </cell>
        </row>
        <row r="1606">
          <cell r="A1606" t="str">
            <v>00038437</v>
          </cell>
          <cell r="B1606" t="str">
            <v>1999-022-00 IL ASSESSING GENET</v>
          </cell>
        </row>
        <row r="1607">
          <cell r="A1607" t="str">
            <v>00032353</v>
          </cell>
          <cell r="B1607" t="str">
            <v>1999-022-00 PL ASSESS COL R ST</v>
          </cell>
        </row>
        <row r="1608">
          <cell r="A1608" t="str">
            <v>00039741</v>
          </cell>
          <cell r="B1608" t="str">
            <v>1999-023-00 PL CHUMSTICK CK NO</v>
          </cell>
        </row>
        <row r="1609">
          <cell r="A1609" t="str">
            <v>00091140</v>
          </cell>
          <cell r="B1609" t="str">
            <v>1999-024-00 PL BULL TROUT ASSE</v>
          </cell>
        </row>
        <row r="1610">
          <cell r="A1610" t="str">
            <v>00096601</v>
          </cell>
          <cell r="B1610" t="str">
            <v>1999-024-00 PL BULL TROUT ASSE</v>
          </cell>
        </row>
        <row r="1611">
          <cell r="A1611" t="str">
            <v>00082604</v>
          </cell>
          <cell r="B1611" t="str">
            <v>1999-025-00 PL SANDY R DELTA</v>
          </cell>
        </row>
        <row r="1612">
          <cell r="A1612" t="str">
            <v>00038679</v>
          </cell>
          <cell r="B1612" t="str">
            <v>1999-026-00 IL SANDY RIVER DEL</v>
          </cell>
        </row>
        <row r="1613">
          <cell r="A1613" t="str">
            <v>00082605</v>
          </cell>
          <cell r="B1613" t="str">
            <v>1999-026-00 PL SANDY RIV DELTA</v>
          </cell>
        </row>
        <row r="1614">
          <cell r="A1614" t="str">
            <v>00076782</v>
          </cell>
          <cell r="B1614" t="str">
            <v>1999-034-00 PL FEDERAL CAUCUS</v>
          </cell>
        </row>
        <row r="1615">
          <cell r="A1615" t="str">
            <v>00076108</v>
          </cell>
          <cell r="B1615" t="str">
            <v>1999-034-00 PL FEDERAL CAUCUS/</v>
          </cell>
        </row>
        <row r="1616">
          <cell r="A1616" t="str">
            <v>00036694</v>
          </cell>
          <cell r="B1616" t="str">
            <v>1999-035-00 PL HATCHERY &amp; HARV</v>
          </cell>
        </row>
        <row r="1617">
          <cell r="A1617" t="str">
            <v>00091348</v>
          </cell>
          <cell r="B1617" t="str">
            <v>1999-041-00 PL NUTRIENTS SPAWN</v>
          </cell>
        </row>
        <row r="1618">
          <cell r="A1618" t="str">
            <v>00094984</v>
          </cell>
          <cell r="B1618" t="str">
            <v>1999-047-00 PL WET MEADOW INVE</v>
          </cell>
        </row>
        <row r="1619">
          <cell r="A1619" t="str">
            <v>00106487</v>
          </cell>
          <cell r="B1619" t="str">
            <v>1999-054-00 PL ASOTIN CREEK IN</v>
          </cell>
        </row>
        <row r="1620">
          <cell r="A1620" t="str">
            <v>00081282</v>
          </cell>
          <cell r="B1620" t="str">
            <v>1999-056-00 PL LADD MARSH</v>
          </cell>
        </row>
        <row r="1621">
          <cell r="A1621" t="str">
            <v>00106486</v>
          </cell>
          <cell r="B1621" t="str">
            <v>1999-060-00 PL ASOTIN WATERSHE</v>
          </cell>
        </row>
        <row r="1622">
          <cell r="A1622" t="str">
            <v>00039683</v>
          </cell>
          <cell r="B1622" t="str">
            <v>1999-061-00 GRANDE RONDE-UNION</v>
          </cell>
        </row>
        <row r="1623">
          <cell r="A1623" t="str">
            <v>00111107</v>
          </cell>
          <cell r="B1623" t="str">
            <v>1999-070-00 PL WALLOWA COUNTY</v>
          </cell>
        </row>
        <row r="1624">
          <cell r="A1624" t="str">
            <v>00032341</v>
          </cell>
          <cell r="B1624" t="str">
            <v>199902400 BULL TROUT ASSESSMEN</v>
          </cell>
        </row>
        <row r="1625">
          <cell r="A1625" t="str">
            <v>00036700</v>
          </cell>
          <cell r="B1625" t="str">
            <v>2000-001-00 PL OMAK CREEK</v>
          </cell>
        </row>
        <row r="1626">
          <cell r="A1626" t="str">
            <v>00090891</v>
          </cell>
          <cell r="B1626" t="str">
            <v>2000-002-00 PL REMOVE BARRIERS</v>
          </cell>
        </row>
        <row r="1627">
          <cell r="A1627" t="str">
            <v>00091346</v>
          </cell>
          <cell r="B1627" t="str">
            <v>2000-002-00 PL REMOVE BARRIERS</v>
          </cell>
        </row>
        <row r="1628">
          <cell r="A1628" t="str">
            <v>00038435</v>
          </cell>
          <cell r="B1628" t="str">
            <v>2000-004-00 IL PROTECT WIGWAM</v>
          </cell>
        </row>
        <row r="1629">
          <cell r="A1629" t="str">
            <v>00087405</v>
          </cell>
          <cell r="B1629" t="str">
            <v>2000-004-00 PL WIGWAM BULL TR</v>
          </cell>
        </row>
        <row r="1630">
          <cell r="A1630" t="str">
            <v>00036949</v>
          </cell>
          <cell r="B1630" t="str">
            <v>2000-006-00 PL TRNG SUPPORT</v>
          </cell>
        </row>
        <row r="1631">
          <cell r="A1631" t="str">
            <v>00091134</v>
          </cell>
          <cell r="B1631" t="str">
            <v>2000-007-00 PL ERYTHROMYCIN IN</v>
          </cell>
        </row>
        <row r="1632">
          <cell r="A1632" t="str">
            <v>00032384</v>
          </cell>
          <cell r="B1632" t="str">
            <v>2000-007-00 PL INFRASTRUCTURE</v>
          </cell>
        </row>
        <row r="1633">
          <cell r="A1633" t="str">
            <v>00033565</v>
          </cell>
          <cell r="B1633" t="str">
            <v>2000-009-00 PL LOGAN VALLEY WL</v>
          </cell>
        </row>
        <row r="1634">
          <cell r="A1634" t="str">
            <v>00101201</v>
          </cell>
          <cell r="B1634" t="str">
            <v>2000-010-00 PL KLICKITAT RIVER</v>
          </cell>
        </row>
        <row r="1635">
          <cell r="A1635" t="str">
            <v>00101205</v>
          </cell>
          <cell r="B1635" t="str">
            <v>2000-011-00 PL ROCK CREEK WATE</v>
          </cell>
        </row>
        <row r="1636">
          <cell r="A1636" t="str">
            <v>00037841</v>
          </cell>
          <cell r="B1636" t="str">
            <v>2000-012-00 IL EVAL FACTORS LI</v>
          </cell>
        </row>
        <row r="1637">
          <cell r="A1637" t="str">
            <v>00036336</v>
          </cell>
          <cell r="B1637" t="str">
            <v>2000-012-00 PL EVALUATE FACTOR</v>
          </cell>
        </row>
        <row r="1638">
          <cell r="A1638" t="str">
            <v>00037939</v>
          </cell>
          <cell r="B1638" t="str">
            <v>2000-013-00 IL EVAL REINTRODUC</v>
          </cell>
        </row>
        <row r="1639">
          <cell r="A1639" t="str">
            <v>00082989</v>
          </cell>
          <cell r="B1639" t="str">
            <v>2000-013-00 PL  EVAL REINTRO O</v>
          </cell>
        </row>
        <row r="1640">
          <cell r="A1640" t="str">
            <v>00036338</v>
          </cell>
          <cell r="B1640" t="str">
            <v>2000-014-00 PL HABITAT&amp;POP DYN</v>
          </cell>
        </row>
        <row r="1641">
          <cell r="A1641" t="str">
            <v>00038252</v>
          </cell>
          <cell r="B1641" t="str">
            <v>2000-015-00 IL ACQUIRE OXBOW</v>
          </cell>
        </row>
        <row r="1642">
          <cell r="A1642" t="str">
            <v>00038767</v>
          </cell>
          <cell r="B1642" t="str">
            <v>2000-015-00 PL ACQUIRE OXBOW</v>
          </cell>
        </row>
        <row r="1643">
          <cell r="A1643" t="str">
            <v>00033545</v>
          </cell>
          <cell r="B1643" t="str">
            <v>2000-016-00 PL TUAL. ACQ.</v>
          </cell>
        </row>
        <row r="1644">
          <cell r="A1644" t="str">
            <v>00037721</v>
          </cell>
          <cell r="B1644" t="str">
            <v>2000-017-00 IL RECONDITION WIL</v>
          </cell>
        </row>
        <row r="1645">
          <cell r="A1645" t="str">
            <v>00035659</v>
          </cell>
          <cell r="B1645" t="str">
            <v>2000-017-00 PL CRITFC WILD KEL</v>
          </cell>
        </row>
        <row r="1646">
          <cell r="A1646" t="str">
            <v>00082615</v>
          </cell>
          <cell r="B1646" t="str">
            <v>2000-018-00 PL LAKE ROOSEVELT</v>
          </cell>
        </row>
        <row r="1647">
          <cell r="A1647" t="str">
            <v>00003025</v>
          </cell>
          <cell r="B1647" t="str">
            <v>2000-019-00 PL TUCANNON R SPR</v>
          </cell>
        </row>
        <row r="1648">
          <cell r="A1648" t="str">
            <v>00031996</v>
          </cell>
          <cell r="B1648" t="str">
            <v>2000-019-00 PL TUCANNON RIVER</v>
          </cell>
        </row>
        <row r="1649">
          <cell r="A1649" t="str">
            <v>00033582</v>
          </cell>
          <cell r="B1649" t="str">
            <v>2000-023-00 PL ODFW HORN BUTTE</v>
          </cell>
        </row>
        <row r="1650">
          <cell r="A1650" t="str">
            <v>00038080</v>
          </cell>
          <cell r="B1650" t="str">
            <v>2000-025-00 IL EAGLE LAKES RAN</v>
          </cell>
        </row>
        <row r="1651">
          <cell r="A1651" t="str">
            <v>00082199</v>
          </cell>
          <cell r="B1651" t="str">
            <v>2000-026-00 PL RAINWATER WL</v>
          </cell>
        </row>
        <row r="1652">
          <cell r="A1652" t="str">
            <v>00033542</v>
          </cell>
          <cell r="B1652" t="str">
            <v>2000-027-00 PL DENNY-JONES</v>
          </cell>
        </row>
        <row r="1653">
          <cell r="A1653" t="str">
            <v>00101768</v>
          </cell>
          <cell r="B1653" t="str">
            <v>2000-027-00 PL MALHEUR WL MITI</v>
          </cell>
        </row>
        <row r="1654">
          <cell r="A1654" t="str">
            <v>00037807</v>
          </cell>
          <cell r="B1654" t="str">
            <v>2000-028-00 IL EVAL PACIFIC LA</v>
          </cell>
        </row>
        <row r="1655">
          <cell r="A1655" t="str">
            <v>00037411</v>
          </cell>
          <cell r="B1655" t="str">
            <v>2000-028-00 PL STATUS OF PACIF</v>
          </cell>
        </row>
        <row r="1656">
          <cell r="A1656" t="str">
            <v>00032128</v>
          </cell>
          <cell r="B1656" t="str">
            <v>2000-029-00 PL ID LAMPREYS &amp; T</v>
          </cell>
        </row>
        <row r="1657">
          <cell r="A1657" t="str">
            <v>00090759</v>
          </cell>
          <cell r="B1657" t="str">
            <v>2000-031-00 PL ENHANCE N FORK</v>
          </cell>
        </row>
        <row r="1658">
          <cell r="A1658" t="str">
            <v>00038065</v>
          </cell>
          <cell r="B1658" t="str">
            <v>2000-033-00 IL WALLA WALLA RIV</v>
          </cell>
        </row>
        <row r="1659">
          <cell r="A1659" t="str">
            <v>00109427</v>
          </cell>
          <cell r="B1659" t="str">
            <v>2000-033-00 PL WALLA WALLA FIS</v>
          </cell>
        </row>
        <row r="1660">
          <cell r="A1660" t="str">
            <v>00075448</v>
          </cell>
          <cell r="B1660" t="str">
            <v>2000-034-00 PL NORTH LOCHSA FA</v>
          </cell>
        </row>
        <row r="1661">
          <cell r="A1661" t="str">
            <v>00075463</v>
          </cell>
          <cell r="B1661" t="str">
            <v>2000-035-00 PL NEWSOME CREEK</v>
          </cell>
        </row>
        <row r="1662">
          <cell r="A1662" t="str">
            <v>00075451</v>
          </cell>
          <cell r="B1662" t="str">
            <v>2000-036-00 PL  MILL CREEK</v>
          </cell>
        </row>
        <row r="1663">
          <cell r="A1663" t="str">
            <v>00037112</v>
          </cell>
          <cell r="B1663" t="str">
            <v>2000-038-00 PL WALLA WALLA(NEO</v>
          </cell>
        </row>
        <row r="1664">
          <cell r="A1664" t="str">
            <v>00118651</v>
          </cell>
          <cell r="B1664" t="str">
            <v>2000-039-00 PL WALLA WALLA BAS</v>
          </cell>
        </row>
        <row r="1665">
          <cell r="A1665" t="str">
            <v>00037110</v>
          </cell>
          <cell r="B1665" t="str">
            <v>2000-039-00 PL WALLA WALLA M&amp;E</v>
          </cell>
        </row>
        <row r="1666">
          <cell r="A1666" t="str">
            <v>00091303</v>
          </cell>
          <cell r="B1666" t="str">
            <v>2000-041-00 PL TECHNICAL SUPPO</v>
          </cell>
        </row>
        <row r="1667">
          <cell r="A1667" t="str">
            <v>00106598</v>
          </cell>
          <cell r="B1667" t="str">
            <v>2000-046-00 PL ASOTIN CR ISCO</v>
          </cell>
        </row>
        <row r="1668">
          <cell r="A1668" t="str">
            <v>00106485</v>
          </cell>
          <cell r="B1668" t="str">
            <v>2000-047-00 PL GIS MAPPING OF</v>
          </cell>
        </row>
        <row r="1669">
          <cell r="A1669" t="str">
            <v>00090803</v>
          </cell>
          <cell r="B1669" t="str">
            <v>2000-048-00 PL YAKIMA BENTHIC</v>
          </cell>
        </row>
        <row r="1670">
          <cell r="A1670" t="str">
            <v>00083037</v>
          </cell>
          <cell r="B1670" t="str">
            <v>2000-049-00 PL DIET DISTRIBUT</v>
          </cell>
        </row>
        <row r="1671">
          <cell r="A1671" t="str">
            <v>00090156</v>
          </cell>
          <cell r="B1671" t="str">
            <v>2000-050-00 PL RIPARIAN RECOVE</v>
          </cell>
        </row>
        <row r="1672">
          <cell r="A1672" t="str">
            <v>00090158</v>
          </cell>
          <cell r="B1672" t="str">
            <v>2000-051-00 PL RESEARCH/EVAL R</v>
          </cell>
        </row>
        <row r="1673">
          <cell r="A1673" t="str">
            <v>00090160</v>
          </cell>
          <cell r="B1673" t="str">
            <v>2000-051-01 PL RESEARCH STREAM</v>
          </cell>
        </row>
        <row r="1674">
          <cell r="A1674" t="str">
            <v>00090229</v>
          </cell>
          <cell r="B1674" t="str">
            <v>2000-052-00 PL UPSTREAM MIGRAT</v>
          </cell>
        </row>
        <row r="1675">
          <cell r="A1675" t="str">
            <v>00106484</v>
          </cell>
          <cell r="B1675" t="str">
            <v>2000-053-00 PL  ASOTIN CREEK R</v>
          </cell>
        </row>
        <row r="1676">
          <cell r="A1676" t="str">
            <v>00106261</v>
          </cell>
          <cell r="B1676" t="str">
            <v>2000-054-00 PL ASOTIN CREEK RI</v>
          </cell>
        </row>
        <row r="1677">
          <cell r="A1677" t="str">
            <v>00106914</v>
          </cell>
          <cell r="B1677" t="str">
            <v>2000-054-00 PL ASOTIN CREEK RI</v>
          </cell>
        </row>
        <row r="1678">
          <cell r="A1678" t="str">
            <v>00036710</v>
          </cell>
          <cell r="B1678" t="str">
            <v>2000-055-00 PL NEZ PERCE LAW</v>
          </cell>
        </row>
        <row r="1679">
          <cell r="A1679" t="str">
            <v>00037719</v>
          </cell>
          <cell r="B1679" t="str">
            <v>2000-056-00 IL LAW ENFORCEMENT</v>
          </cell>
        </row>
        <row r="1680">
          <cell r="A1680" t="str">
            <v>00035665</v>
          </cell>
          <cell r="B1680" t="str">
            <v>2000-056-00 PL CRITFC LAW ENFO</v>
          </cell>
        </row>
        <row r="1681">
          <cell r="A1681" t="str">
            <v>00088622</v>
          </cell>
          <cell r="B1681" t="str">
            <v>2000-056-00 PL CRITFC LAW ENFO</v>
          </cell>
        </row>
        <row r="1682">
          <cell r="A1682" t="str">
            <v>00090697</v>
          </cell>
          <cell r="B1682" t="str">
            <v>2000-057-00 PL EFFECTS OF TURB</v>
          </cell>
        </row>
        <row r="1683">
          <cell r="A1683" t="str">
            <v>00105929</v>
          </cell>
          <cell r="B1683" t="str">
            <v>2000-058-00 PL EFFECTS OF GAS</v>
          </cell>
        </row>
        <row r="1684">
          <cell r="A1684" t="str">
            <v>00089846</v>
          </cell>
          <cell r="B1684" t="str">
            <v>2000-061-00 PL UPPER WILDCAT</v>
          </cell>
        </row>
        <row r="1685">
          <cell r="A1685" t="str">
            <v>00089639</v>
          </cell>
          <cell r="B1685" t="str">
            <v>2000-066-00 PL MCCOY CREEK-ALT</v>
          </cell>
        </row>
        <row r="1686">
          <cell r="A1686" t="str">
            <v>00106481</v>
          </cell>
          <cell r="B1686" t="str">
            <v>2000-067-00 PL ASOTIN CR CHANN</v>
          </cell>
        </row>
        <row r="1687">
          <cell r="A1687" t="str">
            <v>00106262</v>
          </cell>
          <cell r="B1687" t="str">
            <v>2000-067-00 PL ASOTIN CREEK RI</v>
          </cell>
        </row>
        <row r="1688">
          <cell r="A1688" t="str">
            <v>00037040</v>
          </cell>
          <cell r="B1688" t="str">
            <v>2000-071-00 PL ANALYZE SALMON</v>
          </cell>
        </row>
        <row r="1689">
          <cell r="A1689" t="str">
            <v>00092279</v>
          </cell>
          <cell r="B1689" t="str">
            <v>2000-072-00 HERITABILITY OF DI</v>
          </cell>
        </row>
        <row r="1690">
          <cell r="A1690" t="str">
            <v>00090689</v>
          </cell>
          <cell r="B1690" t="str">
            <v>2000-073-00 PL SUBBASIN ASSESS</v>
          </cell>
        </row>
        <row r="1691">
          <cell r="A1691" t="str">
            <v>00095252</v>
          </cell>
          <cell r="B1691" t="str">
            <v>2000-074-02 PL WDFW BASELINE</v>
          </cell>
        </row>
        <row r="1692">
          <cell r="A1692" t="str">
            <v>00090705</v>
          </cell>
          <cell r="B1692" t="str">
            <v>2000-076-00 PL TECHNICAL SUPPO</v>
          </cell>
        </row>
        <row r="1693">
          <cell r="A1693" t="str">
            <v>00075978</v>
          </cell>
          <cell r="B1693" t="str">
            <v>2000-079-00 IL OWYHEE DVIR RES</v>
          </cell>
        </row>
        <row r="1694">
          <cell r="A1694" t="str">
            <v>00074767</v>
          </cell>
          <cell r="B1694" t="str">
            <v>2000-079-00 PL ASSESS RESIDENT</v>
          </cell>
        </row>
        <row r="1695">
          <cell r="A1695" t="str">
            <v>00076915</v>
          </cell>
          <cell r="B1695" t="str">
            <v>2000-080-00 PL OCEAN TRACKING</v>
          </cell>
        </row>
        <row r="1696">
          <cell r="A1696" t="str">
            <v>00031995</v>
          </cell>
          <cell r="B1696" t="str">
            <v>2001-001-00 PL DEVELOPMENT OF</v>
          </cell>
        </row>
        <row r="1697">
          <cell r="A1697" t="str">
            <v>00036954</v>
          </cell>
          <cell r="B1697" t="str">
            <v>2001-002-00 PL ASOTIN WATERSHE</v>
          </cell>
        </row>
        <row r="1698">
          <cell r="A1698" t="str">
            <v>00094477</v>
          </cell>
          <cell r="B1698" t="str">
            <v>2001-003-00 PL ADULT PIT DETEC</v>
          </cell>
        </row>
        <row r="1699">
          <cell r="A1699" t="str">
            <v>00038764</v>
          </cell>
          <cell r="B1699" t="str">
            <v>2001-003-00 PL RAINWATER WILDL</v>
          </cell>
        </row>
        <row r="1700">
          <cell r="A1700" t="str">
            <v>00038920</v>
          </cell>
          <cell r="B1700" t="str">
            <v>2001-004-00 PL HOLLLIDAY CONSE</v>
          </cell>
        </row>
        <row r="1701">
          <cell r="A1701" t="str">
            <v>00040234</v>
          </cell>
          <cell r="B1701" t="str">
            <v>2001-005-00 PL GIS SUBBASIN</v>
          </cell>
        </row>
        <row r="1702">
          <cell r="A1702" t="str">
            <v>00105324</v>
          </cell>
          <cell r="B1702" t="str">
            <v>2001-006-00 PL MISC F&amp;W SPONSO</v>
          </cell>
        </row>
        <row r="1703">
          <cell r="A1703" t="str">
            <v>00107274</v>
          </cell>
          <cell r="B1703" t="str">
            <v>2001-006-00 PL MISC F&amp;W SPONSO</v>
          </cell>
        </row>
        <row r="1704">
          <cell r="A1704" t="str">
            <v>00089981</v>
          </cell>
          <cell r="B1704" t="str">
            <v>2001-006-00 SALMON 'WATCH PROG</v>
          </cell>
        </row>
        <row r="1705">
          <cell r="A1705" t="str">
            <v>00108691</v>
          </cell>
          <cell r="B1705" t="str">
            <v>2001-006-02 PL MISC F&amp;W SPONSO</v>
          </cell>
        </row>
        <row r="1706">
          <cell r="A1706" t="str">
            <v>00076224</v>
          </cell>
          <cell r="B1706" t="str">
            <v>2001-007-00 PL EVALUATE LIVE C</v>
          </cell>
        </row>
        <row r="1707">
          <cell r="A1707" t="str">
            <v>00081702</v>
          </cell>
          <cell r="B1707" t="str">
            <v>2001-007-00 PL EVALUATE LIVE C</v>
          </cell>
        </row>
        <row r="1708">
          <cell r="A1708" t="str">
            <v>00076842</v>
          </cell>
          <cell r="B1708" t="str">
            <v>2001-008-00 PL GENETIC SEX OF</v>
          </cell>
        </row>
        <row r="1709">
          <cell r="A1709" t="str">
            <v>00081967</v>
          </cell>
          <cell r="B1709" t="str">
            <v>2001-010-00 PL INNOVATIVE- JUV</v>
          </cell>
        </row>
        <row r="1710">
          <cell r="A1710" t="str">
            <v>00082155</v>
          </cell>
          <cell r="B1710" t="str">
            <v>2001-011-00 PL HABITAT DIVERSI</v>
          </cell>
        </row>
        <row r="1711">
          <cell r="A1711" t="str">
            <v>00083767</v>
          </cell>
          <cell r="B1711" t="str">
            <v>2001-012-00 PL  EVAL RESTORATI</v>
          </cell>
        </row>
        <row r="1712">
          <cell r="A1712" t="str">
            <v>00083040</v>
          </cell>
          <cell r="B1712" t="str">
            <v>2001-013-00 PL EVAL. NUTRIENTS</v>
          </cell>
        </row>
        <row r="1713">
          <cell r="A1713" t="str">
            <v>00082818</v>
          </cell>
          <cell r="B1713" t="str">
            <v>2001-014-00 PL WTR. &amp; AQU. HAB</v>
          </cell>
        </row>
        <row r="1714">
          <cell r="A1714" t="str">
            <v>00091987</v>
          </cell>
          <cell r="B1714" t="str">
            <v>2001-015-00 PL ECHO MEADOW ART</v>
          </cell>
        </row>
        <row r="1715">
          <cell r="A1715" t="str">
            <v>00078122</v>
          </cell>
          <cell r="B1715" t="str">
            <v>2001-017-00 PL IDAHO CONSERVAT</v>
          </cell>
        </row>
        <row r="1716">
          <cell r="A1716" t="str">
            <v>00081281</v>
          </cell>
          <cell r="B1716" t="str">
            <v>2001-018-00 PL PHILLIPS-GORDO</v>
          </cell>
        </row>
        <row r="1717">
          <cell r="A1717" t="str">
            <v>00081391</v>
          </cell>
          <cell r="B1717" t="str">
            <v>2001-019-00 PL LITTLE CATHERIN</v>
          </cell>
        </row>
        <row r="1718">
          <cell r="A1718" t="str">
            <v>00082559</v>
          </cell>
          <cell r="B1718" t="str">
            <v>2001-020-00 PL 15 MILE CRK RIP</v>
          </cell>
        </row>
        <row r="1719">
          <cell r="A1719" t="str">
            <v>00083857</v>
          </cell>
          <cell r="B1719" t="str">
            <v>2001-020-00 PL 15 MILE CRK RIP</v>
          </cell>
        </row>
        <row r="1720">
          <cell r="A1720" t="str">
            <v>00082560</v>
          </cell>
          <cell r="B1720" t="str">
            <v>2001-021-00 PL 15 MILE CRK RIP</v>
          </cell>
        </row>
        <row r="1721">
          <cell r="A1721" t="str">
            <v>00082562</v>
          </cell>
          <cell r="B1721" t="str">
            <v>2001-022-00 PL 15 MILE CRK OR</v>
          </cell>
        </row>
        <row r="1722">
          <cell r="A1722" t="str">
            <v>00083859</v>
          </cell>
          <cell r="B1722" t="str">
            <v>2001-022-00 PL 15 MILE CRK OR</v>
          </cell>
        </row>
        <row r="1723">
          <cell r="A1723" t="str">
            <v>00103076</v>
          </cell>
          <cell r="B1723" t="str">
            <v>2001-024-00 PL SALMON &amp; STEELH</v>
          </cell>
        </row>
        <row r="1724">
          <cell r="A1724" t="str">
            <v>00088495</v>
          </cell>
          <cell r="B1724" t="str">
            <v>2001-024-00 PL UPSTREAM EXER</v>
          </cell>
        </row>
        <row r="1725">
          <cell r="A1725" t="str">
            <v>00083625</v>
          </cell>
          <cell r="B1725" t="str">
            <v>2001-025-00 PL SALMONID PRODUC</v>
          </cell>
        </row>
        <row r="1726">
          <cell r="A1726" t="str">
            <v>00088180</v>
          </cell>
          <cell r="B1726" t="str">
            <v>2001-026-00 PL EVALUATE COASTA</v>
          </cell>
        </row>
        <row r="1727">
          <cell r="A1727" t="str">
            <v>00083860</v>
          </cell>
          <cell r="B1727" t="str">
            <v>2001-027-00 PL WEST POND TURT</v>
          </cell>
        </row>
        <row r="1728">
          <cell r="A1728" t="str">
            <v>00082561</v>
          </cell>
          <cell r="B1728" t="str">
            <v>2001-027-00 PL WEST POND TURTL</v>
          </cell>
        </row>
        <row r="1729">
          <cell r="A1729" t="str">
            <v>00083771</v>
          </cell>
          <cell r="B1729" t="str">
            <v>2001-028-00 PL EVAL BANKS LAKE</v>
          </cell>
        </row>
        <row r="1730">
          <cell r="A1730" t="str">
            <v>00082702</v>
          </cell>
          <cell r="B1730" t="str">
            <v>2001-029-00 PL FORD HATCHERY I</v>
          </cell>
        </row>
        <row r="1731">
          <cell r="A1731" t="str">
            <v>00090813</v>
          </cell>
          <cell r="B1731" t="str">
            <v>2001-030-00 PL RESTORE HABITAT</v>
          </cell>
        </row>
        <row r="1732">
          <cell r="A1732" t="str">
            <v>00082300</v>
          </cell>
          <cell r="B1732" t="str">
            <v>2001-031-00 PL INTERMOUNTAIN P</v>
          </cell>
        </row>
        <row r="1733">
          <cell r="A1733" t="str">
            <v>00104517</v>
          </cell>
          <cell r="B1733" t="str">
            <v>2001-033-00 OM PROTECT &amp; RESTO</v>
          </cell>
        </row>
        <row r="1734">
          <cell r="A1734" t="str">
            <v>00104567</v>
          </cell>
          <cell r="B1734" t="str">
            <v>2001-033-00 PL PROTECT &amp; RESTR</v>
          </cell>
        </row>
        <row r="1735">
          <cell r="A1735" t="str">
            <v>00089844</v>
          </cell>
          <cell r="B1735" t="str">
            <v>2001-034-00 PL FORAGE QUALITY</v>
          </cell>
        </row>
        <row r="1736">
          <cell r="A1736" t="str">
            <v>00093819</v>
          </cell>
          <cell r="B1736" t="str">
            <v>2001-035-00 PL BEAR VALLY SPAW</v>
          </cell>
        </row>
        <row r="1737">
          <cell r="A1737" t="str">
            <v>00089331</v>
          </cell>
          <cell r="B1737" t="str">
            <v>2001-036-00 PL AMES CREEK REST</v>
          </cell>
        </row>
        <row r="1738">
          <cell r="A1738" t="str">
            <v>00083481</v>
          </cell>
          <cell r="B1738" t="str">
            <v>2001-037-00 PL ARROWLEAF CONSE</v>
          </cell>
        </row>
        <row r="1739">
          <cell r="A1739" t="str">
            <v>00089654</v>
          </cell>
          <cell r="B1739" t="str">
            <v>2001-038-00 PL GOURLEY CREEK R</v>
          </cell>
        </row>
        <row r="1740">
          <cell r="A1740" t="str">
            <v>00106265</v>
          </cell>
          <cell r="B1740" t="str">
            <v>2001-039-00 PL PROTECT ESA FIS</v>
          </cell>
        </row>
        <row r="1741">
          <cell r="A1741" t="str">
            <v>00089935</v>
          </cell>
          <cell r="B1741" t="str">
            <v>2001-040-00 PL WAGNER RANCH</v>
          </cell>
        </row>
        <row r="1742">
          <cell r="A1742" t="str">
            <v>00090758</v>
          </cell>
          <cell r="B1742" t="str">
            <v>2001-041-00 PL FOREST RANCH</v>
          </cell>
        </row>
        <row r="1743">
          <cell r="A1743" t="str">
            <v>00101771</v>
          </cell>
          <cell r="B1743" t="str">
            <v>2001-043-00 PL ZUMWALT CAMP CK</v>
          </cell>
        </row>
        <row r="1744">
          <cell r="A1744" t="str">
            <v>00093821</v>
          </cell>
          <cell r="B1744" t="str">
            <v>2001-044-00 PL BAKER EASEMENT/</v>
          </cell>
        </row>
        <row r="1745">
          <cell r="A1745" t="str">
            <v>00084588</v>
          </cell>
          <cell r="B1745" t="str">
            <v>2001-045-00 PL ACTION PLAN PRO</v>
          </cell>
        </row>
        <row r="1746">
          <cell r="A1746" t="str">
            <v>00083921</v>
          </cell>
          <cell r="B1746" t="str">
            <v>2001-046-00 PL CENTER FISH SCI</v>
          </cell>
        </row>
        <row r="1747">
          <cell r="A1747" t="str">
            <v>00084504</v>
          </cell>
          <cell r="B1747" t="str">
            <v>2001-047-00 PL REINTRO SUCCESS</v>
          </cell>
        </row>
        <row r="1748">
          <cell r="A1748" t="str">
            <v>00084377</v>
          </cell>
          <cell r="B1748" t="str">
            <v>2001-048-00 PL EDT</v>
          </cell>
        </row>
        <row r="1749">
          <cell r="A1749" t="str">
            <v>00084693</v>
          </cell>
          <cell r="B1749" t="str">
            <v>2001-049-00 PL SAFETY NET COOR</v>
          </cell>
        </row>
        <row r="1750">
          <cell r="A1750" t="str">
            <v>00093286</v>
          </cell>
          <cell r="B1750" t="str">
            <v>2001-051-00 PL LITTLE MORGON</v>
          </cell>
        </row>
        <row r="1751">
          <cell r="A1751" t="str">
            <v>00093292</v>
          </cell>
          <cell r="B1751" t="str">
            <v>2001-052-00 PL HAWLEY</v>
          </cell>
        </row>
        <row r="1752">
          <cell r="A1752" t="str">
            <v>00090384</v>
          </cell>
          <cell r="B1752" t="str">
            <v>2001-053-00 PL REINTRO OF COLU</v>
          </cell>
        </row>
        <row r="1753">
          <cell r="A1753" t="str">
            <v>00087675</v>
          </cell>
          <cell r="B1753" t="str">
            <v>2001-054-00 PL SUPPL FLOWS BUC</v>
          </cell>
        </row>
        <row r="1754">
          <cell r="A1754" t="str">
            <v>00088243</v>
          </cell>
          <cell r="B1754" t="str">
            <v>2001-055-00 PL SALMON RESPONSE</v>
          </cell>
        </row>
        <row r="1755">
          <cell r="A1755" t="str">
            <v>00093253</v>
          </cell>
          <cell r="B1755" t="str">
            <v>2001-056-00 PL TROUT CREEK STR</v>
          </cell>
        </row>
        <row r="1756">
          <cell r="A1756" t="str">
            <v>00092833</v>
          </cell>
          <cell r="B1756" t="str">
            <v>2001-058-00 PL REMOVAL OF GHOS</v>
          </cell>
        </row>
        <row r="1757">
          <cell r="A1757" t="str">
            <v>00091298</v>
          </cell>
          <cell r="B1757" t="str">
            <v>2001-059-00 PL SP&amp;SUMMER CHIN</v>
          </cell>
        </row>
        <row r="1758">
          <cell r="A1758" t="str">
            <v>00091718</v>
          </cell>
          <cell r="B1758" t="str">
            <v>2001-060-00 PL ADULT OUTPLANT</v>
          </cell>
        </row>
        <row r="1759">
          <cell r="A1759" t="str">
            <v>00097333</v>
          </cell>
          <cell r="B1759" t="str">
            <v>2001-061-00 PL TOUCHET R FLOW</v>
          </cell>
        </row>
        <row r="1760">
          <cell r="A1760" t="str">
            <v>00101770</v>
          </cell>
          <cell r="B1760" t="str">
            <v>2001-062-00 PL LOSTINE RIVER</v>
          </cell>
        </row>
        <row r="1761">
          <cell r="A1761" t="str">
            <v>00094635</v>
          </cell>
          <cell r="B1761" t="str">
            <v>2001-063-00 PL METHOW RIVER BA</v>
          </cell>
        </row>
        <row r="1762">
          <cell r="A1762" t="str">
            <v>00104641</v>
          </cell>
          <cell r="B1762" t="str">
            <v>2001-064-00 PL SIMCOE CREEK ST</v>
          </cell>
        </row>
        <row r="1763">
          <cell r="A1763" t="str">
            <v>00102414</v>
          </cell>
          <cell r="B1763" t="str">
            <v>2001-065-00 CI HANCOCK SP PASS</v>
          </cell>
        </row>
        <row r="1764">
          <cell r="A1764" t="str">
            <v>00106002</v>
          </cell>
          <cell r="B1764" t="str">
            <v>2001-065-00 PL HANCOCK SPRING</v>
          </cell>
        </row>
        <row r="1765">
          <cell r="A1765" t="str">
            <v>00090233</v>
          </cell>
          <cell r="B1765" t="str">
            <v>2001-066-00 PL LAKE ROOSEVELT</v>
          </cell>
        </row>
        <row r="1766">
          <cell r="A1766" t="str">
            <v>00093824</v>
          </cell>
          <cell r="B1766" t="str">
            <v>2001-067-00 CL LEMHI/SALMON PA</v>
          </cell>
        </row>
        <row r="1767">
          <cell r="A1767" t="str">
            <v>00093827</v>
          </cell>
          <cell r="B1767" t="str">
            <v>2001-068-00 PL LEMHI RIVER STR</v>
          </cell>
        </row>
        <row r="1768">
          <cell r="A1768" t="str">
            <v>00092750</v>
          </cell>
          <cell r="B1768" t="str">
            <v>2001-069-00 PL JOHN DAY STREA</v>
          </cell>
        </row>
        <row r="1769">
          <cell r="A1769" t="str">
            <v>00093750</v>
          </cell>
          <cell r="B1769" t="str">
            <v>2001-070-00 PL EDT MODEL EVAL</v>
          </cell>
        </row>
        <row r="1770">
          <cell r="A1770" t="str">
            <v>00107102</v>
          </cell>
          <cell r="B1770" t="str">
            <v>2001-071-00 PL WAPATOX WATER P</v>
          </cell>
        </row>
        <row r="1771">
          <cell r="A1771" t="str">
            <v>00090426</v>
          </cell>
          <cell r="B1771" t="str">
            <v>2001-074-00 PL NPPC REGIONAL</v>
          </cell>
        </row>
        <row r="1772">
          <cell r="A1772" t="str">
            <v>00092278</v>
          </cell>
          <cell r="B1772" t="str">
            <v>2001-075-00 PL WALLA WALLA BAS</v>
          </cell>
        </row>
        <row r="1773">
          <cell r="A1773" t="str">
            <v>00097324</v>
          </cell>
          <cell r="B1773" t="str">
            <v>2001-076-00 PL ACQUIRE TUCANNO</v>
          </cell>
        </row>
        <row r="1774">
          <cell r="A1774" t="str">
            <v>00095101</v>
          </cell>
          <cell r="B1774" t="str">
            <v>2001-078-00 CL EDT USFS VALIDA</v>
          </cell>
        </row>
        <row r="1775">
          <cell r="A1775" t="str">
            <v>00100530</v>
          </cell>
          <cell r="B1775" t="str">
            <v>2001-079-00  PL WA DOE WATER</v>
          </cell>
        </row>
        <row r="1776">
          <cell r="A1776" t="str">
            <v>00088856</v>
          </cell>
          <cell r="B1776" t="str">
            <v>200103200 HANGMAN CREEK FISHER</v>
          </cell>
        </row>
        <row r="1777">
          <cell r="A1777" t="str">
            <v>00088854</v>
          </cell>
          <cell r="B1777" t="str">
            <v>200103300  HANGMAN WATERSHED H</v>
          </cell>
        </row>
        <row r="1778">
          <cell r="A1778" t="str">
            <v>00088858</v>
          </cell>
          <cell r="B1778" t="str">
            <v>200103400 FORAGE QUALITY AND M</v>
          </cell>
        </row>
        <row r="1779">
          <cell r="A1779" t="str">
            <v>00110274</v>
          </cell>
          <cell r="B1779" t="str">
            <v>20012-057-00 PL WESTLAND-RAMOS</v>
          </cell>
        </row>
        <row r="1780">
          <cell r="A1780" t="str">
            <v>00096634</v>
          </cell>
          <cell r="B1780" t="str">
            <v>2002-001-00 PL CCT ELLISFORD</v>
          </cell>
        </row>
        <row r="1781">
          <cell r="A1781" t="str">
            <v>00103073</v>
          </cell>
          <cell r="B1781" t="str">
            <v>2002-002-00 PL FEAS. OF ENHAN</v>
          </cell>
        </row>
        <row r="1782">
          <cell r="A1782" t="str">
            <v>00100566</v>
          </cell>
          <cell r="B1782" t="str">
            <v>2002-004-00 PL SAFETY-NET ARTI</v>
          </cell>
        </row>
        <row r="1783">
          <cell r="A1783" t="str">
            <v>00101882</v>
          </cell>
          <cell r="B1783" t="str">
            <v>2002-004-01 PL SAFETY-NET ARTI</v>
          </cell>
        </row>
        <row r="1784">
          <cell r="A1784" t="str">
            <v>00105721</v>
          </cell>
          <cell r="B1784" t="str">
            <v>2002-004-02 PL SAFETY-NET ARTI</v>
          </cell>
        </row>
        <row r="1785">
          <cell r="A1785" t="str">
            <v>00101646</v>
          </cell>
          <cell r="B1785" t="str">
            <v>2002-004-04 PL SAFETY-NET ARTI</v>
          </cell>
        </row>
        <row r="1786">
          <cell r="A1786" t="str">
            <v>00100610</v>
          </cell>
          <cell r="B1786" t="str">
            <v>2002-005-00 PL FISHER FISHERIE</v>
          </cell>
        </row>
        <row r="1787">
          <cell r="A1787" t="str">
            <v>00106940</v>
          </cell>
          <cell r="B1787" t="str">
            <v>2002-006-00 PL BULL TROUT MOVE</v>
          </cell>
        </row>
        <row r="1788">
          <cell r="A1788" t="str">
            <v>00101769</v>
          </cell>
          <cell r="B1788" t="str">
            <v>2002-007-00 LOSTINE WATER RIGH</v>
          </cell>
        </row>
        <row r="1789">
          <cell r="A1789" t="str">
            <v>00103418</v>
          </cell>
          <cell r="B1789" t="str">
            <v>2002-007-00 PL RESTORE BT HAB</v>
          </cell>
        </row>
        <row r="1790">
          <cell r="A1790" t="str">
            <v>00103062</v>
          </cell>
          <cell r="B1790" t="str">
            <v>2002-008-00 PL RECONNECT FLDP</v>
          </cell>
        </row>
        <row r="1791">
          <cell r="A1791" t="str">
            <v>00106394</v>
          </cell>
          <cell r="B1791" t="str">
            <v>2002-008-00 PL RECONNECT FLDPL</v>
          </cell>
        </row>
        <row r="1792">
          <cell r="A1792" t="str">
            <v>00106480</v>
          </cell>
          <cell r="B1792" t="str">
            <v>2002-008-00 PL RECONNECT FLDPL</v>
          </cell>
        </row>
        <row r="1793">
          <cell r="A1793" t="str">
            <v>00103063</v>
          </cell>
          <cell r="B1793" t="str">
            <v>2002-009-00 OM LAKE PO PREDATO</v>
          </cell>
        </row>
        <row r="1794">
          <cell r="A1794" t="str">
            <v>00103064</v>
          </cell>
          <cell r="B1794" t="str">
            <v>2002-010-00 PL ACQUIRE AND CO</v>
          </cell>
        </row>
        <row r="1795">
          <cell r="A1795" t="str">
            <v>00103068</v>
          </cell>
          <cell r="B1795" t="str">
            <v>2002-011-00 PL OPER. LOSS</v>
          </cell>
        </row>
        <row r="1796">
          <cell r="A1796" t="str">
            <v>00101968</v>
          </cell>
          <cell r="B1796" t="str">
            <v>2002-012-00 PL LOWER COLUMBIA</v>
          </cell>
        </row>
        <row r="1797">
          <cell r="A1797" t="str">
            <v>00101780</v>
          </cell>
          <cell r="B1797" t="str">
            <v>2002-013-00 PL ANN SQUIER</v>
          </cell>
        </row>
        <row r="1798">
          <cell r="A1798" t="str">
            <v>00101778</v>
          </cell>
          <cell r="B1798" t="str">
            <v>2002-013-00 PL DAR CRAMMOND</v>
          </cell>
        </row>
        <row r="1799">
          <cell r="A1799" t="str">
            <v>00101776</v>
          </cell>
          <cell r="B1799" t="str">
            <v>2002-013-00 PL DON CHAPMAN</v>
          </cell>
        </row>
        <row r="1800">
          <cell r="A1800" t="str">
            <v>00103066</v>
          </cell>
          <cell r="B1800" t="str">
            <v>2002-014-00 PL SUNNYSIDE WL MI</v>
          </cell>
        </row>
        <row r="1801">
          <cell r="A1801" t="str">
            <v>00106552</v>
          </cell>
          <cell r="B1801" t="str">
            <v>2002-015-00 PL WATERSHED COUN</v>
          </cell>
        </row>
        <row r="1802">
          <cell r="A1802" t="str">
            <v>00104501</v>
          </cell>
          <cell r="B1802" t="str">
            <v>2002-015-00 PL WATERSHED COUNC</v>
          </cell>
        </row>
        <row r="1803">
          <cell r="A1803" t="str">
            <v>00104102</v>
          </cell>
          <cell r="B1803" t="str">
            <v>2002-016-00 PL LAMPREY ABUNDAN</v>
          </cell>
        </row>
        <row r="1804">
          <cell r="A1804" t="str">
            <v>00109046</v>
          </cell>
          <cell r="B1804" t="str">
            <v>2002-017-00 PL REGIONAL STREAM</v>
          </cell>
        </row>
        <row r="1805">
          <cell r="A1805" t="str">
            <v>00104519</v>
          </cell>
          <cell r="B1805" t="str">
            <v>2002-018-00 PL TAPTEAL BEND RI</v>
          </cell>
        </row>
        <row r="1806">
          <cell r="A1806" t="str">
            <v>00104448</v>
          </cell>
          <cell r="B1806" t="str">
            <v>2002-019-00 PL WACO RIPARIAN B</v>
          </cell>
        </row>
        <row r="1807">
          <cell r="A1807" t="str">
            <v>00106008</v>
          </cell>
          <cell r="B1807" t="str">
            <v>2002-020-00 PL HUNTSVILLE MILL</v>
          </cell>
        </row>
        <row r="1808">
          <cell r="A1808" t="str">
            <v>00105330</v>
          </cell>
          <cell r="B1808" t="str">
            <v>2002-021-00 PL REDUCE WATER TE</v>
          </cell>
        </row>
        <row r="1809">
          <cell r="A1809" t="str">
            <v>00114555</v>
          </cell>
          <cell r="B1809" t="str">
            <v>2002-022-00 PL BIG CREEK PASSA</v>
          </cell>
        </row>
        <row r="1810">
          <cell r="A1810" t="str">
            <v>00106314</v>
          </cell>
          <cell r="B1810" t="str">
            <v>2002-025-00 PL YAKIMA TRIBUTAR</v>
          </cell>
        </row>
        <row r="1811">
          <cell r="A1811" t="str">
            <v>00115719</v>
          </cell>
          <cell r="B1811" t="str">
            <v>2002-025-01 PL YAKIMA TRIBUTAR</v>
          </cell>
        </row>
        <row r="1812">
          <cell r="A1812" t="str">
            <v>00104450</v>
          </cell>
          <cell r="B1812" t="str">
            <v>2002-026-00 PL MORROW COUNTY R</v>
          </cell>
        </row>
        <row r="1813">
          <cell r="A1813" t="str">
            <v>00105328</v>
          </cell>
          <cell r="B1813" t="str">
            <v>2002-027-00 PL LOWER SNAKE HYD</v>
          </cell>
        </row>
        <row r="1814">
          <cell r="A1814" t="str">
            <v>00104526</v>
          </cell>
          <cell r="B1814" t="str">
            <v>2002-029-00 PL FISH PASSAGE WD</v>
          </cell>
        </row>
        <row r="1815">
          <cell r="A1815" t="str">
            <v>00106007</v>
          </cell>
          <cell r="B1815" t="str">
            <v>2002-030-00 PL PROGENY MARKERS</v>
          </cell>
        </row>
        <row r="1816">
          <cell r="A1816" t="str">
            <v>00104103</v>
          </cell>
          <cell r="B1816" t="str">
            <v>2002-031-00 PL SPRING CHINOOK</v>
          </cell>
        </row>
        <row r="1817">
          <cell r="A1817" t="str">
            <v>00104100</v>
          </cell>
          <cell r="B1817" t="str">
            <v>2002-032-00 PL FALL CHINOOK PA</v>
          </cell>
        </row>
        <row r="1818">
          <cell r="A1818" t="str">
            <v>00110824</v>
          </cell>
          <cell r="B1818" t="str">
            <v>2002-033-00 PL JOHN DAY RECOVE</v>
          </cell>
        </row>
        <row r="1819">
          <cell r="A1819" t="str">
            <v>00104507</v>
          </cell>
          <cell r="B1819" t="str">
            <v>2002-034-00 PL WHEELER COUNTY</v>
          </cell>
        </row>
        <row r="1820">
          <cell r="A1820" t="str">
            <v>00104502</v>
          </cell>
          <cell r="B1820" t="str">
            <v>2002-035-00 PL GILLIAM COUNTY</v>
          </cell>
        </row>
        <row r="1821">
          <cell r="A1821" t="str">
            <v>00105423</v>
          </cell>
          <cell r="B1821" t="str">
            <v>2002-036-00 PL WW RIVER FLOW R</v>
          </cell>
        </row>
        <row r="1822">
          <cell r="A1822" t="str">
            <v>00104101</v>
          </cell>
          <cell r="B1822" t="str">
            <v>2002-037-00 PL FRESHWATER MUSS</v>
          </cell>
        </row>
        <row r="1823">
          <cell r="A1823" t="str">
            <v>00108440</v>
          </cell>
          <cell r="B1823" t="str">
            <v>2002-038-00 PL HABITAT ACQUISI</v>
          </cell>
        </row>
        <row r="1824">
          <cell r="A1824" t="str">
            <v>00105687</v>
          </cell>
          <cell r="B1824" t="str">
            <v>2002-039-00 PL SMITH CREEK RES</v>
          </cell>
        </row>
        <row r="1825">
          <cell r="A1825" t="str">
            <v>00105723</v>
          </cell>
          <cell r="B1825" t="str">
            <v>2002-04-03 PL SAFETY-NET ARTIF</v>
          </cell>
        </row>
        <row r="1826">
          <cell r="A1826" t="str">
            <v>00109306</v>
          </cell>
          <cell r="B1826" t="str">
            <v>2002-040-00 PL SQUAW CREEK CUL</v>
          </cell>
        </row>
        <row r="1827">
          <cell r="A1827" t="str">
            <v>00104528</v>
          </cell>
          <cell r="B1827" t="str">
            <v>2002-041-00 PL COLUMBIA CASCA</v>
          </cell>
        </row>
        <row r="1828">
          <cell r="A1828" t="str">
            <v>00104435</v>
          </cell>
          <cell r="B1828" t="str">
            <v>2002-043-00 ME GENETIC INVENTO</v>
          </cell>
        </row>
        <row r="1829">
          <cell r="A1829" t="str">
            <v>00104440</v>
          </cell>
          <cell r="B1829" t="str">
            <v>2002-044-00 PL FISHER PURCHASE</v>
          </cell>
        </row>
        <row r="1830">
          <cell r="A1830" t="str">
            <v>00105696</v>
          </cell>
          <cell r="B1830" t="str">
            <v>2002-046-00 PL FISH ALIGNMENT</v>
          </cell>
        </row>
        <row r="1831">
          <cell r="A1831" t="str">
            <v>00111870</v>
          </cell>
          <cell r="B1831" t="str">
            <v>2002-046-00 PL FISH ALIGNMENT</v>
          </cell>
        </row>
        <row r="1832">
          <cell r="A1832" t="str">
            <v>00106006</v>
          </cell>
          <cell r="B1832" t="str">
            <v>2002-047-00 ART PROD REVIEW</v>
          </cell>
        </row>
        <row r="1833">
          <cell r="A1833" t="str">
            <v>00105355</v>
          </cell>
          <cell r="B1833" t="str">
            <v>2002-048-00 PL IMPLEMENT BIOP</v>
          </cell>
        </row>
        <row r="1834">
          <cell r="A1834" t="str">
            <v>00109308</v>
          </cell>
          <cell r="B1834" t="str">
            <v>2002-049-00 PL CHINOOK SALMON</v>
          </cell>
        </row>
        <row r="1835">
          <cell r="A1835" t="str">
            <v>00117709</v>
          </cell>
          <cell r="B1835" t="str">
            <v>2002-050-00 PL ASOTIN COUNTY B</v>
          </cell>
        </row>
        <row r="1836">
          <cell r="A1836" t="str">
            <v>00107723</v>
          </cell>
          <cell r="B1836" t="str">
            <v>2002-051-00 PL SUBBASIN PLANNI</v>
          </cell>
        </row>
        <row r="1837">
          <cell r="A1837" t="str">
            <v>00118694</v>
          </cell>
          <cell r="B1837" t="str">
            <v>2002-051-00 PL SUBBASIN PLANNI</v>
          </cell>
        </row>
        <row r="1838">
          <cell r="A1838" t="str">
            <v>00118716</v>
          </cell>
          <cell r="B1838" t="str">
            <v>2002-051-00 PL SUBBASIN PLANNI</v>
          </cell>
        </row>
        <row r="1839">
          <cell r="A1839" t="str">
            <v>00118688</v>
          </cell>
          <cell r="B1839" t="str">
            <v>2002-051-04  PL SUBBASIN PLANN</v>
          </cell>
        </row>
        <row r="1840">
          <cell r="A1840" t="str">
            <v>00108110</v>
          </cell>
          <cell r="B1840" t="str">
            <v>2002-052-00 PL NACHES RIVER WA</v>
          </cell>
        </row>
        <row r="1841">
          <cell r="A1841" t="str">
            <v>00110343</v>
          </cell>
          <cell r="B1841" t="str">
            <v>2002-054-00 PL PROTECT AND RES</v>
          </cell>
        </row>
        <row r="1842">
          <cell r="A1842" t="str">
            <v>00117422</v>
          </cell>
          <cell r="B1842" t="str">
            <v>2002-055-00 OREGON PLAN FISH S</v>
          </cell>
        </row>
        <row r="1843">
          <cell r="A1843" t="str">
            <v>00114056</v>
          </cell>
          <cell r="B1843" t="str">
            <v>2002-058-00 PL SCARROW EASEMEN</v>
          </cell>
        </row>
        <row r="1844">
          <cell r="A1844" t="str">
            <v>00111809</v>
          </cell>
          <cell r="B1844" t="str">
            <v>2002-059-00 PL YANKEE FORK SAL</v>
          </cell>
        </row>
        <row r="1845">
          <cell r="A1845" t="str">
            <v>00114046</v>
          </cell>
          <cell r="B1845" t="str">
            <v>2002-061-00 PL POTLACH RIVER W</v>
          </cell>
        </row>
        <row r="1846">
          <cell r="A1846" t="str">
            <v>00115544</v>
          </cell>
          <cell r="B1846" t="str">
            <v>2002-061-00 PL POTLACH RIVER W</v>
          </cell>
        </row>
        <row r="1847">
          <cell r="A1847" t="str">
            <v>00111799</v>
          </cell>
          <cell r="B1847" t="str">
            <v>2002-063-00 PL PAHSIMEROI HOLI</v>
          </cell>
        </row>
        <row r="1848">
          <cell r="A1848" t="str">
            <v>00111807</v>
          </cell>
          <cell r="B1848" t="str">
            <v>2002-064-00 PL LEMHI HOLISTIC</v>
          </cell>
        </row>
        <row r="1849">
          <cell r="A1849" t="str">
            <v>00111801</v>
          </cell>
          <cell r="B1849" t="str">
            <v>2002-065-00  PL EAST FORK HOLI</v>
          </cell>
        </row>
        <row r="1850">
          <cell r="A1850" t="str">
            <v>00111804</v>
          </cell>
          <cell r="B1850" t="str">
            <v>2002-066-00 PL MIDDLE SALMON P</v>
          </cell>
        </row>
        <row r="1851">
          <cell r="A1851" t="str">
            <v>00111805</v>
          </cell>
          <cell r="B1851" t="str">
            <v>2002-067-00 PL UPPER SALMON HO</v>
          </cell>
        </row>
        <row r="1852">
          <cell r="A1852" t="str">
            <v>00114049</v>
          </cell>
          <cell r="B1852" t="str">
            <v>2002-069-00 PL PROTECT &amp; RESTO</v>
          </cell>
        </row>
        <row r="1853">
          <cell r="A1853" t="str">
            <v>00114052</v>
          </cell>
          <cell r="B1853" t="str">
            <v>2002-070-00 PL LAPWAI CREEK AN</v>
          </cell>
        </row>
        <row r="1854">
          <cell r="A1854" t="str">
            <v>00110797</v>
          </cell>
          <cell r="B1854" t="str">
            <v>2002-071-00 PL DEVELOPMENT OF</v>
          </cell>
        </row>
        <row r="1855">
          <cell r="A1855" t="str">
            <v>00114053</v>
          </cell>
          <cell r="B1855" t="str">
            <v>2002-072-00 PL RED RIVER WATER</v>
          </cell>
        </row>
        <row r="1856">
          <cell r="A1856" t="str">
            <v>00114055</v>
          </cell>
          <cell r="B1856" t="str">
            <v>2002-074-00 PL CROOKED FORK CR</v>
          </cell>
        </row>
        <row r="1857">
          <cell r="A1857" t="str">
            <v>00114048</v>
          </cell>
          <cell r="B1857" t="str">
            <v>2002-076-00 PROTECT &amp; RESTORE</v>
          </cell>
        </row>
        <row r="1858">
          <cell r="A1858" t="str">
            <v>00114012</v>
          </cell>
          <cell r="B1858" t="str">
            <v>2002-077-00 PL ESTUARY/OCEAN R</v>
          </cell>
        </row>
        <row r="1859">
          <cell r="A1859" t="str">
            <v>00114192</v>
          </cell>
          <cell r="B1859" t="str">
            <v>2002-078-00 - SNAKE RIVER HYPO</v>
          </cell>
        </row>
        <row r="1860">
          <cell r="A1860" t="str">
            <v>00108753</v>
          </cell>
          <cell r="B1860" t="str">
            <v>200201300:PL:Water Entity 151</v>
          </cell>
        </row>
        <row r="1861">
          <cell r="A1861" t="str">
            <v>00118648</v>
          </cell>
          <cell r="B1861" t="str">
            <v>200205100 SUBBASIN PLANNING</v>
          </cell>
        </row>
        <row r="1862">
          <cell r="A1862" t="str">
            <v>00118590</v>
          </cell>
          <cell r="B1862" t="str">
            <v>2002051032 SUBBASIN PLANNING -</v>
          </cell>
        </row>
        <row r="1863">
          <cell r="A1863" t="str">
            <v>00002930</v>
          </cell>
          <cell r="B1863" t="str">
            <v>EXCESS DRAW HUNGRY HORSE &amp; RES</v>
          </cell>
        </row>
        <row r="1864">
          <cell r="A1864" t="str">
            <v>00002931</v>
          </cell>
          <cell r="B1864" t="str">
            <v>EXCESS DRAW HUNGRY HORSE RES C</v>
          </cell>
        </row>
        <row r="1865">
          <cell r="A1865" t="str">
            <v>00002255</v>
          </cell>
          <cell r="B1865" t="str">
            <v>EXPRMNTL STURG HTCH&amp;KOOTENAI W</v>
          </cell>
        </row>
        <row r="1866">
          <cell r="A1866" t="str">
            <v>00002728</v>
          </cell>
          <cell r="B1866" t="str">
            <v>FLATHEAD R INSTREAM</v>
          </cell>
        </row>
        <row r="1867">
          <cell r="A1867" t="str">
            <v>00003062</v>
          </cell>
          <cell r="B1867" t="str">
            <v>FLATHEAD RIVER NATIVE SPECIES</v>
          </cell>
        </row>
        <row r="1868">
          <cell r="A1868" t="str">
            <v>00002743</v>
          </cell>
          <cell r="B1868" t="str">
            <v>GRANDE RONDE SUPP</v>
          </cell>
        </row>
        <row r="1869">
          <cell r="A1869" t="str">
            <v>00002308</v>
          </cell>
          <cell r="B1869" t="str">
            <v>HUNGRY HORSE MIT FLATHEAD LAKE</v>
          </cell>
        </row>
        <row r="1870">
          <cell r="A1870" t="str">
            <v>00002309</v>
          </cell>
          <cell r="B1870" t="str">
            <v>HUNGRY HORSE MIT/HABITA IMPROV</v>
          </cell>
        </row>
        <row r="1871">
          <cell r="A1871" t="str">
            <v>00007868</v>
          </cell>
          <cell r="B1871" t="str">
            <v>HYDROACOUSTIC &amp; SONIC TAG TRAC</v>
          </cell>
        </row>
        <row r="1872">
          <cell r="A1872" t="str">
            <v>00002457</v>
          </cell>
          <cell r="B1872" t="str">
            <v>JUV SCREENS,SMOLT TRAPS AT WAL</v>
          </cell>
        </row>
        <row r="1873">
          <cell r="A1873" t="str">
            <v>00002256</v>
          </cell>
          <cell r="B1873" t="str">
            <v>KOOTENAI RV FISHERIES INVESTIG</v>
          </cell>
        </row>
        <row r="1874">
          <cell r="A1874" t="str">
            <v>00002408</v>
          </cell>
          <cell r="B1874" t="str">
            <v>KOOTENAI RV RES FISH ASSESSMNT</v>
          </cell>
        </row>
        <row r="1875">
          <cell r="A1875" t="str">
            <v>00002422</v>
          </cell>
          <cell r="B1875" t="str">
            <v>LIBBY RESERVOIR MITIGATION PLA</v>
          </cell>
        </row>
        <row r="1876">
          <cell r="A1876" t="str">
            <v>00020090</v>
          </cell>
          <cell r="B1876" t="str">
            <v>LOSTINE RIVER PASSAGE</v>
          </cell>
        </row>
        <row r="1877">
          <cell r="A1877" t="str">
            <v>00003061</v>
          </cell>
          <cell r="B1877" t="str">
            <v>MITIGATION EXCESSIVE DRAWDOWNS</v>
          </cell>
        </row>
        <row r="1878">
          <cell r="A1878" t="str">
            <v>00002544</v>
          </cell>
          <cell r="B1878" t="str">
            <v>MONTANA FOCUS WATERSHED COORDN</v>
          </cell>
        </row>
        <row r="1879">
          <cell r="A1879" t="str">
            <v>00002545</v>
          </cell>
          <cell r="B1879" t="str">
            <v>MONTANA FOCUS WATERSHED COORDN</v>
          </cell>
        </row>
        <row r="1880">
          <cell r="A1880" t="str">
            <v>00002218</v>
          </cell>
          <cell r="B1880" t="str">
            <v>NEZ PERCE TRIBAL HATCHERY -C</v>
          </cell>
        </row>
        <row r="1881">
          <cell r="A1881" t="str">
            <v>00002235</v>
          </cell>
          <cell r="B1881" t="str">
            <v>PASSAGE IMPROVEMENT EVALUATION</v>
          </cell>
        </row>
        <row r="1882">
          <cell r="A1882" t="str">
            <v>00002857</v>
          </cell>
          <cell r="B1882" t="str">
            <v>PRE DESIGN-JOHNSON CR ART PROP</v>
          </cell>
        </row>
        <row r="1883">
          <cell r="A1883" t="str">
            <v>00002855</v>
          </cell>
          <cell r="B1883" t="str">
            <v>SITE INVESTIGATION ALLOTMENT</v>
          </cell>
        </row>
        <row r="1884">
          <cell r="A1884" t="str">
            <v>00002266</v>
          </cell>
          <cell r="B1884" t="str">
            <v>STEELHEAD &amp; FALL CHINK PRODUCT</v>
          </cell>
        </row>
        <row r="1885">
          <cell r="A1885" t="str">
            <v>00106551</v>
          </cell>
          <cell r="B1885" t="str">
            <v>TEST WORKORDER</v>
          </cell>
        </row>
        <row r="1886">
          <cell r="A1886" t="str">
            <v>00110201</v>
          </cell>
          <cell r="B1886" t="str">
            <v>TRT TASKS</v>
          </cell>
        </row>
        <row r="1887">
          <cell r="A1887" t="str">
            <v>00002965</v>
          </cell>
          <cell r="B1887" t="str">
            <v>WHITE STURGEON SUPP RESEARCH</v>
          </cell>
        </row>
      </sheetData>
      <sheetData sheetId="2" refreshError="1"/>
      <sheetData sheetId="3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ew Checklist"/>
      <sheetName val="4.04"/>
      <sheetName val="FR.Rev"/>
      <sheetName val="18230042"/>
      <sheetName val="SAP Download"/>
      <sheetName val="SAP.Revenue"/>
      <sheetName val="BS"/>
      <sheetName val="BS (2)"/>
      <sheetName val="Muni Taxes"/>
      <sheetName val="Summary"/>
      <sheetName val="SAP LOW INCOME"/>
      <sheetName val="LowInc BILLED"/>
      <sheetName val="2006"/>
      <sheetName val="2004GRC"/>
      <sheetName val="Sheet1"/>
    </sheetNames>
    <sheetDataSet>
      <sheetData sheetId="0"/>
      <sheetData sheetId="1" refreshError="1">
        <row r="6">
          <cell r="A6" t="str">
            <v xml:space="preserve">                                                                                        FOR THE TWELVE MONTHS ENDING SEPTEMBER 30, 2006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  <sheetName val="4.0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Mthly Detail"/>
      <sheetName val="QTD"/>
      <sheetName val="QTD Detail"/>
      <sheetName val="YTD"/>
      <sheetName val="YTD Detail"/>
      <sheetName val="12ME"/>
      <sheetName val="12ME Detail"/>
      <sheetName val="MSC"/>
      <sheetName val="Warehouse"/>
    </sheetNames>
    <sheetDataSet>
      <sheetData sheetId="0" refreshError="1"/>
      <sheetData sheetId="1" refreshError="1"/>
      <sheetData sheetId="2" refreshError="1">
        <row r="11">
          <cell r="B11">
            <v>114544123.58</v>
          </cell>
          <cell r="D11">
            <v>115427962.81</v>
          </cell>
        </row>
        <row r="35">
          <cell r="B35">
            <v>9477596.2200000007</v>
          </cell>
          <cell r="D35">
            <v>8390085.5700000003</v>
          </cell>
        </row>
      </sheetData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 History"/>
      <sheetName val="INPUT TAB"/>
      <sheetName val="LeadSht"/>
      <sheetName val="$ &amp; KWH Rsbl"/>
      <sheetName val="Lost Factor"/>
      <sheetName val="Sch120Rsbl"/>
      <sheetName val="Bs Unbl Rt"/>
      <sheetName val="GPI"/>
      <sheetName val="Pended"/>
      <sheetName val="Target KWHs"/>
      <sheetName val="KWH Rsbl"/>
      <sheetName val="Sch_194"/>
      <sheetName val="Billing Loss"/>
      <sheetName val="Historical"/>
      <sheetName val="Sch194KWHs"/>
      <sheetName val="RateInc"/>
      <sheetName val="2-03 Rd Schd"/>
      <sheetName val="Page 1"/>
      <sheetName val="UnbDays"/>
      <sheetName val="Sch94Read"/>
      <sheetName val="Unbilled Revenue"/>
      <sheetName val="Billed KWHs"/>
      <sheetName val="APUA"/>
      <sheetName val="UnbLowIncJE"/>
      <sheetName val="Sch_120"/>
      <sheetName val="Sch120Read"/>
      <sheetName val="JE #s"/>
      <sheetName val="Sch94 Rlfwd"/>
      <sheetName val="Sch_194Rsbl"/>
      <sheetName val="UnbLowInc Rsbl"/>
      <sheetName val="INPUT TAB 2005"/>
      <sheetName val="IPOA20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11">
          <cell r="B11">
            <v>11862537</v>
          </cell>
        </row>
      </sheetData>
      <sheetData sheetId="28"/>
      <sheetData sheetId="29"/>
      <sheetData sheetId="30"/>
      <sheetData sheetId="3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  <sheetName val="General Inputs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H41">
            <v>0</v>
          </cell>
          <cell r="AI41">
            <v>0</v>
          </cell>
          <cell r="AJ41">
            <v>0</v>
          </cell>
        </row>
        <row r="42">
          <cell r="AH42">
            <v>0</v>
          </cell>
          <cell r="AI42">
            <v>0</v>
          </cell>
          <cell r="AJ42">
            <v>0</v>
          </cell>
        </row>
        <row r="43">
          <cell r="AH43">
            <v>0</v>
          </cell>
          <cell r="AI43">
            <v>0</v>
          </cell>
          <cell r="AJ43">
            <v>0</v>
          </cell>
        </row>
        <row r="44"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H439">
            <v>0</v>
          </cell>
          <cell r="AI439">
            <v>0</v>
          </cell>
          <cell r="AJ439">
            <v>0</v>
          </cell>
        </row>
        <row r="440"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H502">
            <v>0</v>
          </cell>
          <cell r="AI502">
            <v>0</v>
          </cell>
          <cell r="AJ502">
            <v>0</v>
          </cell>
        </row>
        <row r="503">
          <cell r="AH503">
            <v>0</v>
          </cell>
          <cell r="AI503">
            <v>0</v>
          </cell>
          <cell r="AJ503">
            <v>0</v>
          </cell>
        </row>
        <row r="504">
          <cell r="AH504">
            <v>0</v>
          </cell>
          <cell r="AI504">
            <v>0</v>
          </cell>
          <cell r="AJ504">
            <v>0</v>
          </cell>
        </row>
        <row r="505"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H559">
            <v>0</v>
          </cell>
          <cell r="AI559">
            <v>0</v>
          </cell>
          <cell r="AJ559">
            <v>0</v>
          </cell>
        </row>
        <row r="560"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H628">
            <v>0</v>
          </cell>
          <cell r="AI628">
            <v>0</v>
          </cell>
          <cell r="AJ628">
            <v>0</v>
          </cell>
        </row>
        <row r="629"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H681">
            <v>0</v>
          </cell>
          <cell r="AI681">
            <v>0</v>
          </cell>
          <cell r="AJ681">
            <v>0</v>
          </cell>
        </row>
        <row r="682"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H742">
            <v>0</v>
          </cell>
          <cell r="AI742">
            <v>0</v>
          </cell>
          <cell r="AJ742">
            <v>0</v>
          </cell>
        </row>
        <row r="743"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H868">
            <v>0</v>
          </cell>
          <cell r="AI868">
            <v>0</v>
          </cell>
          <cell r="AJ868">
            <v>0</v>
          </cell>
        </row>
        <row r="869">
          <cell r="AH869">
            <v>0</v>
          </cell>
          <cell r="AI869">
            <v>0</v>
          </cell>
          <cell r="AJ869">
            <v>0</v>
          </cell>
        </row>
        <row r="870">
          <cell r="AH870">
            <v>0</v>
          </cell>
          <cell r="AI870">
            <v>0</v>
          </cell>
          <cell r="AJ870">
            <v>0</v>
          </cell>
        </row>
        <row r="871">
          <cell r="AH871">
            <v>0</v>
          </cell>
          <cell r="AI871">
            <v>0</v>
          </cell>
          <cell r="AJ871">
            <v>0</v>
          </cell>
        </row>
        <row r="872">
          <cell r="AH872">
            <v>0</v>
          </cell>
          <cell r="AI872">
            <v>0</v>
          </cell>
          <cell r="AJ872">
            <v>0</v>
          </cell>
        </row>
        <row r="873">
          <cell r="AH873">
            <v>0</v>
          </cell>
          <cell r="AI873">
            <v>0</v>
          </cell>
          <cell r="AJ873">
            <v>0</v>
          </cell>
        </row>
        <row r="874">
          <cell r="AH874">
            <v>0</v>
          </cell>
          <cell r="AI874">
            <v>0</v>
          </cell>
          <cell r="AJ874">
            <v>0</v>
          </cell>
        </row>
        <row r="875">
          <cell r="AH875">
            <v>0</v>
          </cell>
          <cell r="AI875">
            <v>0</v>
          </cell>
          <cell r="AJ875">
            <v>0</v>
          </cell>
        </row>
        <row r="876">
          <cell r="AH876">
            <v>0</v>
          </cell>
          <cell r="AI876">
            <v>0</v>
          </cell>
          <cell r="AJ876">
            <v>0</v>
          </cell>
        </row>
        <row r="877">
          <cell r="AH877">
            <v>0</v>
          </cell>
          <cell r="AI877">
            <v>0</v>
          </cell>
          <cell r="AJ877">
            <v>0</v>
          </cell>
        </row>
        <row r="878">
          <cell r="AH878">
            <v>0</v>
          </cell>
          <cell r="AI878">
            <v>0</v>
          </cell>
          <cell r="AJ878">
            <v>0</v>
          </cell>
        </row>
        <row r="879">
          <cell r="AH879">
            <v>0</v>
          </cell>
          <cell r="AI879">
            <v>0</v>
          </cell>
          <cell r="AJ879">
            <v>0</v>
          </cell>
        </row>
        <row r="880">
          <cell r="AH880">
            <v>0</v>
          </cell>
          <cell r="AI880">
            <v>0</v>
          </cell>
          <cell r="AJ880">
            <v>0</v>
          </cell>
        </row>
        <row r="881"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H928">
            <v>0</v>
          </cell>
          <cell r="AI928">
            <v>0</v>
          </cell>
          <cell r="AJ928">
            <v>0</v>
          </cell>
        </row>
        <row r="929">
          <cell r="AH929">
            <v>0</v>
          </cell>
          <cell r="AI929">
            <v>0</v>
          </cell>
          <cell r="AJ929">
            <v>0</v>
          </cell>
        </row>
        <row r="930"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H1098">
            <v>0</v>
          </cell>
          <cell r="AI1098">
            <v>0</v>
          </cell>
          <cell r="AJ1098">
            <v>0</v>
          </cell>
        </row>
        <row r="1099">
          <cell r="AH1099">
            <v>0</v>
          </cell>
          <cell r="AI1099">
            <v>0</v>
          </cell>
          <cell r="AJ1099">
            <v>0</v>
          </cell>
        </row>
        <row r="1100">
          <cell r="AH1100">
            <v>0</v>
          </cell>
          <cell r="AI1100">
            <v>0</v>
          </cell>
          <cell r="AJ1100">
            <v>0</v>
          </cell>
        </row>
        <row r="1101">
          <cell r="AH1101">
            <v>0</v>
          </cell>
          <cell r="AI1101">
            <v>0</v>
          </cell>
          <cell r="AJ1101">
            <v>0</v>
          </cell>
        </row>
        <row r="1102">
          <cell r="AH1102">
            <v>0</v>
          </cell>
          <cell r="AI1102">
            <v>0</v>
          </cell>
          <cell r="AJ1102">
            <v>0</v>
          </cell>
        </row>
        <row r="1103">
          <cell r="AH1103">
            <v>0</v>
          </cell>
          <cell r="AI1103">
            <v>0</v>
          </cell>
          <cell r="AJ1103">
            <v>0</v>
          </cell>
        </row>
        <row r="1104">
          <cell r="AH1104">
            <v>0</v>
          </cell>
          <cell r="AI1104">
            <v>0</v>
          </cell>
          <cell r="AJ1104">
            <v>0</v>
          </cell>
        </row>
        <row r="1105"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H1108">
            <v>0</v>
          </cell>
          <cell r="AI1108">
            <v>0</v>
          </cell>
          <cell r="AJ1108">
            <v>0</v>
          </cell>
        </row>
        <row r="1109">
          <cell r="AH1109">
            <v>0</v>
          </cell>
          <cell r="AI1109">
            <v>0</v>
          </cell>
          <cell r="AJ1109">
            <v>0</v>
          </cell>
        </row>
        <row r="1110"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H1285">
            <v>0</v>
          </cell>
          <cell r="AI1285">
            <v>0</v>
          </cell>
          <cell r="AJ1285">
            <v>0</v>
          </cell>
        </row>
        <row r="1286">
          <cell r="AH1286">
            <v>0</v>
          </cell>
          <cell r="AI1286">
            <v>0</v>
          </cell>
          <cell r="AJ1286">
            <v>0</v>
          </cell>
        </row>
        <row r="1287"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H1321">
            <v>0</v>
          </cell>
          <cell r="AI1321">
            <v>0</v>
          </cell>
          <cell r="AJ1321">
            <v>0</v>
          </cell>
        </row>
        <row r="1322"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H1387">
            <v>0</v>
          </cell>
          <cell r="AI1387">
            <v>0</v>
          </cell>
          <cell r="AJ1387">
            <v>0</v>
          </cell>
        </row>
        <row r="1388"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H1458">
            <v>0</v>
          </cell>
          <cell r="AI1458">
            <v>0</v>
          </cell>
          <cell r="AJ1458">
            <v>0</v>
          </cell>
        </row>
        <row r="1459">
          <cell r="AH1459">
            <v>0</v>
          </cell>
          <cell r="AI1459">
            <v>0</v>
          </cell>
          <cell r="AJ1459">
            <v>0</v>
          </cell>
        </row>
        <row r="1460">
          <cell r="AH1460">
            <v>0</v>
          </cell>
          <cell r="AI1460">
            <v>0</v>
          </cell>
          <cell r="AJ1460">
            <v>0</v>
          </cell>
        </row>
        <row r="1461"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rans RB Exh. A-2"/>
      <sheetName val="Plant Balances"/>
      <sheetName val="Accum. Deprec."/>
      <sheetName val="FERCAdj.line 48"/>
      <sheetName val="DFIT"/>
      <sheetName val="DFIT.Colstrip T &amp; D.Mike"/>
      <sheetName val="Transmission 2005"/>
      <sheetName val="Transmission 2004"/>
      <sheetName val="BS"/>
      <sheetName val="Sheet1"/>
      <sheetName val="DWNLD"/>
      <sheetName val="3_2005 Colstrip T&amp;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  <sheetName val="INPUTS"/>
      <sheetName val="CLASSIFIERS"/>
      <sheetName val="EXTERNAL"/>
      <sheetName val="INTERNAL"/>
      <sheetName val="ACCOUNTS"/>
      <sheetName val="CLASS"/>
      <sheetName val="FUNCALLOC"/>
      <sheetName val="CLASSALLOC"/>
      <sheetName val="ACCOUNTALLOC"/>
      <sheetName val="ALLOC"/>
      <sheetName val="REV REQ"/>
      <sheetName val="SUMMARY"/>
      <sheetName val="ErrorCheck"/>
      <sheetName val="Class Summary"/>
      <sheetName val="Energy Summary"/>
      <sheetName val="Demand Summary"/>
      <sheetName val="Customer Summary"/>
      <sheetName val="Revenue Summary"/>
      <sheetName val="Expense Summary"/>
      <sheetName val="Ratebase Summary"/>
      <sheetName val="Basic Charge"/>
      <sheetName val="Salary &amp; Wage Summary"/>
      <sheetName val="Sch 40 Feeder OH"/>
      <sheetName val="Sch 40 Substation O&amp;M"/>
      <sheetName val="Sch 40 Substation A&amp;G"/>
      <sheetName val="Account Summary"/>
      <sheetName val="BC detail"/>
    </sheetNames>
    <sheetDataSet>
      <sheetData sheetId="0" refreshError="1"/>
      <sheetData sheetId="1" refreshError="1">
        <row r="25">
          <cell r="F25">
            <v>3.408125E-2</v>
          </cell>
        </row>
        <row r="29">
          <cell r="F29">
            <v>0</v>
          </cell>
        </row>
        <row r="30">
          <cell r="F30">
            <v>0</v>
          </cell>
        </row>
        <row r="31">
          <cell r="F31">
            <v>0</v>
          </cell>
        </row>
        <row r="34">
          <cell r="F34">
            <v>0</v>
          </cell>
        </row>
        <row r="35">
          <cell r="F35">
            <v>0</v>
          </cell>
        </row>
        <row r="36">
          <cell r="F36">
            <v>0</v>
          </cell>
        </row>
      </sheetData>
      <sheetData sheetId="2" refreshError="1">
        <row r="4">
          <cell r="A4" t="str">
            <v>DEM</v>
          </cell>
          <cell r="B4" t="str">
            <v>Demand</v>
          </cell>
          <cell r="C4">
            <v>1</v>
          </cell>
          <cell r="D4">
            <v>1</v>
          </cell>
        </row>
        <row r="5">
          <cell r="A5" t="str">
            <v>NRG</v>
          </cell>
          <cell r="B5" t="str">
            <v>Energy</v>
          </cell>
          <cell r="C5">
            <v>1</v>
          </cell>
          <cell r="E5">
            <v>1</v>
          </cell>
        </row>
        <row r="6">
          <cell r="A6" t="str">
            <v>CUS</v>
          </cell>
          <cell r="B6" t="str">
            <v>Customer</v>
          </cell>
          <cell r="C6">
            <v>1</v>
          </cell>
          <cell r="F6">
            <v>1</v>
          </cell>
        </row>
        <row r="7">
          <cell r="A7" t="str">
            <v>PC1</v>
          </cell>
          <cell r="B7" t="str">
            <v>Peak Credit - No Transportation Top 200</v>
          </cell>
          <cell r="C7">
            <v>1</v>
          </cell>
          <cell r="D7">
            <v>0.13</v>
          </cell>
          <cell r="E7">
            <v>0.87</v>
          </cell>
        </row>
        <row r="8">
          <cell r="A8" t="str">
            <v>OH</v>
          </cell>
          <cell r="B8" t="str">
            <v>Pri / Sec Voltage</v>
          </cell>
          <cell r="C8">
            <v>1</v>
          </cell>
          <cell r="G8">
            <v>0.92</v>
          </cell>
          <cell r="H8">
            <v>0.08</v>
          </cell>
        </row>
        <row r="9">
          <cell r="A9" t="str">
            <v>UG</v>
          </cell>
          <cell r="B9" t="str">
            <v>Pri / Sec Voltage</v>
          </cell>
          <cell r="C9">
            <v>1</v>
          </cell>
          <cell r="G9">
            <v>0.8</v>
          </cell>
          <cell r="H9">
            <v>0.2</v>
          </cell>
        </row>
        <row r="10">
          <cell r="A10" t="str">
            <v>PC2</v>
          </cell>
          <cell r="B10" t="str">
            <v>Peak Credit - All Customers Top 200</v>
          </cell>
          <cell r="C10">
            <v>1</v>
          </cell>
          <cell r="D10">
            <v>0.13</v>
          </cell>
          <cell r="E10">
            <v>0.87</v>
          </cell>
        </row>
        <row r="11">
          <cell r="A11" t="str">
            <v>TFR</v>
          </cell>
          <cell r="B11" t="str">
            <v>Transformers</v>
          </cell>
          <cell r="C11">
            <v>1</v>
          </cell>
          <cell r="D11">
            <v>0</v>
          </cell>
          <cell r="F11">
            <v>1</v>
          </cell>
        </row>
        <row r="12">
          <cell r="A12" t="str">
            <v>PC3</v>
          </cell>
          <cell r="B12" t="str">
            <v>Peak Credit - No Transportation Top 75</v>
          </cell>
          <cell r="C12">
            <v>1</v>
          </cell>
          <cell r="D12">
            <v>0.2</v>
          </cell>
          <cell r="E12">
            <v>0.8</v>
          </cell>
        </row>
        <row r="13">
          <cell r="A13" t="str">
            <v>PC4</v>
          </cell>
          <cell r="B13" t="str">
            <v>Peak Credit - All Customers Top 75</v>
          </cell>
          <cell r="C13">
            <v>1</v>
          </cell>
          <cell r="D13">
            <v>0.2</v>
          </cell>
          <cell r="E13">
            <v>0.8</v>
          </cell>
        </row>
      </sheetData>
      <sheetData sheetId="3" refreshError="1">
        <row r="4">
          <cell r="A4" t="str">
            <v>ENERGY_1</v>
          </cell>
          <cell r="B4" t="str">
            <v>Annual kWhs</v>
          </cell>
          <cell r="C4" t="str">
            <v>NRG</v>
          </cell>
          <cell r="E4">
            <v>0.46156404591758265</v>
          </cell>
          <cell r="F4">
            <v>0.11184030612701876</v>
          </cell>
          <cell r="G4">
            <v>0.1330117764232478</v>
          </cell>
          <cell r="H4">
            <v>8.5947576971571321E-2</v>
          </cell>
          <cell r="I4">
            <v>6.0326706292810998E-2</v>
          </cell>
          <cell r="J4">
            <v>2.4623579678621587E-4</v>
          </cell>
          <cell r="K4">
            <v>7.45924169993033E-3</v>
          </cell>
          <cell r="L4">
            <v>2.2066893850063527E-2</v>
          </cell>
          <cell r="M4">
            <v>2.0268871035032752E-2</v>
          </cell>
          <cell r="N4">
            <v>5.0185465531079488E-3</v>
          </cell>
          <cell r="O4">
            <v>8.1937900590374924E-2</v>
          </cell>
          <cell r="P4">
            <v>3.7871758568948769E-3</v>
          </cell>
          <cell r="Q4">
            <v>6.20252109705236E-3</v>
          </cell>
          <cell r="R4">
            <v>3.2220178852558027E-4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</row>
        <row r="5">
          <cell r="A5" t="str">
            <v/>
          </cell>
          <cell r="B5" t="str">
            <v>Historical Test Year Twelve Months ended September 2005</v>
          </cell>
          <cell r="D5">
            <v>23994289527</v>
          </cell>
          <cell r="E5">
            <v>11074901353</v>
          </cell>
          <cell r="F5">
            <v>2683528686</v>
          </cell>
          <cell r="G5">
            <v>3191523074</v>
          </cell>
          <cell r="H5">
            <v>2062251046</v>
          </cell>
          <cell r="I5">
            <v>1447496457</v>
          </cell>
          <cell r="J5">
            <v>5908253</v>
          </cell>
          <cell r="K5">
            <v>178979205</v>
          </cell>
          <cell r="L5">
            <v>529479440</v>
          </cell>
          <cell r="M5">
            <v>486337160</v>
          </cell>
          <cell r="N5">
            <v>120416459</v>
          </cell>
          <cell r="O5">
            <v>1966041710</v>
          </cell>
          <cell r="P5">
            <v>90870594</v>
          </cell>
          <cell r="Q5">
            <v>148825087</v>
          </cell>
          <cell r="R5">
            <v>7731003</v>
          </cell>
        </row>
        <row r="6">
          <cell r="A6" t="str">
            <v/>
          </cell>
        </row>
        <row r="7">
          <cell r="A7" t="str">
            <v>DEM_1</v>
          </cell>
          <cell r="B7" t="str">
            <v>Annual Kw</v>
          </cell>
          <cell r="C7" t="str">
            <v>DEM</v>
          </cell>
          <cell r="E7">
            <v>0.5484110078399288</v>
          </cell>
          <cell r="F7">
            <v>0.11094322378070802</v>
          </cell>
          <cell r="G7">
            <v>0.11823231839299886</v>
          </cell>
          <cell r="H7">
            <v>6.5240934698380174E-2</v>
          </cell>
          <cell r="I7">
            <v>4.642068306393559E-2</v>
          </cell>
          <cell r="J7">
            <v>7.3706632859891057E-7</v>
          </cell>
          <cell r="K7">
            <v>1.0441772988484567E-2</v>
          </cell>
          <cell r="L7">
            <v>1.5727521319643556E-2</v>
          </cell>
          <cell r="M7">
            <v>1.5063915935128335E-2</v>
          </cell>
          <cell r="N7">
            <v>3.4251472289991377E-3</v>
          </cell>
          <cell r="O7">
            <v>5.8168046209145029E-2</v>
          </cell>
          <cell r="P7">
            <v>3.4020524840363718E-3</v>
          </cell>
          <cell r="Q7">
            <v>4.1494377412356672E-3</v>
          </cell>
          <cell r="R7">
            <v>3.732012510472484E-4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</row>
        <row r="8">
          <cell r="A8" t="str">
            <v/>
          </cell>
          <cell r="B8" t="str">
            <v>Historical Test Year Twelve Months ended September 2005</v>
          </cell>
          <cell r="D8">
            <v>4070190</v>
          </cell>
          <cell r="E8">
            <v>2232137</v>
          </cell>
          <cell r="F8">
            <v>451560</v>
          </cell>
          <cell r="G8">
            <v>481228</v>
          </cell>
          <cell r="H8">
            <v>265543</v>
          </cell>
          <cell r="I8">
            <v>188941</v>
          </cell>
          <cell r="J8">
            <v>3</v>
          </cell>
          <cell r="K8">
            <v>42500</v>
          </cell>
          <cell r="L8">
            <v>64014</v>
          </cell>
          <cell r="M8">
            <v>61313</v>
          </cell>
          <cell r="N8">
            <v>13941</v>
          </cell>
          <cell r="O8">
            <v>236755</v>
          </cell>
          <cell r="P8">
            <v>13847</v>
          </cell>
          <cell r="Q8">
            <v>16889</v>
          </cell>
          <cell r="R8">
            <v>1519</v>
          </cell>
        </row>
        <row r="9">
          <cell r="A9" t="str">
            <v/>
          </cell>
        </row>
        <row r="10">
          <cell r="A10" t="str">
            <v>DIR450.01</v>
          </cell>
          <cell r="B10" t="str">
            <v>Late Payment Interest Rev</v>
          </cell>
          <cell r="C10" t="str">
            <v>CUS</v>
          </cell>
          <cell r="E10">
            <v>0.77637157085197672</v>
          </cell>
          <cell r="F10">
            <v>0.12330309745460201</v>
          </cell>
          <cell r="G10">
            <v>6.2249506966091987E-2</v>
          </cell>
          <cell r="H10">
            <v>1.4418149302683942E-2</v>
          </cell>
          <cell r="I10">
            <v>1.377004827844576E-2</v>
          </cell>
          <cell r="J10">
            <v>0</v>
          </cell>
          <cell r="K10">
            <v>7.2938976892790745E-4</v>
          </cell>
          <cell r="L10">
            <v>1.0611715475256412E-3</v>
          </cell>
          <cell r="M10">
            <v>2.4616352467996976E-3</v>
          </cell>
          <cell r="N10">
            <v>0</v>
          </cell>
          <cell r="O10">
            <v>4.0304196619801941E-3</v>
          </cell>
          <cell r="P10">
            <v>1.6050109209661343E-3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</row>
        <row r="11">
          <cell r="A11" t="str">
            <v/>
          </cell>
          <cell r="B11" t="str">
            <v>Historical Test Year Twelve Months ended September 2005</v>
          </cell>
          <cell r="D11">
            <v>2263536</v>
          </cell>
          <cell r="E11">
            <v>1757345</v>
          </cell>
          <cell r="F11">
            <v>279101</v>
          </cell>
          <cell r="G11">
            <v>140904</v>
          </cell>
          <cell r="H11">
            <v>32636</v>
          </cell>
          <cell r="I11">
            <v>31169</v>
          </cell>
          <cell r="J11">
            <v>0</v>
          </cell>
          <cell r="K11">
            <v>1651</v>
          </cell>
          <cell r="L11">
            <v>2402</v>
          </cell>
          <cell r="M11">
            <v>5572</v>
          </cell>
          <cell r="N11">
            <v>0</v>
          </cell>
          <cell r="O11">
            <v>9123</v>
          </cell>
          <cell r="P11">
            <v>3633</v>
          </cell>
          <cell r="Q11">
            <v>0</v>
          </cell>
          <cell r="R11">
            <v>0</v>
          </cell>
        </row>
        <row r="12">
          <cell r="A12" t="str">
            <v/>
          </cell>
        </row>
        <row r="13">
          <cell r="A13" t="str">
            <v>NCP_360</v>
          </cell>
          <cell r="B13" t="str">
            <v>Allocate Substation Land - 12 NCP</v>
          </cell>
          <cell r="C13" t="str">
            <v>DEM</v>
          </cell>
          <cell r="E13">
            <v>0.38233768229206183</v>
          </cell>
          <cell r="F13">
            <v>0.12994735154862891</v>
          </cell>
          <cell r="G13">
            <v>0.19344954689388996</v>
          </cell>
          <cell r="H13">
            <v>0.14995490120946325</v>
          </cell>
          <cell r="I13">
            <v>8.557293958753813E-2</v>
          </cell>
          <cell r="J13">
            <v>6.8288389456272672E-5</v>
          </cell>
          <cell r="K13">
            <v>7.5340904492364347E-3</v>
          </cell>
          <cell r="L13">
            <v>2.9520501692034538E-2</v>
          </cell>
          <cell r="M13">
            <v>0</v>
          </cell>
          <cell r="N13">
            <v>9.0693936496856198E-3</v>
          </cell>
          <cell r="O13">
            <v>0</v>
          </cell>
          <cell r="P13">
            <v>1.2513136030471796E-2</v>
          </cell>
          <cell r="Q13">
            <v>0</v>
          </cell>
          <cell r="R13">
            <v>3.2168257533221034E-5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</row>
        <row r="14">
          <cell r="A14" t="str">
            <v/>
          </cell>
          <cell r="B14" t="str">
            <v>Historical Test Year Twelve Months ended September 2005</v>
          </cell>
          <cell r="D14">
            <v>12652224</v>
          </cell>
          <cell r="E14">
            <v>4837422</v>
          </cell>
          <cell r="F14">
            <v>1644123</v>
          </cell>
          <cell r="G14">
            <v>2447567</v>
          </cell>
          <cell r="H14">
            <v>1897263</v>
          </cell>
          <cell r="I14">
            <v>1082688</v>
          </cell>
          <cell r="J14">
            <v>864</v>
          </cell>
          <cell r="K14">
            <v>95323</v>
          </cell>
          <cell r="L14">
            <v>373500</v>
          </cell>
          <cell r="M14">
            <v>0</v>
          </cell>
          <cell r="N14">
            <v>114748</v>
          </cell>
          <cell r="O14">
            <v>0</v>
          </cell>
          <cell r="P14">
            <v>158319</v>
          </cell>
          <cell r="Q14">
            <v>0</v>
          </cell>
          <cell r="R14">
            <v>407</v>
          </cell>
        </row>
        <row r="15">
          <cell r="A15" t="str">
            <v/>
          </cell>
        </row>
        <row r="16">
          <cell r="A16" t="str">
            <v>NCP_361</v>
          </cell>
          <cell r="B16" t="str">
            <v>Allocate Substation Structures - 12 NCP</v>
          </cell>
          <cell r="C16" t="str">
            <v>DEM</v>
          </cell>
          <cell r="E16">
            <v>0.47217309764801435</v>
          </cell>
          <cell r="F16">
            <v>0.12725414213287409</v>
          </cell>
          <cell r="G16">
            <v>0.1534577411331384</v>
          </cell>
          <cell r="H16">
            <v>0.11657275539180251</v>
          </cell>
          <cell r="I16">
            <v>7.9647702985328597E-2</v>
          </cell>
          <cell r="J16">
            <v>0</v>
          </cell>
          <cell r="K16">
            <v>1.2815540073302687E-2</v>
          </cell>
          <cell r="L16">
            <v>1.5693581730566158E-2</v>
          </cell>
          <cell r="M16">
            <v>0</v>
          </cell>
          <cell r="N16">
            <v>6.2513652233414877E-3</v>
          </cell>
          <cell r="O16">
            <v>0</v>
          </cell>
          <cell r="P16">
            <v>1.6118384927210214E-2</v>
          </cell>
          <cell r="Q16">
            <v>0</v>
          </cell>
          <cell r="R16">
            <v>1.5688754421513385E-5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</row>
        <row r="17">
          <cell r="A17" t="str">
            <v/>
          </cell>
          <cell r="B17" t="str">
            <v>Historical Test Year Twelve Months ended September 2005</v>
          </cell>
          <cell r="D17">
            <v>4143095</v>
          </cell>
          <cell r="E17">
            <v>1956258</v>
          </cell>
          <cell r="F17">
            <v>527226</v>
          </cell>
          <cell r="G17">
            <v>635790</v>
          </cell>
          <cell r="H17">
            <v>482972</v>
          </cell>
          <cell r="I17">
            <v>329988</v>
          </cell>
          <cell r="J17">
            <v>0</v>
          </cell>
          <cell r="K17">
            <v>53096</v>
          </cell>
          <cell r="L17">
            <v>65020</v>
          </cell>
          <cell r="M17">
            <v>0</v>
          </cell>
          <cell r="N17">
            <v>25900</v>
          </cell>
          <cell r="O17">
            <v>0</v>
          </cell>
          <cell r="P17">
            <v>66780</v>
          </cell>
          <cell r="Q17">
            <v>0</v>
          </cell>
          <cell r="R17">
            <v>65</v>
          </cell>
        </row>
        <row r="18">
          <cell r="A18" t="str">
            <v/>
          </cell>
        </row>
        <row r="19">
          <cell r="A19" t="str">
            <v>NCP_362</v>
          </cell>
          <cell r="B19" t="str">
            <v>Allocate Substation Equipment - 12 NCP</v>
          </cell>
          <cell r="C19" t="str">
            <v>DEM</v>
          </cell>
          <cell r="E19">
            <v>0.4976067940089749</v>
          </cell>
          <cell r="F19">
            <v>0.14212694401001752</v>
          </cell>
          <cell r="G19">
            <v>0.14548995691824093</v>
          </cell>
          <cell r="H19">
            <v>9.5623684213414453E-2</v>
          </cell>
          <cell r="I19">
            <v>7.4571975032741988E-2</v>
          </cell>
          <cell r="J19">
            <v>2.7105373593005176E-4</v>
          </cell>
          <cell r="K19">
            <v>1.1564620667195418E-2</v>
          </cell>
          <cell r="L19">
            <v>1.6406467349817228E-2</v>
          </cell>
          <cell r="M19">
            <v>0</v>
          </cell>
          <cell r="N19">
            <v>5.8784719701644788E-3</v>
          </cell>
          <cell r="O19">
            <v>0</v>
          </cell>
          <cell r="P19">
            <v>1.0289717399144581E-2</v>
          </cell>
          <cell r="Q19">
            <v>0</v>
          </cell>
          <cell r="R19">
            <v>1.7031469435844793E-4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</row>
        <row r="20">
          <cell r="A20" t="str">
            <v/>
          </cell>
          <cell r="B20" t="str">
            <v>Historical Test Year Twelve Months ended September 2005</v>
          </cell>
          <cell r="D20">
            <v>221413661</v>
          </cell>
          <cell r="E20">
            <v>110176942</v>
          </cell>
          <cell r="F20">
            <v>31468847</v>
          </cell>
          <cell r="G20">
            <v>32213464</v>
          </cell>
          <cell r="H20">
            <v>21172390</v>
          </cell>
          <cell r="I20">
            <v>16511254</v>
          </cell>
          <cell r="J20">
            <v>60015</v>
          </cell>
          <cell r="K20">
            <v>2560565</v>
          </cell>
          <cell r="L20">
            <v>3632616</v>
          </cell>
          <cell r="M20">
            <v>0</v>
          </cell>
          <cell r="N20">
            <v>1301574</v>
          </cell>
          <cell r="O20">
            <v>0</v>
          </cell>
          <cell r="P20">
            <v>2278284</v>
          </cell>
          <cell r="Q20">
            <v>0</v>
          </cell>
          <cell r="R20">
            <v>37710</v>
          </cell>
        </row>
        <row r="21">
          <cell r="A21" t="str">
            <v/>
          </cell>
        </row>
        <row r="22">
          <cell r="A22" t="str">
            <v>CUST_1</v>
          </cell>
          <cell r="B22" t="str">
            <v>Ave. No. Cust.</v>
          </cell>
          <cell r="C22" t="str">
            <v>CUS</v>
          </cell>
          <cell r="E22">
            <v>0.88327632852639681</v>
          </cell>
          <cell r="F22">
            <v>0.10452480826031919</v>
          </cell>
          <cell r="G22">
            <v>7.9019087095733333E-3</v>
          </cell>
          <cell r="H22">
            <v>7.0292139293603713E-4</v>
          </cell>
          <cell r="I22">
            <v>4.854923180024324E-4</v>
          </cell>
          <cell r="J22">
            <v>9.9282682618084339E-7</v>
          </cell>
          <cell r="K22">
            <v>1.8962992380054108E-4</v>
          </cell>
          <cell r="L22">
            <v>6.1555263223212286E-5</v>
          </cell>
          <cell r="M22">
            <v>1.7870882871255182E-5</v>
          </cell>
          <cell r="N22">
            <v>1.9856536523616868E-6</v>
          </cell>
          <cell r="O22">
            <v>1.489240239271265E-5</v>
          </cell>
          <cell r="P22">
            <v>2.8126783985703294E-3</v>
          </cell>
          <cell r="Q22">
            <v>9.9282682618084339E-7</v>
          </cell>
          <cell r="R22">
            <v>7.9426146094467471E-6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</row>
        <row r="23">
          <cell r="A23" t="str">
            <v/>
          </cell>
          <cell r="B23" t="str">
            <v>Historical Test Year Twelve Months ended September 2005</v>
          </cell>
          <cell r="D23">
            <v>1007225</v>
          </cell>
          <cell r="E23">
            <v>889658</v>
          </cell>
          <cell r="F23">
            <v>105280</v>
          </cell>
          <cell r="G23">
            <v>7959</v>
          </cell>
          <cell r="H23">
            <v>708</v>
          </cell>
          <cell r="I23">
            <v>489</v>
          </cell>
          <cell r="J23">
            <v>1</v>
          </cell>
          <cell r="K23">
            <v>191</v>
          </cell>
          <cell r="L23">
            <v>62</v>
          </cell>
          <cell r="M23">
            <v>18</v>
          </cell>
          <cell r="N23">
            <v>2</v>
          </cell>
          <cell r="O23">
            <v>15</v>
          </cell>
          <cell r="P23">
            <v>2833</v>
          </cell>
          <cell r="Q23">
            <v>1</v>
          </cell>
          <cell r="R23">
            <v>8</v>
          </cell>
        </row>
        <row r="24">
          <cell r="A24" t="str">
            <v/>
          </cell>
        </row>
        <row r="25">
          <cell r="A25" t="str">
            <v>CUST_4</v>
          </cell>
          <cell r="B25" t="str">
            <v>Ave. No. Cust Incl. RES &amp; SEC Only</v>
          </cell>
          <cell r="C25" t="str">
            <v>CUS</v>
          </cell>
          <cell r="E25">
            <v>0.88642167446652276</v>
          </cell>
          <cell r="F25">
            <v>0.10489702097641511</v>
          </cell>
          <cell r="G25">
            <v>7.9300473969537225E-3</v>
          </cell>
          <cell r="H25">
            <v>7.0542449516814115E-4</v>
          </cell>
          <cell r="I25">
            <v>0</v>
          </cell>
          <cell r="J25">
            <v>0</v>
          </cell>
          <cell r="K25">
            <v>0</v>
          </cell>
          <cell r="L25">
            <v>4.5832664940302951E-5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</row>
        <row r="26">
          <cell r="A26" t="str">
            <v/>
          </cell>
          <cell r="B26" t="str">
            <v>Historical Test Year Twelve Months ended September 2005</v>
          </cell>
          <cell r="D26">
            <v>1003651</v>
          </cell>
          <cell r="E26">
            <v>889658</v>
          </cell>
          <cell r="F26">
            <v>105280</v>
          </cell>
          <cell r="G26">
            <v>7959</v>
          </cell>
          <cell r="H26">
            <v>708</v>
          </cell>
          <cell r="I26">
            <v>0</v>
          </cell>
          <cell r="J26">
            <v>0</v>
          </cell>
          <cell r="K26">
            <v>0</v>
          </cell>
          <cell r="L26">
            <v>46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</row>
        <row r="27">
          <cell r="A27" t="str">
            <v/>
          </cell>
        </row>
        <row r="28">
          <cell r="A28" t="str">
            <v>CUST_5</v>
          </cell>
          <cell r="B28" t="str">
            <v>Wtd. Ave. No. Cust. CAE - NO HV</v>
          </cell>
          <cell r="C28" t="str">
            <v>CUS</v>
          </cell>
          <cell r="E28">
            <v>0.81358028834032914</v>
          </cell>
          <cell r="F28">
            <v>0.12243587680922405</v>
          </cell>
          <cell r="G28">
            <v>1.3615952432809945E-2</v>
          </cell>
          <cell r="H28">
            <v>1.6734148926663091E-2</v>
          </cell>
          <cell r="I28">
            <v>1.5026255069782351E-2</v>
          </cell>
          <cell r="J28">
            <v>1.260921353165674E-5</v>
          </cell>
          <cell r="K28">
            <v>1.0531793925211653E-2</v>
          </cell>
          <cell r="L28">
            <v>1.6041951335739465E-3</v>
          </cell>
          <cell r="M28">
            <v>1.5368770919322601E-3</v>
          </cell>
          <cell r="N28">
            <v>1.6192159453220402E-4</v>
          </cell>
          <cell r="O28">
            <v>1.2145497646038981E-3</v>
          </cell>
          <cell r="P28">
            <v>3.2866638549728221E-3</v>
          </cell>
          <cell r="Q28">
            <v>8.0960797266102012E-5</v>
          </cell>
          <cell r="R28">
            <v>1.7790704556687269E-4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</row>
        <row r="29">
          <cell r="A29" t="str">
            <v/>
          </cell>
          <cell r="B29" t="str">
            <v>Historical Test Year Twelve Months ended September 2005</v>
          </cell>
          <cell r="D29">
            <v>14513197</v>
          </cell>
          <cell r="E29">
            <v>11807651</v>
          </cell>
          <cell r="F29">
            <v>1776936</v>
          </cell>
          <cell r="G29">
            <v>197611</v>
          </cell>
          <cell r="H29">
            <v>242866</v>
          </cell>
          <cell r="I29">
            <v>218079</v>
          </cell>
          <cell r="J29">
            <v>183</v>
          </cell>
          <cell r="K29">
            <v>152850</v>
          </cell>
          <cell r="L29">
            <v>23282</v>
          </cell>
          <cell r="M29">
            <v>22305</v>
          </cell>
          <cell r="N29">
            <v>2350</v>
          </cell>
          <cell r="O29">
            <v>17627</v>
          </cell>
          <cell r="P29">
            <v>47700</v>
          </cell>
          <cell r="Q29">
            <v>1175</v>
          </cell>
          <cell r="R29">
            <v>2582</v>
          </cell>
        </row>
        <row r="30">
          <cell r="A30" t="str">
            <v/>
          </cell>
        </row>
        <row r="31">
          <cell r="A31" t="str">
            <v>CUST_6</v>
          </cell>
          <cell r="B31" t="str">
            <v>Wtd. Ave. No. Sch. Mtr Reading</v>
          </cell>
          <cell r="C31" t="str">
            <v>CUS</v>
          </cell>
          <cell r="E31">
            <v>0.82591092762824314</v>
          </cell>
          <cell r="F31">
            <v>0.12188538482962462</v>
          </cell>
          <cell r="G31">
            <v>2.9585399772528314E-2</v>
          </cell>
          <cell r="H31">
            <v>3.1372013221438069E-3</v>
          </cell>
          <cell r="I31">
            <v>2.0891769316599977E-3</v>
          </cell>
          <cell r="J31">
            <v>2.492729650803609E-6</v>
          </cell>
          <cell r="K31">
            <v>7.9006055716145736E-4</v>
          </cell>
          <cell r="L31">
            <v>3.0674048919213055E-4</v>
          </cell>
          <cell r="M31">
            <v>9.8620469514387969E-3</v>
          </cell>
          <cell r="N31">
            <v>7.113711454820353E-4</v>
          </cell>
          <cell r="O31">
            <v>5.3352499055794433E-3</v>
          </cell>
          <cell r="P31">
            <v>0</v>
          </cell>
          <cell r="Q31">
            <v>3.5565188720519599E-4</v>
          </cell>
          <cell r="R31">
            <v>2.8295850090203128E-5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</row>
        <row r="32">
          <cell r="A32" t="str">
            <v/>
          </cell>
          <cell r="B32" t="str">
            <v>Historical Test Year Twelve Months ended September 2005</v>
          </cell>
          <cell r="D32">
            <v>14843166</v>
          </cell>
          <cell r="E32">
            <v>12259133</v>
          </cell>
          <cell r="F32">
            <v>1809165</v>
          </cell>
          <cell r="G32">
            <v>439141</v>
          </cell>
          <cell r="H32">
            <v>46566</v>
          </cell>
          <cell r="I32">
            <v>31010</v>
          </cell>
          <cell r="J32">
            <v>37</v>
          </cell>
          <cell r="K32">
            <v>11727</v>
          </cell>
          <cell r="L32">
            <v>4553</v>
          </cell>
          <cell r="M32">
            <v>146384</v>
          </cell>
          <cell r="N32">
            <v>10559</v>
          </cell>
          <cell r="O32">
            <v>79192</v>
          </cell>
          <cell r="P32">
            <v>0</v>
          </cell>
          <cell r="Q32">
            <v>5279</v>
          </cell>
          <cell r="R32">
            <v>420</v>
          </cell>
        </row>
        <row r="33">
          <cell r="A33" t="str">
            <v/>
          </cell>
        </row>
        <row r="37">
          <cell r="A37" t="str">
            <v>DIR360.01</v>
          </cell>
          <cell r="B37" t="str">
            <v>Direct Assign Substation Land</v>
          </cell>
          <cell r="C37" t="str">
            <v>DEM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0.6133514300746491</v>
          </cell>
          <cell r="M37">
            <v>0.38579609140887705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8.5247851647388042E-4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</row>
        <row r="38">
          <cell r="A38" t="str">
            <v/>
          </cell>
          <cell r="B38" t="str">
            <v>Historical Test Year Twelve Months ended September 2005</v>
          </cell>
          <cell r="D38">
            <v>655735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402196</v>
          </cell>
          <cell r="M38">
            <v>252980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559</v>
          </cell>
        </row>
        <row r="39">
          <cell r="A39" t="str">
            <v/>
          </cell>
        </row>
        <row r="40">
          <cell r="A40" t="str">
            <v>DIR361.01</v>
          </cell>
          <cell r="B40" t="str">
            <v>Direct Assign Substation Structures</v>
          </cell>
          <cell r="C40" t="str">
            <v>DEM</v>
          </cell>
          <cell r="E40">
            <v>3.2338492433164661E-8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0.23189286153973715</v>
          </cell>
          <cell r="M40">
            <v>0.46422552657656535</v>
          </cell>
          <cell r="N40">
            <v>0</v>
          </cell>
          <cell r="O40">
            <v>0.30359376696254986</v>
          </cell>
          <cell r="P40">
            <v>0</v>
          </cell>
          <cell r="Q40">
            <v>0</v>
          </cell>
          <cell r="R40">
            <v>2.8781258265516552E-4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</row>
        <row r="41">
          <cell r="A41" t="str">
            <v/>
          </cell>
          <cell r="B41" t="str">
            <v>Historical Test Year Twelve Months ended September 2005</v>
          </cell>
          <cell r="D41">
            <v>309229.01</v>
          </cell>
          <cell r="E41">
            <v>0.01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71708</v>
          </cell>
          <cell r="M41">
            <v>143552</v>
          </cell>
          <cell r="N41">
            <v>0</v>
          </cell>
          <cell r="O41">
            <v>93880</v>
          </cell>
          <cell r="P41">
            <v>0</v>
          </cell>
          <cell r="Q41">
            <v>0</v>
          </cell>
          <cell r="R41">
            <v>89</v>
          </cell>
        </row>
        <row r="42">
          <cell r="A42" t="str">
            <v/>
          </cell>
        </row>
        <row r="43">
          <cell r="A43" t="str">
            <v>DIR362.01</v>
          </cell>
          <cell r="B43" t="str">
            <v>Direct Assign Substation Equipment</v>
          </cell>
          <cell r="C43" t="str">
            <v>DEM</v>
          </cell>
          <cell r="E43">
            <v>4.4294995080024233E-10</v>
          </cell>
          <cell r="F43">
            <v>0</v>
          </cell>
          <cell r="G43">
            <v>0</v>
          </cell>
          <cell r="H43">
            <v>0</v>
          </cell>
          <cell r="I43">
            <v>2.0814705433049266E-2</v>
          </cell>
          <cell r="J43">
            <v>0</v>
          </cell>
          <cell r="K43">
            <v>0</v>
          </cell>
          <cell r="L43">
            <v>0.17673490420953283</v>
          </cell>
          <cell r="M43">
            <v>0.36022856024335115</v>
          </cell>
          <cell r="N43">
            <v>0</v>
          </cell>
          <cell r="O43">
            <v>0.43640288475744426</v>
          </cell>
          <cell r="P43">
            <v>0</v>
          </cell>
          <cell r="Q43">
            <v>3.9307821583964304E-3</v>
          </cell>
          <cell r="R43">
            <v>1.8881627552761928E-3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</row>
        <row r="44">
          <cell r="A44" t="str">
            <v/>
          </cell>
          <cell r="B44" t="str">
            <v>Historical Test Year Twelve Months ended September 2005</v>
          </cell>
          <cell r="D44">
            <v>22575914.009999998</v>
          </cell>
          <cell r="E44">
            <v>0.01</v>
          </cell>
          <cell r="F44">
            <v>0</v>
          </cell>
          <cell r="G44">
            <v>0</v>
          </cell>
          <cell r="H44">
            <v>0</v>
          </cell>
          <cell r="I44">
            <v>469911</v>
          </cell>
          <cell r="J44">
            <v>0</v>
          </cell>
          <cell r="K44">
            <v>0</v>
          </cell>
          <cell r="L44">
            <v>3989952</v>
          </cell>
          <cell r="M44">
            <v>8132489</v>
          </cell>
          <cell r="N44">
            <v>0</v>
          </cell>
          <cell r="O44">
            <v>9852194</v>
          </cell>
          <cell r="P44">
            <v>0</v>
          </cell>
          <cell r="Q44">
            <v>88741</v>
          </cell>
          <cell r="R44">
            <v>42627</v>
          </cell>
        </row>
        <row r="45">
          <cell r="A45" t="str">
            <v/>
          </cell>
        </row>
        <row r="46">
          <cell r="A46" t="str">
            <v>DIR364.01</v>
          </cell>
          <cell r="B46" t="str">
            <v>Direct Assign OH Dist Lines</v>
          </cell>
          <cell r="C46" t="str">
            <v>DEM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0.85581237225384643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0.14418762774615362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</row>
        <row r="47">
          <cell r="A47" t="str">
            <v/>
          </cell>
          <cell r="B47" t="str">
            <v>Historical Test Year Twelve Months ended September 2005</v>
          </cell>
          <cell r="D47">
            <v>1206005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1032114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173891</v>
          </cell>
          <cell r="R47">
            <v>0</v>
          </cell>
        </row>
        <row r="48">
          <cell r="A48" t="str">
            <v/>
          </cell>
        </row>
        <row r="49">
          <cell r="A49" t="str">
            <v>DIR366.01</v>
          </cell>
          <cell r="B49" t="str">
            <v>Direct Assign OH Dist Lines</v>
          </cell>
          <cell r="C49" t="str">
            <v>DEM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0.83937789880606462</v>
          </cell>
          <cell r="M49">
            <v>0.11810879638070632</v>
          </cell>
          <cell r="N49">
            <v>0</v>
          </cell>
          <cell r="O49">
            <v>0</v>
          </cell>
          <cell r="P49">
            <v>0</v>
          </cell>
          <cell r="Q49">
            <v>4.2513304813229125E-2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</row>
        <row r="50">
          <cell r="A50" t="str">
            <v/>
          </cell>
          <cell r="B50" t="str">
            <v>Historical Test Year Twelve Months ended September 2005</v>
          </cell>
          <cell r="D50">
            <v>13108414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11002913</v>
          </cell>
          <cell r="M50">
            <v>1548219</v>
          </cell>
          <cell r="N50">
            <v>0</v>
          </cell>
          <cell r="O50">
            <v>0</v>
          </cell>
          <cell r="P50">
            <v>0</v>
          </cell>
          <cell r="Q50">
            <v>557282</v>
          </cell>
          <cell r="R50">
            <v>0</v>
          </cell>
        </row>
        <row r="51">
          <cell r="A51" t="str">
            <v/>
          </cell>
        </row>
        <row r="52">
          <cell r="A52" t="str">
            <v>DIR368.03C</v>
          </cell>
          <cell r="B52" t="str">
            <v>Line Transformers - Customer Related</v>
          </cell>
          <cell r="C52" t="str">
            <v>CUS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0.59684801613529559</v>
          </cell>
          <cell r="J52">
            <v>0</v>
          </cell>
          <cell r="K52">
            <v>4.557735497771543E-2</v>
          </cell>
          <cell r="L52">
            <v>0.34598822362781961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1.1586405259169373E-2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</row>
        <row r="53">
          <cell r="A53" t="str">
            <v/>
          </cell>
          <cell r="B53" t="str">
            <v>Historical Test Year Twelve Months ended September 2005</v>
          </cell>
          <cell r="D53">
            <v>1674133.57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999203.3</v>
          </cell>
          <cell r="J53">
            <v>0</v>
          </cell>
          <cell r="K53">
            <v>76302.58</v>
          </cell>
          <cell r="L53">
            <v>579230.5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19397.189999999999</v>
          </cell>
        </row>
        <row r="54">
          <cell r="A54" t="str">
            <v/>
          </cell>
        </row>
        <row r="55">
          <cell r="A55" t="str">
            <v>DIR368.03</v>
          </cell>
          <cell r="B55" t="str">
            <v>Line Transformers</v>
          </cell>
          <cell r="C55" t="str">
            <v>DEM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0.59684801613529559</v>
          </cell>
          <cell r="J55">
            <v>0</v>
          </cell>
          <cell r="K55">
            <v>4.557735497771543E-2</v>
          </cell>
          <cell r="L55">
            <v>0.34598822362781961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1.1586405259169373E-2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</row>
        <row r="56">
          <cell r="A56" t="str">
            <v/>
          </cell>
          <cell r="B56" t="str">
            <v>Historical Test Year Twelve Months ended September 2005</v>
          </cell>
          <cell r="D56">
            <v>1674133.57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999203.3</v>
          </cell>
          <cell r="J56">
            <v>0</v>
          </cell>
          <cell r="K56">
            <v>76302.58</v>
          </cell>
          <cell r="L56">
            <v>579230.5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19397.189999999999</v>
          </cell>
        </row>
        <row r="57">
          <cell r="A57" t="str">
            <v/>
          </cell>
        </row>
        <row r="58">
          <cell r="A58" t="str">
            <v>DIR372.00</v>
          </cell>
          <cell r="B58" t="str">
            <v>Leased Wtr. Htrs.</v>
          </cell>
          <cell r="C58" t="str">
            <v>CUS</v>
          </cell>
          <cell r="E58">
            <v>0.97930401824490343</v>
          </cell>
          <cell r="F58">
            <v>1.8958814267068601E-2</v>
          </cell>
          <cell r="G58">
            <v>1.4320019694091309E-3</v>
          </cell>
          <cell r="H58">
            <v>0</v>
          </cell>
          <cell r="I58">
            <v>2.6661340591658807E-4</v>
          </cell>
          <cell r="J58">
            <v>0</v>
          </cell>
          <cell r="K58">
            <v>3.8552112702224411E-5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</row>
        <row r="59">
          <cell r="A59" t="str">
            <v/>
          </cell>
          <cell r="B59" t="str">
            <v>Historical Test Year Twelve Months ended September 2005</v>
          </cell>
          <cell r="D59">
            <v>2152930</v>
          </cell>
          <cell r="E59">
            <v>2108373</v>
          </cell>
          <cell r="F59">
            <v>40817</v>
          </cell>
          <cell r="G59">
            <v>3083</v>
          </cell>
          <cell r="H59">
            <v>0</v>
          </cell>
          <cell r="I59">
            <v>574</v>
          </cell>
          <cell r="J59">
            <v>0</v>
          </cell>
          <cell r="K59">
            <v>83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</row>
        <row r="60">
          <cell r="A60" t="str">
            <v/>
          </cell>
        </row>
        <row r="61">
          <cell r="A61" t="str">
            <v>DIR373.00</v>
          </cell>
          <cell r="B61" t="str">
            <v>Str. &amp; Signal Systems</v>
          </cell>
          <cell r="C61" t="str">
            <v>CUS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1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</row>
        <row r="62">
          <cell r="A62" t="str">
            <v/>
          </cell>
          <cell r="B62" t="str">
            <v>Historical Test Year Twelve Months ended September 2005</v>
          </cell>
          <cell r="D62">
            <v>1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1</v>
          </cell>
          <cell r="Q62">
            <v>0</v>
          </cell>
          <cell r="R62">
            <v>0</v>
          </cell>
        </row>
        <row r="63">
          <cell r="A63" t="str">
            <v/>
          </cell>
        </row>
        <row r="64">
          <cell r="A64" t="str">
            <v>UNBILLED</v>
          </cell>
          <cell r="B64" t="str">
            <v>Direct Assignment of Unbilled Revenue</v>
          </cell>
          <cell r="C64" t="str">
            <v>CUS</v>
          </cell>
          <cell r="E64">
            <v>0.1537510342389749</v>
          </cell>
          <cell r="F64">
            <v>4.3938485602228128E-2</v>
          </cell>
          <cell r="G64">
            <v>5.1366878715329523E-2</v>
          </cell>
          <cell r="H64">
            <v>3.093847394883123E-2</v>
          </cell>
          <cell r="I64">
            <v>1.9633384133511674E-2</v>
          </cell>
          <cell r="J64">
            <v>1.385459409276363E-4</v>
          </cell>
          <cell r="K64">
            <v>1.7247027412673976E-3</v>
          </cell>
          <cell r="L64">
            <v>7.9735131236671423E-3</v>
          </cell>
          <cell r="M64">
            <v>6.8198268305220593E-3</v>
          </cell>
          <cell r="N64">
            <v>3.9226628788810669E-2</v>
          </cell>
          <cell r="O64">
            <v>0.6402440998204082</v>
          </cell>
          <cell r="P64">
            <v>4.2444261155214179E-3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</row>
        <row r="65">
          <cell r="A65" t="str">
            <v/>
          </cell>
          <cell r="B65" t="str">
            <v>Historical Test Year Twelve Months ended September 2005</v>
          </cell>
          <cell r="D65">
            <v>-772307</v>
          </cell>
          <cell r="E65">
            <v>-118743</v>
          </cell>
          <cell r="F65">
            <v>-33934</v>
          </cell>
          <cell r="G65">
            <v>-39671</v>
          </cell>
          <cell r="H65">
            <v>-23894</v>
          </cell>
          <cell r="I65">
            <v>-15163</v>
          </cell>
          <cell r="J65">
            <v>-107</v>
          </cell>
          <cell r="K65">
            <v>-1332</v>
          </cell>
          <cell r="L65">
            <v>-6158</v>
          </cell>
          <cell r="M65">
            <v>-5267</v>
          </cell>
          <cell r="N65">
            <v>-30295</v>
          </cell>
          <cell r="O65">
            <v>-494465</v>
          </cell>
          <cell r="P65">
            <v>-3278</v>
          </cell>
          <cell r="Q65">
            <v>0</v>
          </cell>
          <cell r="R65">
            <v>0</v>
          </cell>
        </row>
        <row r="66">
          <cell r="A66" t="str">
            <v/>
          </cell>
        </row>
        <row r="67">
          <cell r="A67" t="str">
            <v>PROFORMA</v>
          </cell>
          <cell r="B67" t="str">
            <v>Proforma Revenue</v>
          </cell>
          <cell r="C67" t="str">
            <v>CUS</v>
          </cell>
          <cell r="E67">
            <v>0.54023264276228622</v>
          </cell>
          <cell r="F67">
            <v>0.1223348905308808</v>
          </cell>
          <cell r="G67">
            <v>0.14147065370057785</v>
          </cell>
          <cell r="H67">
            <v>8.3041137924974806E-2</v>
          </cell>
          <cell r="I67">
            <v>5.4191536612645766E-2</v>
          </cell>
          <cell r="J67">
            <v>1.6303854456289625E-4</v>
          </cell>
          <cell r="K67">
            <v>7.5165275419861559E-3</v>
          </cell>
          <cell r="L67">
            <v>1.9828441954852585E-2</v>
          </cell>
          <cell r="M67">
            <v>1.7563570344598475E-2</v>
          </cell>
          <cell r="N67">
            <v>5.4913096780014417E-4</v>
          </cell>
          <cell r="O67">
            <v>3.3542976835472037E-3</v>
          </cell>
          <cell r="P67">
            <v>8.48064221120454E-3</v>
          </cell>
          <cell r="Q67">
            <v>9.8670778235148446E-4</v>
          </cell>
          <cell r="R67">
            <v>2.8678143773105247E-4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</row>
        <row r="68">
          <cell r="A68" t="str">
            <v/>
          </cell>
          <cell r="B68" t="str">
            <v>Historical Test Year Twelve Months ended September 2005</v>
          </cell>
          <cell r="D68">
            <v>1616820125</v>
          </cell>
          <cell r="E68">
            <v>873459009</v>
          </cell>
          <cell r="F68">
            <v>197793513</v>
          </cell>
          <cell r="G68">
            <v>228732600</v>
          </cell>
          <cell r="H68">
            <v>134262583</v>
          </cell>
          <cell r="I68">
            <v>87617967</v>
          </cell>
          <cell r="J68">
            <v>263604</v>
          </cell>
          <cell r="K68">
            <v>12152873</v>
          </cell>
          <cell r="L68">
            <v>32059024</v>
          </cell>
          <cell r="M68">
            <v>28397134</v>
          </cell>
          <cell r="N68">
            <v>887846</v>
          </cell>
          <cell r="O68">
            <v>5423296</v>
          </cell>
          <cell r="P68">
            <v>13711673</v>
          </cell>
          <cell r="Q68">
            <v>1595329</v>
          </cell>
          <cell r="R68">
            <v>463674</v>
          </cell>
        </row>
        <row r="69">
          <cell r="A69" t="str">
            <v/>
          </cell>
        </row>
        <row r="70">
          <cell r="A70" t="str">
            <v>DIR451.02</v>
          </cell>
          <cell r="B70" t="str">
            <v>Seasonal Svc. Chgs.</v>
          </cell>
          <cell r="C70" t="str">
            <v>CUS</v>
          </cell>
          <cell r="E70">
            <v>0.66666666666666663</v>
          </cell>
          <cell r="F70">
            <v>0</v>
          </cell>
          <cell r="G70">
            <v>0.33333333333333331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</row>
        <row r="71">
          <cell r="A71" t="str">
            <v/>
          </cell>
          <cell r="B71" t="str">
            <v>Historical Test Year Twelve Months ended September 2005</v>
          </cell>
          <cell r="D71">
            <v>15</v>
          </cell>
          <cell r="E71">
            <v>10</v>
          </cell>
          <cell r="F71">
            <v>0</v>
          </cell>
          <cell r="G71">
            <v>5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</row>
        <row r="72">
          <cell r="A72" t="str">
            <v/>
          </cell>
        </row>
        <row r="73">
          <cell r="A73" t="str">
            <v>DIR454.04</v>
          </cell>
          <cell r="B73" t="str">
            <v>Equip. (Transf.) Rentals</v>
          </cell>
          <cell r="C73" t="str">
            <v>CUS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0.18608247472875239</v>
          </cell>
          <cell r="J73">
            <v>0</v>
          </cell>
          <cell r="K73">
            <v>7.379199687406481E-3</v>
          </cell>
          <cell r="L73">
            <v>2.9581580722156012E-2</v>
          </cell>
          <cell r="M73">
            <v>0.37268792038131571</v>
          </cell>
          <cell r="N73">
            <v>0</v>
          </cell>
          <cell r="O73">
            <v>0.40280687371579604</v>
          </cell>
          <cell r="P73">
            <v>0</v>
          </cell>
          <cell r="Q73">
            <v>0</v>
          </cell>
          <cell r="R73">
            <v>1.4619507645733426E-3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</row>
        <row r="74">
          <cell r="A74" t="str">
            <v/>
          </cell>
          <cell r="B74" t="str">
            <v>Historical Test Year Twelve Months ended September 2005</v>
          </cell>
          <cell r="D74">
            <v>2341392.12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435692.04</v>
          </cell>
          <cell r="J74">
            <v>0</v>
          </cell>
          <cell r="K74">
            <v>17277.599999999999</v>
          </cell>
          <cell r="L74">
            <v>69262.080000000002</v>
          </cell>
          <cell r="M74">
            <v>872608.56</v>
          </cell>
          <cell r="N74">
            <v>0</v>
          </cell>
          <cell r="O74">
            <v>943128.84</v>
          </cell>
          <cell r="P74">
            <v>0</v>
          </cell>
          <cell r="Q74">
            <v>0</v>
          </cell>
          <cell r="R74">
            <v>3423</v>
          </cell>
        </row>
        <row r="75">
          <cell r="A75" t="str">
            <v/>
          </cell>
        </row>
        <row r="76">
          <cell r="A76" t="str">
            <v>DIR451.05</v>
          </cell>
          <cell r="B76" t="str">
            <v>Water Htr. Rentals</v>
          </cell>
          <cell r="C76" t="str">
            <v>CUS</v>
          </cell>
          <cell r="E76">
            <v>0.88884733624138956</v>
          </cell>
          <cell r="F76">
            <v>0.10182153912342941</v>
          </cell>
          <cell r="G76">
            <v>7.6917606525047219E-3</v>
          </cell>
          <cell r="H76">
            <v>0</v>
          </cell>
          <cell r="I76">
            <v>1.4329176928539154E-3</v>
          </cell>
          <cell r="J76">
            <v>0</v>
          </cell>
          <cell r="K76">
            <v>2.0644628982228634E-4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</row>
        <row r="77">
          <cell r="A77" t="str">
            <v/>
          </cell>
          <cell r="B77" t="str">
            <v>Historical Test Year Twelve Months ended September 2005</v>
          </cell>
          <cell r="D77">
            <v>56528.020000000004</v>
          </cell>
          <cell r="E77">
            <v>50244.78</v>
          </cell>
          <cell r="F77">
            <v>5755.77</v>
          </cell>
          <cell r="G77">
            <v>434.8</v>
          </cell>
          <cell r="H77">
            <v>0</v>
          </cell>
          <cell r="I77">
            <v>81</v>
          </cell>
          <cell r="J77">
            <v>0</v>
          </cell>
          <cell r="K77">
            <v>11.67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</row>
        <row r="78">
          <cell r="A78" t="str">
            <v/>
          </cell>
        </row>
        <row r="79">
          <cell r="A79" t="str">
            <v>OH_NCP</v>
          </cell>
          <cell r="B79" t="str">
            <v>Allocate Overhead Lines - 12 NCP</v>
          </cell>
          <cell r="C79" t="str">
            <v>DEM</v>
          </cell>
          <cell r="E79">
            <v>0.67850441517067683</v>
          </cell>
          <cell r="F79">
            <v>0.1193320644177162</v>
          </cell>
          <cell r="G79">
            <v>9.9606983278469105E-2</v>
          </cell>
          <cell r="H79">
            <v>3.8059754740595461E-2</v>
          </cell>
          <cell r="I79">
            <v>4.1890607131768585E-2</v>
          </cell>
          <cell r="J79">
            <v>1.4926150268150023E-3</v>
          </cell>
          <cell r="K79">
            <v>1.5026429313879196E-2</v>
          </cell>
          <cell r="L79">
            <v>1.0895704007112099E-3</v>
          </cell>
          <cell r="M79">
            <v>0</v>
          </cell>
          <cell r="N79">
            <v>8.6779943419476879E-6</v>
          </cell>
          <cell r="O79">
            <v>0</v>
          </cell>
          <cell r="P79">
            <v>4.398778909773928E-3</v>
          </cell>
          <cell r="Q79">
            <v>0</v>
          </cell>
          <cell r="R79">
            <v>5.9010361525244277E-4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</row>
        <row r="80">
          <cell r="A80" t="str">
            <v/>
          </cell>
          <cell r="B80" t="str">
            <v>Historical Test Year Twelve Months ended September 2005</v>
          </cell>
          <cell r="D80">
            <v>10371.060000000001</v>
          </cell>
          <cell r="E80">
            <v>7036.81</v>
          </cell>
          <cell r="F80">
            <v>1237.5999999999999</v>
          </cell>
          <cell r="G80">
            <v>1033.03</v>
          </cell>
          <cell r="H80">
            <v>394.72</v>
          </cell>
          <cell r="I80">
            <v>434.45</v>
          </cell>
          <cell r="J80">
            <v>15.48</v>
          </cell>
          <cell r="K80">
            <v>155.84</v>
          </cell>
          <cell r="L80">
            <v>11.3</v>
          </cell>
          <cell r="M80">
            <v>0</v>
          </cell>
          <cell r="N80">
            <v>0.09</v>
          </cell>
          <cell r="O80">
            <v>0</v>
          </cell>
          <cell r="P80">
            <v>45.62</v>
          </cell>
          <cell r="Q80">
            <v>0</v>
          </cell>
          <cell r="R80">
            <v>6.12</v>
          </cell>
        </row>
        <row r="81">
          <cell r="A81" t="str">
            <v/>
          </cell>
        </row>
        <row r="82">
          <cell r="A82" t="str">
            <v>UG_NCP</v>
          </cell>
          <cell r="B82" t="str">
            <v>Allocate Underground Lines - 12 NCP</v>
          </cell>
          <cell r="C82" t="str">
            <v>DEM</v>
          </cell>
          <cell r="E82">
            <v>0.66860465116279089</v>
          </cell>
          <cell r="F82">
            <v>0.11270310970228871</v>
          </cell>
          <cell r="G82">
            <v>0.10752795570990165</v>
          </cell>
          <cell r="H82">
            <v>5.0724192280843489E-2</v>
          </cell>
          <cell r="I82">
            <v>3.3557827818291183E-2</v>
          </cell>
          <cell r="J82">
            <v>4.2586633065666839E-4</v>
          </cell>
          <cell r="K82">
            <v>1.5545218662604108E-2</v>
          </cell>
          <cell r="L82">
            <v>5.3211339459369282E-3</v>
          </cell>
          <cell r="M82">
            <v>0</v>
          </cell>
          <cell r="N82">
            <v>1.1085695720701935E-4</v>
          </cell>
          <cell r="O82">
            <v>0</v>
          </cell>
          <cell r="P82">
            <v>5.2179601441799004E-3</v>
          </cell>
          <cell r="Q82">
            <v>0</v>
          </cell>
          <cell r="R82">
            <v>2.6122728529970893E-4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</row>
        <row r="83">
          <cell r="A83" t="str">
            <v/>
          </cell>
          <cell r="B83" t="str">
            <v>Historical Test Year Twelve Months ended September 2005</v>
          </cell>
          <cell r="D83">
            <v>9110.8399999999983</v>
          </cell>
          <cell r="E83">
            <v>6091.55</v>
          </cell>
          <cell r="F83">
            <v>1026.82</v>
          </cell>
          <cell r="G83">
            <v>979.67000000000007</v>
          </cell>
          <cell r="H83">
            <v>462.14</v>
          </cell>
          <cell r="I83">
            <v>305.74</v>
          </cell>
          <cell r="J83">
            <v>3.88</v>
          </cell>
          <cell r="K83">
            <v>141.63</v>
          </cell>
          <cell r="L83">
            <v>48.48</v>
          </cell>
          <cell r="M83">
            <v>0</v>
          </cell>
          <cell r="N83">
            <v>1.01</v>
          </cell>
          <cell r="O83">
            <v>0</v>
          </cell>
          <cell r="P83">
            <v>47.54</v>
          </cell>
          <cell r="Q83">
            <v>0</v>
          </cell>
          <cell r="R83">
            <v>2.38</v>
          </cell>
        </row>
        <row r="84">
          <cell r="A84" t="str">
            <v/>
          </cell>
        </row>
        <row r="85">
          <cell r="A85" t="str">
            <v>DIR235.00</v>
          </cell>
          <cell r="B85" t="str">
            <v>Customer Deposits</v>
          </cell>
          <cell r="C85" t="str">
            <v>CUS</v>
          </cell>
          <cell r="E85">
            <v>0.80262092099597404</v>
          </cell>
          <cell r="F85">
            <v>0.12226930454285714</v>
          </cell>
          <cell r="G85">
            <v>5.1959679991550198E-2</v>
          </cell>
          <cell r="H85">
            <v>1.2335830518469927E-2</v>
          </cell>
          <cell r="I85">
            <v>1.0814263951148656E-2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</row>
        <row r="86">
          <cell r="A86" t="str">
            <v/>
          </cell>
          <cell r="B86" t="str">
            <v>Historical Test Year Twelve Months ended September 2005</v>
          </cell>
          <cell r="D86">
            <v>8634522</v>
          </cell>
          <cell r="E86">
            <v>6930248</v>
          </cell>
          <cell r="F86">
            <v>1055737</v>
          </cell>
          <cell r="G86">
            <v>448647</v>
          </cell>
          <cell r="H86">
            <v>106514</v>
          </cell>
          <cell r="I86">
            <v>93376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</row>
        <row r="87">
          <cell r="A87" t="str">
            <v/>
          </cell>
        </row>
        <row r="88">
          <cell r="A88" t="str">
            <v>RESID</v>
          </cell>
          <cell r="B88" t="str">
            <v>Residential Allocation Only</v>
          </cell>
          <cell r="C88" t="str">
            <v>CUS</v>
          </cell>
          <cell r="E88">
            <v>1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</row>
        <row r="89">
          <cell r="A89" t="str">
            <v/>
          </cell>
          <cell r="B89" t="str">
            <v>Historical Test Year Twelve Months ended September 2005</v>
          </cell>
          <cell r="D89">
            <v>1</v>
          </cell>
          <cell r="E89">
            <v>1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</row>
        <row r="90">
          <cell r="A90" t="str">
            <v/>
          </cell>
        </row>
        <row r="91">
          <cell r="A91" t="str">
            <v>PROFORMA_RETAIL</v>
          </cell>
          <cell r="B91" t="str">
            <v>Proforma Retail Revenue - No Transportation</v>
          </cell>
          <cell r="C91" t="str">
            <v>CUS</v>
          </cell>
          <cell r="E91">
            <v>0.54304393662276029</v>
          </cell>
          <cell r="F91">
            <v>0.12297150390713425</v>
          </cell>
          <cell r="G91">
            <v>0.14220684686756624</v>
          </cell>
          <cell r="H91">
            <v>8.3473272199611703E-2</v>
          </cell>
          <cell r="I91">
            <v>5.4473541664006239E-2</v>
          </cell>
          <cell r="J91">
            <v>1.6388697396732226E-4</v>
          </cell>
          <cell r="K91">
            <v>7.5556424825843826E-3</v>
          </cell>
          <cell r="L91">
            <v>1.9931626347497608E-2</v>
          </cell>
          <cell r="M91">
            <v>1.7654968667412337E-2</v>
          </cell>
          <cell r="N91">
            <v>0</v>
          </cell>
          <cell r="O91">
            <v>0</v>
          </cell>
          <cell r="P91">
            <v>8.5247742674596574E-3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</row>
        <row r="92">
          <cell r="A92" t="str">
            <v/>
          </cell>
          <cell r="B92" t="str">
            <v>Historical Test Year Twelve Months ended September 2005</v>
          </cell>
          <cell r="D92">
            <v>1608449980</v>
          </cell>
          <cell r="E92">
            <v>873459009</v>
          </cell>
          <cell r="F92">
            <v>197793513</v>
          </cell>
          <cell r="G92">
            <v>228732600</v>
          </cell>
          <cell r="H92">
            <v>134262583</v>
          </cell>
          <cell r="I92">
            <v>87617967</v>
          </cell>
          <cell r="J92">
            <v>263604</v>
          </cell>
          <cell r="K92">
            <v>12152873</v>
          </cell>
          <cell r="L92">
            <v>32059024</v>
          </cell>
          <cell r="M92">
            <v>28397134</v>
          </cell>
          <cell r="N92">
            <v>0</v>
          </cell>
          <cell r="O92">
            <v>0</v>
          </cell>
          <cell r="P92">
            <v>13711673</v>
          </cell>
          <cell r="Q92">
            <v>0</v>
          </cell>
          <cell r="R92">
            <v>0</v>
          </cell>
        </row>
        <row r="93">
          <cell r="A93" t="str">
            <v/>
          </cell>
        </row>
        <row r="94">
          <cell r="A94" t="str">
            <v>OH_TFMRC</v>
          </cell>
          <cell r="B94" t="str">
            <v>Allocate Overhead Transformers</v>
          </cell>
          <cell r="C94" t="str">
            <v>CUS</v>
          </cell>
          <cell r="E94">
            <v>0.83789404821706592</v>
          </cell>
          <cell r="F94">
            <v>0.13766780913971724</v>
          </cell>
          <cell r="G94">
            <v>2.3098181861595655E-2</v>
          </cell>
          <cell r="H94">
            <v>2.7852109380830493E-4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1.061439687812837E-3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</row>
        <row r="95">
          <cell r="A95" t="str">
            <v/>
          </cell>
          <cell r="B95" t="str">
            <v>Historical Test Year Twelve Months ended September 2005</v>
          </cell>
          <cell r="D95">
            <v>235199421</v>
          </cell>
          <cell r="E95">
            <v>197072195</v>
          </cell>
          <cell r="F95">
            <v>32379389</v>
          </cell>
          <cell r="G95">
            <v>5432679</v>
          </cell>
          <cell r="H95">
            <v>65508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249650</v>
          </cell>
          <cell r="Q95">
            <v>0</v>
          </cell>
          <cell r="R95">
            <v>0</v>
          </cell>
        </row>
        <row r="96">
          <cell r="A96" t="str">
            <v/>
          </cell>
        </row>
        <row r="97">
          <cell r="A97" t="str">
            <v>OH_TFMR</v>
          </cell>
          <cell r="B97" t="str">
            <v>Allocate Overhead Transformers</v>
          </cell>
          <cell r="C97" t="str">
            <v>DEM</v>
          </cell>
          <cell r="E97">
            <v>0.83789404821706592</v>
          </cell>
          <cell r="F97">
            <v>0.13766780913971724</v>
          </cell>
          <cell r="G97">
            <v>2.3098181861595655E-2</v>
          </cell>
          <cell r="H97">
            <v>2.7852109380830493E-4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1.061439687812837E-3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</row>
        <row r="98">
          <cell r="A98" t="str">
            <v/>
          </cell>
          <cell r="B98" t="str">
            <v>Historical Test Year Twelve Months ended September 2005</v>
          </cell>
          <cell r="D98">
            <v>235199421</v>
          </cell>
          <cell r="E98">
            <v>197072195</v>
          </cell>
          <cell r="F98">
            <v>32379389</v>
          </cell>
          <cell r="G98">
            <v>5432679</v>
          </cell>
          <cell r="H98">
            <v>65508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249650</v>
          </cell>
          <cell r="Q98">
            <v>0</v>
          </cell>
          <cell r="R98">
            <v>0</v>
          </cell>
        </row>
        <row r="99">
          <cell r="A99" t="str">
            <v/>
          </cell>
        </row>
        <row r="100">
          <cell r="A100" t="str">
            <v>UG_TFMRC</v>
          </cell>
          <cell r="B100" t="str">
            <v>Allocate Underground Transformers</v>
          </cell>
          <cell r="C100" t="str">
            <v>CUS</v>
          </cell>
          <cell r="E100">
            <v>0.63241112403193611</v>
          </cell>
          <cell r="F100">
            <v>0.17588735914830722</v>
          </cell>
          <cell r="G100">
            <v>0.149112597009986</v>
          </cell>
          <cell r="H100">
            <v>3.9865203927957484E-2</v>
          </cell>
          <cell r="I100">
            <v>0</v>
          </cell>
          <cell r="J100">
            <v>0</v>
          </cell>
          <cell r="K100">
            <v>0</v>
          </cell>
          <cell r="L100">
            <v>2.3679182100649074E-3</v>
          </cell>
          <cell r="M100">
            <v>0</v>
          </cell>
          <cell r="N100">
            <v>0</v>
          </cell>
          <cell r="O100">
            <v>0</v>
          </cell>
          <cell r="P100">
            <v>2.3956549961804866E-4</v>
          </cell>
          <cell r="Q100">
            <v>0</v>
          </cell>
          <cell r="R100">
            <v>1.1623217213027623E-4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</row>
        <row r="101">
          <cell r="A101" t="str">
            <v/>
          </cell>
          <cell r="B101" t="str">
            <v>Historical Test Year Twelve Months ended September 2005</v>
          </cell>
          <cell r="D101">
            <v>208135145</v>
          </cell>
          <cell r="E101">
            <v>131626981</v>
          </cell>
          <cell r="F101">
            <v>36608341</v>
          </cell>
          <cell r="G101">
            <v>31035572</v>
          </cell>
          <cell r="H101">
            <v>8297350</v>
          </cell>
          <cell r="I101">
            <v>0</v>
          </cell>
          <cell r="J101">
            <v>0</v>
          </cell>
          <cell r="K101">
            <v>0</v>
          </cell>
          <cell r="L101">
            <v>492847</v>
          </cell>
          <cell r="M101">
            <v>0</v>
          </cell>
          <cell r="N101">
            <v>0</v>
          </cell>
          <cell r="O101">
            <v>0</v>
          </cell>
          <cell r="P101">
            <v>49862</v>
          </cell>
          <cell r="Q101">
            <v>0</v>
          </cell>
          <cell r="R101">
            <v>24192</v>
          </cell>
        </row>
        <row r="102">
          <cell r="A102" t="str">
            <v/>
          </cell>
        </row>
        <row r="103">
          <cell r="A103" t="str">
            <v>UG_TFMR</v>
          </cell>
          <cell r="B103" t="str">
            <v>Allocate Underground Transformers</v>
          </cell>
          <cell r="C103" t="str">
            <v>DEM</v>
          </cell>
          <cell r="E103">
            <v>0.63241112403193611</v>
          </cell>
          <cell r="F103">
            <v>0.17588735914830722</v>
          </cell>
          <cell r="G103">
            <v>0.149112597009986</v>
          </cell>
          <cell r="H103">
            <v>3.9865203927957484E-2</v>
          </cell>
          <cell r="I103">
            <v>0</v>
          </cell>
          <cell r="J103">
            <v>0</v>
          </cell>
          <cell r="K103">
            <v>0</v>
          </cell>
          <cell r="L103">
            <v>2.3679182100649074E-3</v>
          </cell>
          <cell r="M103">
            <v>0</v>
          </cell>
          <cell r="N103">
            <v>0</v>
          </cell>
          <cell r="O103">
            <v>0</v>
          </cell>
          <cell r="P103">
            <v>2.3956549961804866E-4</v>
          </cell>
          <cell r="Q103">
            <v>0</v>
          </cell>
          <cell r="R103">
            <v>1.1623217213027623E-4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</row>
        <row r="104">
          <cell r="A104" t="str">
            <v/>
          </cell>
          <cell r="B104" t="str">
            <v>Historical Test Year Twelve Months ended September 2005</v>
          </cell>
          <cell r="D104">
            <v>208135145</v>
          </cell>
          <cell r="E104">
            <v>131626981</v>
          </cell>
          <cell r="F104">
            <v>36608341</v>
          </cell>
          <cell r="G104">
            <v>31035572</v>
          </cell>
          <cell r="H104">
            <v>8297350</v>
          </cell>
          <cell r="I104">
            <v>0</v>
          </cell>
          <cell r="J104">
            <v>0</v>
          </cell>
          <cell r="K104">
            <v>0</v>
          </cell>
          <cell r="L104">
            <v>492847</v>
          </cell>
          <cell r="M104">
            <v>0</v>
          </cell>
          <cell r="N104">
            <v>0</v>
          </cell>
          <cell r="O104">
            <v>0</v>
          </cell>
          <cell r="P104">
            <v>49862</v>
          </cell>
          <cell r="Q104">
            <v>0</v>
          </cell>
          <cell r="R104">
            <v>24192</v>
          </cell>
        </row>
        <row r="105">
          <cell r="A105" t="str">
            <v/>
          </cell>
        </row>
        <row r="106">
          <cell r="A106" t="str">
            <v>DIR108.09</v>
          </cell>
          <cell r="B106" t="str">
            <v>Dist Accum Depr - Subs &amp; Lines</v>
          </cell>
          <cell r="C106" t="str">
            <v>DEM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5.2637416600764637E-3</v>
          </cell>
          <cell r="J106">
            <v>0</v>
          </cell>
          <cell r="K106">
            <v>0</v>
          </cell>
          <cell r="L106">
            <v>0.44453099339040236</v>
          </cell>
          <cell r="M106">
            <v>0.23934085332917032</v>
          </cell>
          <cell r="N106">
            <v>0</v>
          </cell>
          <cell r="O106">
            <v>0.28983347232394158</v>
          </cell>
          <cell r="P106">
            <v>0</v>
          </cell>
          <cell r="Q106">
            <v>1.9024591142274214E-2</v>
          </cell>
          <cell r="R106">
            <v>2.0063481541350214E-3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</row>
        <row r="107">
          <cell r="A107" t="str">
            <v/>
          </cell>
          <cell r="B107" t="str">
            <v>Historical Test Year Twelve Months ended September 2005</v>
          </cell>
          <cell r="D107">
            <v>-15399122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-81057</v>
          </cell>
          <cell r="J107">
            <v>0</v>
          </cell>
          <cell r="K107">
            <v>0</v>
          </cell>
          <cell r="L107">
            <v>-6845387</v>
          </cell>
          <cell r="M107">
            <v>-3685639</v>
          </cell>
          <cell r="N107">
            <v>0</v>
          </cell>
          <cell r="O107">
            <v>-4463181</v>
          </cell>
          <cell r="P107">
            <v>0</v>
          </cell>
          <cell r="Q107">
            <v>-292962</v>
          </cell>
          <cell r="R107">
            <v>-30896</v>
          </cell>
        </row>
        <row r="108">
          <cell r="A108" t="str">
            <v/>
          </cell>
        </row>
        <row r="109">
          <cell r="A109" t="str">
            <v>DIR451.06</v>
          </cell>
          <cell r="B109" t="str">
            <v>Acct. Svc. Chgs. Rev.</v>
          </cell>
          <cell r="C109" t="str">
            <v>CUS</v>
          </cell>
          <cell r="E109">
            <v>0.91815628370642788</v>
          </cell>
          <cell r="F109">
            <v>7.8816257864066236E-2</v>
          </cell>
          <cell r="G109">
            <v>2.8095285425570687E-3</v>
          </cell>
          <cell r="H109">
            <v>1.7817240757306358E-4</v>
          </cell>
          <cell r="I109">
            <v>3.9021229757737065E-5</v>
          </cell>
          <cell r="J109">
            <v>0</v>
          </cell>
          <cell r="K109">
            <v>0</v>
          </cell>
          <cell r="L109">
            <v>0</v>
          </cell>
          <cell r="M109">
            <v>4.4174977084230635E-6</v>
          </cell>
          <cell r="N109">
            <v>0</v>
          </cell>
          <cell r="O109">
            <v>0</v>
          </cell>
          <cell r="P109">
            <v>-3.6812480903525531E-6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</row>
        <row r="110">
          <cell r="A110" t="str">
            <v/>
          </cell>
          <cell r="B110" t="str">
            <v>Historical Test Year Twelve Months ended September 2005</v>
          </cell>
          <cell r="D110">
            <v>1358235</v>
          </cell>
          <cell r="E110">
            <v>1247072</v>
          </cell>
          <cell r="F110">
            <v>107051</v>
          </cell>
          <cell r="G110">
            <v>3816</v>
          </cell>
          <cell r="H110">
            <v>242</v>
          </cell>
          <cell r="I110">
            <v>53</v>
          </cell>
          <cell r="J110">
            <v>0</v>
          </cell>
          <cell r="K110">
            <v>0</v>
          </cell>
          <cell r="L110">
            <v>0</v>
          </cell>
          <cell r="M110">
            <v>6</v>
          </cell>
          <cell r="N110">
            <v>0</v>
          </cell>
          <cell r="O110">
            <v>0</v>
          </cell>
          <cell r="P110">
            <v>-5</v>
          </cell>
          <cell r="Q110">
            <v>0</v>
          </cell>
          <cell r="R110">
            <v>0</v>
          </cell>
        </row>
        <row r="111">
          <cell r="A111" t="str">
            <v/>
          </cell>
        </row>
        <row r="112">
          <cell r="A112" t="str">
            <v>SEC24</v>
          </cell>
          <cell r="B112" t="str">
            <v>Secondary Schedule 24 Only</v>
          </cell>
          <cell r="C112" t="str">
            <v>CUS</v>
          </cell>
          <cell r="E112">
            <v>0</v>
          </cell>
          <cell r="F112">
            <v>1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</row>
        <row r="113">
          <cell r="A113" t="str">
            <v/>
          </cell>
          <cell r="B113" t="str">
            <v>Historical Test Year Twelve Months ended September 2005</v>
          </cell>
          <cell r="D113">
            <v>1</v>
          </cell>
          <cell r="E113">
            <v>0</v>
          </cell>
          <cell r="F113">
            <v>1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</row>
        <row r="114">
          <cell r="A114" t="str">
            <v/>
          </cell>
        </row>
        <row r="115">
          <cell r="A115" t="str">
            <v>DEM_1A</v>
          </cell>
          <cell r="B115" t="str">
            <v>200 CP Demand Excl. Interruptible</v>
          </cell>
          <cell r="C115" t="str">
            <v>DEM</v>
          </cell>
          <cell r="E115">
            <v>0.55501262252979222</v>
          </cell>
          <cell r="F115">
            <v>0.11227872654301817</v>
          </cell>
          <cell r="G115">
            <v>0.11965556518921859</v>
          </cell>
          <cell r="H115">
            <v>6.6026286390319502E-2</v>
          </cell>
          <cell r="I115">
            <v>4.6979481955364506E-2</v>
          </cell>
          <cell r="J115">
            <v>7.4593892202377206E-7</v>
          </cell>
          <cell r="K115">
            <v>0</v>
          </cell>
          <cell r="L115">
            <v>1.5916844718143249E-2</v>
          </cell>
          <cell r="M115">
            <v>1.3775005426705659E-2</v>
          </cell>
          <cell r="N115">
            <v>3.466378170644469E-3</v>
          </cell>
          <cell r="O115">
            <v>5.8868256494579385E-2</v>
          </cell>
          <cell r="P115">
            <v>3.4430054177543908E-3</v>
          </cell>
          <cell r="Q115">
            <v>4.1993874846864955E-3</v>
          </cell>
          <cell r="R115">
            <v>3.7769374085136991E-4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</row>
        <row r="116">
          <cell r="A116" t="str">
            <v/>
          </cell>
          <cell r="B116" t="str">
            <v>Historical Test Year Twelve Months ended September 2005</v>
          </cell>
          <cell r="D116">
            <v>4021777</v>
          </cell>
          <cell r="E116">
            <v>2232137</v>
          </cell>
          <cell r="F116">
            <v>451560</v>
          </cell>
          <cell r="G116">
            <v>481228</v>
          </cell>
          <cell r="H116">
            <v>265543</v>
          </cell>
          <cell r="I116">
            <v>188941</v>
          </cell>
          <cell r="J116">
            <v>3</v>
          </cell>
          <cell r="K116">
            <v>0</v>
          </cell>
          <cell r="L116">
            <v>64014</v>
          </cell>
          <cell r="M116">
            <v>55400</v>
          </cell>
          <cell r="N116">
            <v>13941</v>
          </cell>
          <cell r="O116">
            <v>236755</v>
          </cell>
          <cell r="P116">
            <v>13847</v>
          </cell>
          <cell r="Q116">
            <v>16889</v>
          </cell>
          <cell r="R116">
            <v>1519</v>
          </cell>
        </row>
        <row r="117">
          <cell r="A117" t="str">
            <v/>
          </cell>
        </row>
        <row r="118">
          <cell r="A118" t="str">
            <v>DEM_12CP</v>
          </cell>
          <cell r="B118" t="str">
            <v>12 Monthly CP Demand</v>
          </cell>
          <cell r="C118" t="str">
            <v>DEM</v>
          </cell>
          <cell r="E118">
            <v>0.52186887011442418</v>
          </cell>
          <cell r="F118">
            <v>0.11015252524075382</v>
          </cell>
          <cell r="G118">
            <v>0.13078093354233808</v>
          </cell>
          <cell r="H118">
            <v>6.9672550184117818E-2</v>
          </cell>
          <cell r="I118">
            <v>5.2520689205552536E-2</v>
          </cell>
          <cell r="J118">
            <v>8.7952623439857886E-7</v>
          </cell>
          <cell r="K118">
            <v>1.7700025704154201E-2</v>
          </cell>
          <cell r="L118">
            <v>1.6314991766535038E-2</v>
          </cell>
          <cell r="M118">
            <v>1.4606512056215798E-2</v>
          </cell>
          <cell r="N118">
            <v>3.3690252408637563E-3</v>
          </cell>
          <cell r="O118">
            <v>5.4951919598988812E-2</v>
          </cell>
          <cell r="P118">
            <v>3.8584815903065653E-3</v>
          </cell>
          <cell r="Q118">
            <v>3.8844276142213237E-3</v>
          </cell>
          <cell r="R118">
            <v>3.1816861529368592E-4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</row>
        <row r="119">
          <cell r="A119" t="str">
            <v/>
          </cell>
          <cell r="B119" t="str">
            <v>Historical Test Year Twelve Months ended September 2005</v>
          </cell>
          <cell r="D119">
            <v>4547903</v>
          </cell>
          <cell r="E119">
            <v>2373409</v>
          </cell>
          <cell r="F119">
            <v>500963</v>
          </cell>
          <cell r="G119">
            <v>594779</v>
          </cell>
          <cell r="H119">
            <v>316864</v>
          </cell>
          <cell r="I119">
            <v>238859</v>
          </cell>
          <cell r="J119">
            <v>4</v>
          </cell>
          <cell r="K119">
            <v>80498</v>
          </cell>
          <cell r="L119">
            <v>74199</v>
          </cell>
          <cell r="M119">
            <v>66429</v>
          </cell>
          <cell r="N119">
            <v>15322</v>
          </cell>
          <cell r="O119">
            <v>249916</v>
          </cell>
          <cell r="P119">
            <v>17548</v>
          </cell>
          <cell r="Q119">
            <v>17666</v>
          </cell>
          <cell r="R119">
            <v>1447</v>
          </cell>
        </row>
        <row r="120">
          <cell r="A120" t="str">
            <v/>
          </cell>
        </row>
        <row r="121">
          <cell r="A121" t="str">
            <v>BPAX</v>
          </cell>
          <cell r="B121" t="str">
            <v>BPA Residential Exchange kWh</v>
          </cell>
          <cell r="C121" t="str">
            <v>NRG</v>
          </cell>
          <cell r="E121">
            <v>0.95103584675056285</v>
          </cell>
          <cell r="F121">
            <v>2.5916994088286835E-2</v>
          </cell>
          <cell r="G121">
            <v>1.7676337029349256E-2</v>
          </cell>
          <cell r="H121">
            <v>1.9693832800008583E-3</v>
          </cell>
          <cell r="I121">
            <v>2.6419381960398379E-3</v>
          </cell>
          <cell r="J121">
            <v>5.5009468573624372E-4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2.094059700241021E-4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</row>
        <row r="122">
          <cell r="A122" t="str">
            <v/>
          </cell>
          <cell r="B122" t="str">
            <v>Historical Test Year Twelve Months ended September 2005</v>
          </cell>
          <cell r="D122">
            <v>10675980249</v>
          </cell>
          <cell r="E122">
            <v>10153239916</v>
          </cell>
          <cell r="F122">
            <v>276689317</v>
          </cell>
          <cell r="G122">
            <v>188712225</v>
          </cell>
          <cell r="H122">
            <v>21025097</v>
          </cell>
          <cell r="I122">
            <v>28205280</v>
          </cell>
          <cell r="J122">
            <v>5872800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2235614</v>
          </cell>
          <cell r="Q122">
            <v>0</v>
          </cell>
          <cell r="R122">
            <v>0</v>
          </cell>
        </row>
        <row r="123">
          <cell r="A123" t="str">
            <v/>
          </cell>
        </row>
        <row r="124">
          <cell r="A124" t="str">
            <v>DIR_RESALE</v>
          </cell>
          <cell r="B124" t="str">
            <v>Firm Resale Allocation Only Excise Tax</v>
          </cell>
          <cell r="C124" t="str">
            <v>CUS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0.69679229155294187</v>
          </cell>
          <cell r="R124">
            <v>0.30320770844705813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</row>
        <row r="125">
          <cell r="A125" t="str">
            <v/>
          </cell>
          <cell r="B125" t="str">
            <v>Historical Test Year Twelve Months ended September 2005</v>
          </cell>
          <cell r="D125">
            <v>38525.01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26843.93</v>
          </cell>
          <cell r="R125">
            <v>11681.08</v>
          </cell>
        </row>
        <row r="126">
          <cell r="A126" t="str">
            <v/>
          </cell>
        </row>
        <row r="127">
          <cell r="A127" t="str">
            <v>DIR_449</v>
          </cell>
          <cell r="B127" t="str">
            <v>Schedule 449 / 459 Allocation Only</v>
          </cell>
          <cell r="C127" t="str">
            <v>CUS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0.14067913540845697</v>
          </cell>
          <cell r="O127">
            <v>0.859320864591543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</row>
        <row r="128">
          <cell r="A128" t="str">
            <v/>
          </cell>
          <cell r="B128" t="str">
            <v>Historical Test Year Twelve Months ended September 2005</v>
          </cell>
          <cell r="D128">
            <v>6311142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887846</v>
          </cell>
          <cell r="O128">
            <v>5423296</v>
          </cell>
          <cell r="P128">
            <v>0</v>
          </cell>
          <cell r="Q128">
            <v>0</v>
          </cell>
          <cell r="R128">
            <v>0</v>
          </cell>
        </row>
        <row r="129">
          <cell r="A129" t="str">
            <v/>
          </cell>
        </row>
        <row r="130">
          <cell r="A130" t="str">
            <v>DEM_12NCP2</v>
          </cell>
          <cell r="B130" t="str">
            <v>Dist 12 NCP Dem, Excl Dir Assn Transf (No HV, PRI &amp; FR)</v>
          </cell>
          <cell r="C130" t="str">
            <v>DEM</v>
          </cell>
          <cell r="E130">
            <v>0.61690246298523865</v>
          </cell>
          <cell r="F130">
            <v>0.13414853646184971</v>
          </cell>
          <cell r="G130">
            <v>0.15568045398670377</v>
          </cell>
          <cell r="H130">
            <v>8.7402937885279586E-2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5.8656086809282873E-3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</row>
        <row r="131">
          <cell r="A131" t="str">
            <v/>
          </cell>
          <cell r="B131" t="str">
            <v>Historical Test Year Twelve Months ended September 2005</v>
          </cell>
          <cell r="D131">
            <v>4172457</v>
          </cell>
          <cell r="E131">
            <v>2573999</v>
          </cell>
          <cell r="F131">
            <v>559729</v>
          </cell>
          <cell r="G131">
            <v>649570</v>
          </cell>
          <cell r="H131">
            <v>364685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24474</v>
          </cell>
          <cell r="Q131">
            <v>0</v>
          </cell>
          <cell r="R131">
            <v>0</v>
          </cell>
        </row>
        <row r="132">
          <cell r="A132" t="str">
            <v/>
          </cell>
        </row>
        <row r="133">
          <cell r="A133" t="str">
            <v>DIR451.07</v>
          </cell>
          <cell r="B133" t="str">
            <v>NSF Check Charge Revenue</v>
          </cell>
          <cell r="C133" t="str">
            <v>CUS</v>
          </cell>
          <cell r="E133">
            <v>0.94412098369570308</v>
          </cell>
          <cell r="F133">
            <v>5.2278757535697877E-2</v>
          </cell>
          <cell r="G133">
            <v>3.3752425955615559E-3</v>
          </cell>
          <cell r="H133">
            <v>7.5005391012479019E-5</v>
          </cell>
          <cell r="I133">
            <v>7.5005391012479019E-5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7.5005391012479019E-5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</row>
        <row r="134">
          <cell r="A134" t="str">
            <v/>
          </cell>
          <cell r="B134" t="str">
            <v>Historical Test Year Twelve Months ended September 2005</v>
          </cell>
          <cell r="D134">
            <v>213318</v>
          </cell>
          <cell r="E134">
            <v>201398</v>
          </cell>
          <cell r="F134">
            <v>11152</v>
          </cell>
          <cell r="G134">
            <v>720</v>
          </cell>
          <cell r="H134">
            <v>16</v>
          </cell>
          <cell r="I134">
            <v>16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16</v>
          </cell>
          <cell r="Q134">
            <v>0</v>
          </cell>
          <cell r="R134">
            <v>0</v>
          </cell>
        </row>
        <row r="135">
          <cell r="A135" t="str">
            <v/>
          </cell>
        </row>
        <row r="136">
          <cell r="A136" t="str">
            <v>DIR451.03</v>
          </cell>
          <cell r="B136" t="str">
            <v>Connect/Reconnect Revenue</v>
          </cell>
          <cell r="C136" t="str">
            <v>CUS</v>
          </cell>
          <cell r="E136">
            <v>0.97374060348969105</v>
          </cell>
          <cell r="F136">
            <v>2.5135104425604356E-2</v>
          </cell>
          <cell r="G136">
            <v>1.0505353344669281E-3</v>
          </cell>
          <cell r="H136">
            <v>0</v>
          </cell>
          <cell r="I136">
            <v>7.3756750237716017E-5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</row>
        <row r="137">
          <cell r="A137" t="str">
            <v/>
          </cell>
          <cell r="B137" t="str">
            <v>Historical Test Year Twelve Months ended September 2005</v>
          </cell>
          <cell r="D137">
            <v>1003298</v>
          </cell>
          <cell r="E137">
            <v>976952</v>
          </cell>
          <cell r="F137">
            <v>25218</v>
          </cell>
          <cell r="G137">
            <v>1054</v>
          </cell>
          <cell r="H137">
            <v>0</v>
          </cell>
          <cell r="I137">
            <v>74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</row>
        <row r="138">
          <cell r="A138" t="str">
            <v/>
          </cell>
        </row>
        <row r="139">
          <cell r="A139" t="str">
            <v>DEM_12NCP1</v>
          </cell>
          <cell r="B139" t="str">
            <v>12 NCP Distribution Demand (No HV, LFR, Trans)</v>
          </cell>
          <cell r="C139" t="str">
            <v>DEM</v>
          </cell>
          <cell r="E139">
            <v>0.5716406604117813</v>
          </cell>
          <cell r="F139">
            <v>0.12430613034877867</v>
          </cell>
          <cell r="G139">
            <v>0.14425826264255767</v>
          </cell>
          <cell r="H139">
            <v>8.0990231248058167E-2</v>
          </cell>
          <cell r="I139">
            <v>5.4799573690039613E-2</v>
          </cell>
          <cell r="J139">
            <v>4.5771245486446628E-4</v>
          </cell>
          <cell r="K139">
            <v>1.7697770756016164E-2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5.4352521205011869E-3</v>
          </cell>
          <cell r="Q139">
            <v>0</v>
          </cell>
          <cell r="R139">
            <v>4.1440632740276275E-4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</row>
        <row r="140">
          <cell r="A140" t="str">
            <v/>
          </cell>
          <cell r="B140" t="str">
            <v>Historical Test Year Twelve Months ended September 2005</v>
          </cell>
          <cell r="D140">
            <v>4502827</v>
          </cell>
          <cell r="E140">
            <v>2573999</v>
          </cell>
          <cell r="F140">
            <v>559729</v>
          </cell>
          <cell r="G140">
            <v>649570</v>
          </cell>
          <cell r="H140">
            <v>364685</v>
          </cell>
          <cell r="I140">
            <v>246753</v>
          </cell>
          <cell r="J140">
            <v>2061</v>
          </cell>
          <cell r="K140">
            <v>79690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24474</v>
          </cell>
          <cell r="Q140">
            <v>0</v>
          </cell>
          <cell r="R140">
            <v>1866</v>
          </cell>
        </row>
        <row r="141">
          <cell r="A141" t="str">
            <v/>
          </cell>
        </row>
        <row r="142">
          <cell r="A142" t="str">
            <v>OH_SVC</v>
          </cell>
          <cell r="B142" t="str">
            <v>Dist OH Services</v>
          </cell>
          <cell r="C142" t="str">
            <v>CUS</v>
          </cell>
          <cell r="E142">
            <v>0.86817585956139687</v>
          </cell>
          <cell r="F142">
            <v>0.12612575364387879</v>
          </cell>
          <cell r="G142">
            <v>5.6351524555596361E-3</v>
          </cell>
          <cell r="H142">
            <v>6.3234339164674384E-5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</row>
        <row r="143">
          <cell r="A143" t="str">
            <v/>
          </cell>
          <cell r="B143" t="str">
            <v>Historical Test Year Twelve Months ended September 2005</v>
          </cell>
          <cell r="D143">
            <v>411169</v>
          </cell>
          <cell r="E143">
            <v>356967</v>
          </cell>
          <cell r="F143">
            <v>51859</v>
          </cell>
          <cell r="G143">
            <v>2317</v>
          </cell>
          <cell r="H143">
            <v>26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</row>
        <row r="144">
          <cell r="A144" t="str">
            <v/>
          </cell>
        </row>
        <row r="145">
          <cell r="A145" t="str">
            <v>ENERGY_2</v>
          </cell>
          <cell r="B145" t="str">
            <v>Energy - NO RETAIL WHEELING</v>
          </cell>
          <cell r="C145" t="str">
            <v>NRG</v>
          </cell>
          <cell r="E145">
            <v>0.50898010759620138</v>
          </cell>
          <cell r="F145">
            <v>0.1233295607610793</v>
          </cell>
          <cell r="G145">
            <v>0.14667595726803034</v>
          </cell>
          <cell r="H145">
            <v>9.4776894694337671E-2</v>
          </cell>
          <cell r="I145">
            <v>6.6524014882480942E-2</v>
          </cell>
          <cell r="J145">
            <v>2.7153137999111706E-4</v>
          </cell>
          <cell r="K145">
            <v>8.2255229292589604E-3</v>
          </cell>
          <cell r="L145">
            <v>2.4333806121729022E-2</v>
          </cell>
          <cell r="M145">
            <v>2.2351074030810918E-2</v>
          </cell>
          <cell r="N145">
            <v>0</v>
          </cell>
          <cell r="O145">
            <v>0</v>
          </cell>
          <cell r="P145">
            <v>4.1762290459519116E-3</v>
          </cell>
          <cell r="Q145">
            <v>0</v>
          </cell>
          <cell r="R145">
            <v>3.5530129012848063E-4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</row>
        <row r="146">
          <cell r="A146" t="str">
            <v/>
          </cell>
          <cell r="B146" t="str">
            <v>Historical Test Year Twelve Months ended September 2005</v>
          </cell>
          <cell r="D146">
            <v>21759006271</v>
          </cell>
          <cell r="E146">
            <v>11074901353</v>
          </cell>
          <cell r="F146">
            <v>2683528686</v>
          </cell>
          <cell r="G146">
            <v>3191523074</v>
          </cell>
          <cell r="H146">
            <v>2062251046</v>
          </cell>
          <cell r="I146">
            <v>1447496457</v>
          </cell>
          <cell r="J146">
            <v>5908253</v>
          </cell>
          <cell r="K146">
            <v>178979205</v>
          </cell>
          <cell r="L146">
            <v>529479440</v>
          </cell>
          <cell r="M146">
            <v>486337160</v>
          </cell>
          <cell r="N146">
            <v>0</v>
          </cell>
          <cell r="O146">
            <v>0</v>
          </cell>
          <cell r="P146">
            <v>90870594</v>
          </cell>
          <cell r="Q146">
            <v>0</v>
          </cell>
          <cell r="R146">
            <v>7731003</v>
          </cell>
        </row>
        <row r="147">
          <cell r="A147" t="str">
            <v/>
          </cell>
        </row>
        <row r="148">
          <cell r="A148" t="str">
            <v>DEM_2A</v>
          </cell>
          <cell r="B148" t="str">
            <v>200 CP Demand - NO RETAIL WHEELING &amp; INTERRUPT</v>
          </cell>
          <cell r="C148" t="str">
            <v>DEM</v>
          </cell>
          <cell r="E148">
            <v>0.59457188124635074</v>
          </cell>
          <cell r="F148">
            <v>0.12028154127439407</v>
          </cell>
          <cell r="G148">
            <v>0.12818417385152384</v>
          </cell>
          <cell r="H148">
            <v>7.0732397277496722E-2</v>
          </cell>
          <cell r="I148">
            <v>5.0328006665615398E-2</v>
          </cell>
          <cell r="J148">
            <v>7.9910670525108997E-7</v>
          </cell>
          <cell r="K148">
            <v>0</v>
          </cell>
          <cell r="L148">
            <v>1.7051338876647757E-2</v>
          </cell>
          <cell r="M148">
            <v>1.4756837156970128E-2</v>
          </cell>
          <cell r="N148">
            <v>0</v>
          </cell>
          <cell r="O148">
            <v>0</v>
          </cell>
          <cell r="P148">
            <v>3.6884101825372809E-3</v>
          </cell>
          <cell r="Q148">
            <v>0</v>
          </cell>
          <cell r="R148">
            <v>4.0461436175880187E-4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</row>
        <row r="149">
          <cell r="A149" t="str">
            <v/>
          </cell>
          <cell r="B149" t="str">
            <v>Historical Test Year Twelve Months ended September 2005</v>
          </cell>
          <cell r="D149">
            <v>3754192</v>
          </cell>
          <cell r="E149">
            <v>2232137</v>
          </cell>
          <cell r="F149">
            <v>451560</v>
          </cell>
          <cell r="G149">
            <v>481228</v>
          </cell>
          <cell r="H149">
            <v>265543</v>
          </cell>
          <cell r="I149">
            <v>188941</v>
          </cell>
          <cell r="J149">
            <v>3</v>
          </cell>
          <cell r="K149">
            <v>0</v>
          </cell>
          <cell r="L149">
            <v>64014</v>
          </cell>
          <cell r="M149">
            <v>55400</v>
          </cell>
          <cell r="N149">
            <v>0</v>
          </cell>
          <cell r="O149">
            <v>0</v>
          </cell>
          <cell r="P149">
            <v>13847</v>
          </cell>
          <cell r="Q149">
            <v>0</v>
          </cell>
          <cell r="R149">
            <v>1519</v>
          </cell>
        </row>
        <row r="150">
          <cell r="A150" t="str">
            <v/>
          </cell>
        </row>
        <row r="151">
          <cell r="A151" t="str">
            <v>DIR_RESALE_SMALL</v>
          </cell>
          <cell r="B151" t="str">
            <v>Small Firm Resale Allocation Only</v>
          </cell>
          <cell r="C151" t="str">
            <v>CUS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1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</row>
        <row r="152">
          <cell r="A152" t="str">
            <v/>
          </cell>
          <cell r="B152" t="str">
            <v>Historical Test Year Twelve Months ended September 2005</v>
          </cell>
          <cell r="D152">
            <v>1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1</v>
          </cell>
        </row>
        <row r="153">
          <cell r="A153" t="str">
            <v/>
          </cell>
        </row>
        <row r="154">
          <cell r="A154" t="str">
            <v>DIR_RESALE_LARGE</v>
          </cell>
          <cell r="B154" t="str">
            <v>Large Firm Resale Allocation Only</v>
          </cell>
          <cell r="C154" t="str">
            <v>CUS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1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</row>
        <row r="155">
          <cell r="A155" t="str">
            <v/>
          </cell>
          <cell r="B155" t="str">
            <v>Historical Test Year Twelve Months ended September 2005</v>
          </cell>
          <cell r="D155">
            <v>1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1</v>
          </cell>
          <cell r="R155">
            <v>0</v>
          </cell>
        </row>
        <row r="156">
          <cell r="A156" t="str">
            <v/>
          </cell>
        </row>
        <row r="157">
          <cell r="A157" t="str">
            <v>DIR_449_HV</v>
          </cell>
          <cell r="B157" t="str">
            <v>Schedule 449 / 459 HV Allocation Only</v>
          </cell>
          <cell r="C157" t="str">
            <v>DEM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1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</row>
        <row r="158">
          <cell r="A158" t="str">
            <v/>
          </cell>
          <cell r="B158" t="str">
            <v>Historical Test Year Twelve Months ended September 2005</v>
          </cell>
          <cell r="D158">
            <v>1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1</v>
          </cell>
          <cell r="P158">
            <v>0</v>
          </cell>
          <cell r="Q158">
            <v>0</v>
          </cell>
          <cell r="R158">
            <v>0</v>
          </cell>
        </row>
        <row r="159">
          <cell r="A159" t="str">
            <v/>
          </cell>
        </row>
        <row r="160">
          <cell r="A160" t="str">
            <v>DIR_449_ENERGY</v>
          </cell>
          <cell r="B160" t="str">
            <v>Schedule 449 / 459 Energy Allocation</v>
          </cell>
          <cell r="C160" t="str">
            <v>NRG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5.7713334870122673E-2</v>
          </cell>
          <cell r="O160">
            <v>0.94228666512987735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</row>
        <row r="161">
          <cell r="A161" t="str">
            <v/>
          </cell>
          <cell r="B161" t="str">
            <v>Historical Test Year Twelve Months ended September 2005</v>
          </cell>
          <cell r="D161">
            <v>2086458169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120416459</v>
          </cell>
          <cell r="O161">
            <v>1966041710</v>
          </cell>
          <cell r="P161">
            <v>0</v>
          </cell>
          <cell r="Q161">
            <v>0</v>
          </cell>
          <cell r="R161">
            <v>0</v>
          </cell>
        </row>
        <row r="162">
          <cell r="A162" t="str">
            <v/>
          </cell>
        </row>
        <row r="163">
          <cell r="A163" t="str">
            <v>ANCIL</v>
          </cell>
          <cell r="B163" t="str">
            <v>Transportation Ancillary Exp</v>
          </cell>
          <cell r="C163" t="str">
            <v>DEM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4.3665730453056086E-2</v>
          </cell>
          <cell r="O163">
            <v>0.83479950857140728</v>
          </cell>
          <cell r="P163">
            <v>0</v>
          </cell>
          <cell r="Q163">
            <v>0.1215347609755366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</row>
        <row r="164">
          <cell r="A164" t="str">
            <v/>
          </cell>
          <cell r="B164" t="str">
            <v>Historical Test Year Twelve Months ended September 2005</v>
          </cell>
          <cell r="D164">
            <v>972438.33000000007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42462.23</v>
          </cell>
          <cell r="O164">
            <v>811791.04</v>
          </cell>
          <cell r="P164">
            <v>0</v>
          </cell>
          <cell r="Q164">
            <v>118185.06</v>
          </cell>
          <cell r="R164">
            <v>0</v>
          </cell>
        </row>
        <row r="165">
          <cell r="A165" t="str">
            <v/>
          </cell>
        </row>
        <row r="166">
          <cell r="A166" t="str">
            <v>DIR_449_OATT</v>
          </cell>
          <cell r="B166" t="str">
            <v>Transportation OATT Revenue</v>
          </cell>
          <cell r="C166" t="str">
            <v>CUS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5.221404014033313E-2</v>
          </cell>
          <cell r="O166">
            <v>0.94778595985966685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</row>
        <row r="167">
          <cell r="A167" t="str">
            <v/>
          </cell>
          <cell r="B167" t="str">
            <v>Historical Test Year Twelve Months ended September 2005</v>
          </cell>
          <cell r="D167">
            <v>1980000.01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103383.8</v>
          </cell>
          <cell r="O167">
            <v>1876616.21</v>
          </cell>
          <cell r="P167">
            <v>0</v>
          </cell>
          <cell r="Q167">
            <v>0</v>
          </cell>
          <cell r="R167">
            <v>0</v>
          </cell>
        </row>
        <row r="168">
          <cell r="A168" t="str">
            <v/>
          </cell>
        </row>
        <row r="169">
          <cell r="A169" t="str">
            <v>PROFORMA_RETAIL_TAX</v>
          </cell>
          <cell r="B169" t="str">
            <v>Proforma State Revenue</v>
          </cell>
          <cell r="C169" t="str">
            <v>CUS</v>
          </cell>
          <cell r="E169">
            <v>0.54092150046203558</v>
          </cell>
          <cell r="F169">
            <v>0.12249088134783567</v>
          </cell>
          <cell r="G169">
            <v>0.1416510447791175</v>
          </cell>
          <cell r="H169">
            <v>8.3147024764694571E-2</v>
          </cell>
          <cell r="I169">
            <v>5.4260636948874966E-2</v>
          </cell>
          <cell r="J169">
            <v>1.6324643714081197E-4</v>
          </cell>
          <cell r="K169">
            <v>7.5261119644420074E-3</v>
          </cell>
          <cell r="L169">
            <v>1.9853725460204634E-2</v>
          </cell>
          <cell r="M169">
            <v>1.7585965882574675E-2</v>
          </cell>
          <cell r="N169">
            <v>5.4983117187038639E-4</v>
          </cell>
          <cell r="O169">
            <v>3.3585747923400894E-3</v>
          </cell>
          <cell r="P169">
            <v>8.491455988869169E-3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</row>
        <row r="170">
          <cell r="A170" t="str">
            <v/>
          </cell>
          <cell r="B170" t="str">
            <v>Historical Test Year Twelve Months ended September 2005</v>
          </cell>
          <cell r="D170">
            <v>1614761122</v>
          </cell>
          <cell r="E170">
            <v>873459009</v>
          </cell>
          <cell r="F170">
            <v>197793513</v>
          </cell>
          <cell r="G170">
            <v>228732600</v>
          </cell>
          <cell r="H170">
            <v>134262583</v>
          </cell>
          <cell r="I170">
            <v>87617967</v>
          </cell>
          <cell r="J170">
            <v>263604</v>
          </cell>
          <cell r="K170">
            <v>12152873</v>
          </cell>
          <cell r="L170">
            <v>32059024</v>
          </cell>
          <cell r="M170">
            <v>28397134</v>
          </cell>
          <cell r="N170">
            <v>887846</v>
          </cell>
          <cell r="O170">
            <v>5423296</v>
          </cell>
          <cell r="P170">
            <v>13711673</v>
          </cell>
          <cell r="Q170">
            <v>0</v>
          </cell>
          <cell r="R170">
            <v>0</v>
          </cell>
        </row>
        <row r="171">
          <cell r="A171" t="str">
            <v/>
          </cell>
        </row>
        <row r="172">
          <cell r="A172" t="str">
            <v>DIR908.01</v>
          </cell>
          <cell r="B172" t="str">
            <v>Direct Assign A/C 908</v>
          </cell>
          <cell r="C172" t="str">
            <v>CUS</v>
          </cell>
          <cell r="E172">
            <v>0.88217227295718714</v>
          </cell>
          <cell r="F172">
            <v>0.10607200646231199</v>
          </cell>
          <cell r="G172">
            <v>7.9520661531376682E-3</v>
          </cell>
          <cell r="H172">
            <v>7.0587169492250512E-4</v>
          </cell>
          <cell r="I172">
            <v>4.8064703647129583E-4</v>
          </cell>
          <cell r="J172">
            <v>2.5164766307397686E-5</v>
          </cell>
          <cell r="K172">
            <v>1.9502693888233207E-4</v>
          </cell>
          <cell r="L172">
            <v>6.291191576849422E-5</v>
          </cell>
          <cell r="M172">
            <v>1.6357098099808495E-5</v>
          </cell>
          <cell r="N172">
            <v>1.2582383153698843E-6</v>
          </cell>
          <cell r="O172">
            <v>1.2582383153698843E-5</v>
          </cell>
          <cell r="P172">
            <v>2.2950266872346688E-3</v>
          </cell>
          <cell r="Q172">
            <v>1.2582383153698843E-6</v>
          </cell>
          <cell r="R172">
            <v>7.5494298922193058E-6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</row>
        <row r="173">
          <cell r="A173" t="str">
            <v/>
          </cell>
          <cell r="B173" t="str">
            <v>Historical Test Year Twelve Months ended September 2005</v>
          </cell>
          <cell r="D173">
            <v>794762</v>
          </cell>
          <cell r="E173">
            <v>701117</v>
          </cell>
          <cell r="F173">
            <v>84302</v>
          </cell>
          <cell r="G173">
            <v>6320</v>
          </cell>
          <cell r="H173">
            <v>561</v>
          </cell>
          <cell r="I173">
            <v>382</v>
          </cell>
          <cell r="J173">
            <v>20</v>
          </cell>
          <cell r="K173">
            <v>155</v>
          </cell>
          <cell r="L173">
            <v>50</v>
          </cell>
          <cell r="M173">
            <v>13</v>
          </cell>
          <cell r="N173">
            <v>1</v>
          </cell>
          <cell r="O173">
            <v>10</v>
          </cell>
          <cell r="P173">
            <v>1824</v>
          </cell>
          <cell r="Q173">
            <v>1</v>
          </cell>
          <cell r="R173">
            <v>6</v>
          </cell>
        </row>
        <row r="174">
          <cell r="A174" t="str">
            <v/>
          </cell>
        </row>
        <row r="175">
          <cell r="A175" t="str">
            <v>DIR556.01</v>
          </cell>
          <cell r="B175" t="str">
            <v>Direct Assign A/C 556</v>
          </cell>
          <cell r="C175" t="str">
            <v>DEM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  <cell r="I175">
            <v>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0.11109005936592144</v>
          </cell>
          <cell r="O175">
            <v>0.83333333333333337</v>
          </cell>
          <cell r="P175">
            <v>0</v>
          </cell>
          <cell r="Q175">
            <v>5.5576607300745234E-2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</row>
        <row r="176">
          <cell r="A176" t="str">
            <v/>
          </cell>
          <cell r="B176" t="str">
            <v>Historical Test Year Twelve Months ended September 2005</v>
          </cell>
          <cell r="D176">
            <v>15834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  <cell r="I176">
            <v>0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1759</v>
          </cell>
          <cell r="O176">
            <v>13195</v>
          </cell>
          <cell r="P176">
            <v>0</v>
          </cell>
          <cell r="Q176">
            <v>880</v>
          </cell>
          <cell r="R176">
            <v>0</v>
          </cell>
        </row>
        <row r="177">
          <cell r="A177" t="str">
            <v/>
          </cell>
        </row>
        <row r="178">
          <cell r="A178" t="str">
            <v>DIR565.02</v>
          </cell>
          <cell r="B178" t="str">
            <v>Direct Assign A/C 565.02</v>
          </cell>
          <cell r="C178" t="str">
            <v>DEM</v>
          </cell>
          <cell r="E178">
            <v>1.5088871187966442E-7</v>
          </cell>
          <cell r="F178">
            <v>0</v>
          </cell>
          <cell r="G178">
            <v>0</v>
          </cell>
          <cell r="H178">
            <v>0</v>
          </cell>
          <cell r="I178">
            <v>0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0.11111444742818488</v>
          </cell>
          <cell r="O178">
            <v>0.83332817796901071</v>
          </cell>
          <cell r="P178">
            <v>0</v>
          </cell>
          <cell r="Q178">
            <v>5.5557223714092441E-2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</row>
        <row r="179">
          <cell r="A179" t="str">
            <v/>
          </cell>
          <cell r="B179" t="str">
            <v>Historical Test Year Twelve Months ended September 2005</v>
          </cell>
          <cell r="D179">
            <v>66274.010000000009</v>
          </cell>
          <cell r="E179">
            <v>0.01</v>
          </cell>
          <cell r="F179">
            <v>0</v>
          </cell>
          <cell r="G179">
            <v>0</v>
          </cell>
          <cell r="H179">
            <v>0</v>
          </cell>
          <cell r="I179">
            <v>0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7364</v>
          </cell>
          <cell r="O179">
            <v>55228</v>
          </cell>
          <cell r="P179">
            <v>0</v>
          </cell>
          <cell r="Q179">
            <v>3682</v>
          </cell>
          <cell r="R179">
            <v>0</v>
          </cell>
        </row>
        <row r="180">
          <cell r="A180" t="str">
            <v/>
          </cell>
        </row>
        <row r="181">
          <cell r="A181" t="str">
            <v>DIR920.01</v>
          </cell>
          <cell r="B181" t="str">
            <v>Direct Assign A/C 920.01</v>
          </cell>
          <cell r="C181" t="str">
            <v>CUS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0.10921295592292486</v>
          </cell>
          <cell r="M181">
            <v>0.45245801924706192</v>
          </cell>
          <cell r="N181">
            <v>4.8704190472052655E-2</v>
          </cell>
          <cell r="O181">
            <v>0.36527273912193425</v>
          </cell>
          <cell r="P181">
            <v>0</v>
          </cell>
          <cell r="Q181">
            <v>2.4352095236026328E-2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</row>
        <row r="182">
          <cell r="A182" t="str">
            <v/>
          </cell>
          <cell r="B182" t="str">
            <v>Historical Test Year Twelve Months ended September 2005</v>
          </cell>
          <cell r="D182">
            <v>230165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25137</v>
          </cell>
          <cell r="M182">
            <v>104140</v>
          </cell>
          <cell r="N182">
            <v>11210</v>
          </cell>
          <cell r="O182">
            <v>84073</v>
          </cell>
          <cell r="P182">
            <v>0</v>
          </cell>
          <cell r="Q182">
            <v>5605</v>
          </cell>
          <cell r="R182">
            <v>0</v>
          </cell>
        </row>
        <row r="183">
          <cell r="A183" t="str">
            <v/>
          </cell>
        </row>
        <row r="184">
          <cell r="A184" t="str">
            <v>DIR450.02</v>
          </cell>
          <cell r="B184" t="str">
            <v>Direct Assign  Disconnect Call - A/C 450.02</v>
          </cell>
          <cell r="C184" t="str">
            <v>CUS</v>
          </cell>
          <cell r="E184">
            <v>0.89279790505829737</v>
          </cell>
          <cell r="F184">
            <v>0.10206489531398476</v>
          </cell>
          <cell r="G184">
            <v>4.1527529087591331E-3</v>
          </cell>
          <cell r="H184">
            <v>3.175634577286396E-5</v>
          </cell>
          <cell r="I184">
            <v>2.222944204100477E-4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0</v>
          </cell>
          <cell r="P184">
            <v>7.3039595277587101E-4</v>
          </cell>
          <cell r="Q184">
            <v>0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</row>
        <row r="185">
          <cell r="A185" t="str">
            <v/>
          </cell>
          <cell r="B185" t="str">
            <v>Historical Test Year Twelve Months ended September 2005</v>
          </cell>
          <cell r="D185">
            <v>409367</v>
          </cell>
          <cell r="E185">
            <v>365482</v>
          </cell>
          <cell r="F185">
            <v>41782</v>
          </cell>
          <cell r="G185">
            <v>1700</v>
          </cell>
          <cell r="H185">
            <v>13</v>
          </cell>
          <cell r="I185">
            <v>91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0</v>
          </cell>
          <cell r="P185">
            <v>299</v>
          </cell>
          <cell r="Q185">
            <v>0</v>
          </cell>
          <cell r="R185">
            <v>0</v>
          </cell>
        </row>
        <row r="186">
          <cell r="A186" t="str">
            <v/>
          </cell>
        </row>
        <row r="187">
          <cell r="A187" t="str">
            <v>DEM_12NCP_P</v>
          </cell>
          <cell r="B187" t="str">
            <v>12 NCP Distribution Demand (No HV)</v>
          </cell>
          <cell r="C187" t="str">
            <v>DMP</v>
          </cell>
          <cell r="E187">
            <v>0.5716406604117813</v>
          </cell>
          <cell r="F187">
            <v>0.12430613034877867</v>
          </cell>
          <cell r="G187">
            <v>0.14425826264255767</v>
          </cell>
          <cell r="H187">
            <v>8.0990231248058167E-2</v>
          </cell>
          <cell r="I187">
            <v>5.4799573690039613E-2</v>
          </cell>
          <cell r="J187">
            <v>4.5771245486446628E-4</v>
          </cell>
          <cell r="K187">
            <v>1.7697770756016164E-2</v>
          </cell>
          <cell r="L187">
            <v>0</v>
          </cell>
          <cell r="M187">
            <v>0</v>
          </cell>
          <cell r="N187">
            <v>0</v>
          </cell>
          <cell r="O187">
            <v>0</v>
          </cell>
          <cell r="P187">
            <v>5.4352521205011869E-3</v>
          </cell>
          <cell r="Q187">
            <v>0</v>
          </cell>
          <cell r="R187">
            <v>4.1440632740276275E-4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</row>
        <row r="188">
          <cell r="A188" t="str">
            <v/>
          </cell>
          <cell r="B188" t="str">
            <v>Historical Test Year Twelve Months ended September 2005</v>
          </cell>
          <cell r="D188">
            <v>4502827</v>
          </cell>
          <cell r="E188">
            <v>2573999</v>
          </cell>
          <cell r="F188">
            <v>559729</v>
          </cell>
          <cell r="G188">
            <v>649570</v>
          </cell>
          <cell r="H188">
            <v>364685</v>
          </cell>
          <cell r="I188">
            <v>246753</v>
          </cell>
          <cell r="J188">
            <v>2061</v>
          </cell>
          <cell r="K188">
            <v>79690</v>
          </cell>
          <cell r="L188">
            <v>0</v>
          </cell>
          <cell r="M188">
            <v>0</v>
          </cell>
          <cell r="N188">
            <v>0</v>
          </cell>
          <cell r="O188">
            <v>0</v>
          </cell>
          <cell r="P188">
            <v>24474</v>
          </cell>
          <cell r="Q188">
            <v>0</v>
          </cell>
          <cell r="R188">
            <v>1866</v>
          </cell>
        </row>
        <row r="189">
          <cell r="A189" t="str">
            <v/>
          </cell>
        </row>
        <row r="190">
          <cell r="A190" t="str">
            <v>DEM_12NCP_S</v>
          </cell>
          <cell r="B190" t="str">
            <v>Dist 12 NCP Dem, Excl Dir Assn Transf (No HV, PRI &amp; FR)</v>
          </cell>
          <cell r="C190" t="str">
            <v>DMS</v>
          </cell>
          <cell r="E190">
            <v>0.61690246298523865</v>
          </cell>
          <cell r="F190">
            <v>0.13414853646184971</v>
          </cell>
          <cell r="G190">
            <v>0.15568045398670377</v>
          </cell>
          <cell r="H190">
            <v>8.7402937885279586E-2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5.8656086809282873E-3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</row>
        <row r="191">
          <cell r="A191" t="str">
            <v/>
          </cell>
          <cell r="B191" t="str">
            <v>Historical Test Year Twelve Months ended September 2005</v>
          </cell>
          <cell r="D191">
            <v>4172457</v>
          </cell>
          <cell r="E191">
            <v>2573999</v>
          </cell>
          <cell r="F191">
            <v>559729</v>
          </cell>
          <cell r="G191">
            <v>649570</v>
          </cell>
          <cell r="H191">
            <v>364685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24474</v>
          </cell>
          <cell r="Q191">
            <v>0</v>
          </cell>
          <cell r="R191">
            <v>0</v>
          </cell>
        </row>
        <row r="192">
          <cell r="A192" t="str">
            <v/>
          </cell>
        </row>
        <row r="193">
          <cell r="A193" t="str">
            <v>DIR_40</v>
          </cell>
          <cell r="B193" t="str">
            <v>Direct Assignment Schedule 40</v>
          </cell>
          <cell r="C193" t="str">
            <v>CUS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  <cell r="I193">
            <v>0</v>
          </cell>
          <cell r="J193">
            <v>0</v>
          </cell>
          <cell r="K193">
            <v>0</v>
          </cell>
          <cell r="L193">
            <v>1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</row>
        <row r="194">
          <cell r="A194" t="str">
            <v/>
          </cell>
          <cell r="B194" t="str">
            <v>Historical Test Year Twelve Months ended September 2005</v>
          </cell>
          <cell r="D194">
            <v>1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1</v>
          </cell>
          <cell r="M194">
            <v>0</v>
          </cell>
          <cell r="N194">
            <v>0</v>
          </cell>
          <cell r="O194">
            <v>0</v>
          </cell>
          <cell r="P194">
            <v>0</v>
          </cell>
          <cell r="Q194">
            <v>0</v>
          </cell>
          <cell r="R194">
            <v>0</v>
          </cell>
        </row>
        <row r="195">
          <cell r="A195" t="str">
            <v/>
          </cell>
        </row>
        <row r="196">
          <cell r="A196" t="str">
            <v>DEM_3B</v>
          </cell>
          <cell r="B196" t="str">
            <v>Top 75 CP - No Interruptibles</v>
          </cell>
          <cell r="C196" t="str">
            <v>DEM</v>
          </cell>
          <cell r="E196">
            <v>0.5550344459005877</v>
          </cell>
          <cell r="F196">
            <v>0.11431287341887425</v>
          </cell>
          <cell r="G196">
            <v>0.12019985625531962</v>
          </cell>
          <cell r="H196">
            <v>6.5487724457653038E-2</v>
          </cell>
          <cell r="I196">
            <v>4.7267476726340386E-2</v>
          </cell>
          <cell r="J196">
            <v>9.5606704611374291E-7</v>
          </cell>
          <cell r="K196">
            <v>0</v>
          </cell>
          <cell r="L196">
            <v>1.5715591087256175E-2</v>
          </cell>
          <cell r="M196">
            <v>1.3644510848612281E-2</v>
          </cell>
          <cell r="N196">
            <v>3.368224203458716E-3</v>
          </cell>
          <cell r="O196">
            <v>5.7168029022371253E-2</v>
          </cell>
          <cell r="P196">
            <v>3.386389477334877E-3</v>
          </cell>
          <cell r="Q196">
            <v>4.0362760519306934E-3</v>
          </cell>
          <cell r="R196">
            <v>3.7764648321492839E-4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</row>
        <row r="197">
          <cell r="A197" t="str">
            <v/>
          </cell>
          <cell r="B197" t="str">
            <v>Historical Test Year Twelve Months ended September 2005</v>
          </cell>
          <cell r="D197">
            <v>4183807</v>
          </cell>
          <cell r="E197">
            <v>2322157</v>
          </cell>
          <cell r="F197">
            <v>478263</v>
          </cell>
          <cell r="G197">
            <v>502893</v>
          </cell>
          <cell r="H197">
            <v>273988</v>
          </cell>
          <cell r="I197">
            <v>197758</v>
          </cell>
          <cell r="J197">
            <v>4</v>
          </cell>
          <cell r="K197">
            <v>0</v>
          </cell>
          <cell r="L197">
            <v>65751</v>
          </cell>
          <cell r="M197">
            <v>57086</v>
          </cell>
          <cell r="N197">
            <v>14092</v>
          </cell>
          <cell r="O197">
            <v>239180</v>
          </cell>
          <cell r="P197">
            <v>14168</v>
          </cell>
          <cell r="Q197">
            <v>16887</v>
          </cell>
          <cell r="R197">
            <v>1580</v>
          </cell>
        </row>
        <row r="198">
          <cell r="A198" t="str">
            <v/>
          </cell>
        </row>
        <row r="199">
          <cell r="A199" t="str">
            <v>DEM_3A</v>
          </cell>
          <cell r="B199" t="str">
            <v>Top 75 CP - No Interruptibles or Transportation</v>
          </cell>
          <cell r="C199" t="str">
            <v>DEM</v>
          </cell>
          <cell r="E199">
            <v>0.59334845647845691</v>
          </cell>
          <cell r="F199">
            <v>0.1222038875238652</v>
          </cell>
          <cell r="G199">
            <v>0.12849724860283807</v>
          </cell>
          <cell r="H199">
            <v>7.0008340044889067E-2</v>
          </cell>
          <cell r="I199">
            <v>5.0530349178055871E-2</v>
          </cell>
          <cell r="J199">
            <v>1.0220643246403356E-6</v>
          </cell>
          <cell r="K199">
            <v>0</v>
          </cell>
          <cell r="L199">
            <v>1.6800437852356676E-2</v>
          </cell>
          <cell r="M199">
            <v>1.4586391009104549E-2</v>
          </cell>
          <cell r="N199">
            <v>0</v>
          </cell>
          <cell r="O199">
            <v>0</v>
          </cell>
          <cell r="P199">
            <v>3.6201518378760687E-3</v>
          </cell>
          <cell r="Q199">
            <v>0</v>
          </cell>
          <cell r="R199">
            <v>4.0371540823293256E-4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</row>
        <row r="200">
          <cell r="A200" t="str">
            <v/>
          </cell>
          <cell r="B200" t="str">
            <v>Historical Test Year Twelve Months ended September 2005</v>
          </cell>
          <cell r="D200">
            <v>3913648</v>
          </cell>
          <cell r="E200">
            <v>2322157</v>
          </cell>
          <cell r="F200">
            <v>478263</v>
          </cell>
          <cell r="G200">
            <v>502893</v>
          </cell>
          <cell r="H200">
            <v>273988</v>
          </cell>
          <cell r="I200">
            <v>197758</v>
          </cell>
          <cell r="J200">
            <v>4</v>
          </cell>
          <cell r="K200">
            <v>0</v>
          </cell>
          <cell r="L200">
            <v>65751</v>
          </cell>
          <cell r="M200">
            <v>57086</v>
          </cell>
          <cell r="N200">
            <v>0</v>
          </cell>
          <cell r="O200">
            <v>0</v>
          </cell>
          <cell r="P200">
            <v>14168</v>
          </cell>
          <cell r="Q200">
            <v>0</v>
          </cell>
          <cell r="R200">
            <v>1580</v>
          </cell>
        </row>
        <row r="201">
          <cell r="A201" t="str">
            <v/>
          </cell>
        </row>
      </sheetData>
      <sheetData sheetId="4" refreshError="1">
        <row r="4">
          <cell r="A4" t="str">
            <v>D361.T</v>
          </cell>
          <cell r="B4" t="str">
            <v>Total Struct and Improvements</v>
          </cell>
          <cell r="C4">
            <v>5822059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273947.40000000002</v>
          </cell>
          <cell r="K4">
            <v>309229</v>
          </cell>
          <cell r="L4">
            <v>4143093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1095789.6000000001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0</v>
          </cell>
          <cell r="BB4">
            <v>0</v>
          </cell>
          <cell r="BC4">
            <v>0</v>
          </cell>
          <cell r="BD4">
            <v>0</v>
          </cell>
          <cell r="BE4">
            <v>0</v>
          </cell>
          <cell r="BF4">
            <v>0</v>
          </cell>
          <cell r="BG4">
            <v>0</v>
          </cell>
          <cell r="BH4">
            <v>0</v>
          </cell>
          <cell r="BI4">
            <v>0</v>
          </cell>
          <cell r="BJ4">
            <v>0</v>
          </cell>
          <cell r="BK4">
            <v>0</v>
          </cell>
          <cell r="BL4">
            <v>0</v>
          </cell>
          <cell r="BM4">
            <v>0</v>
          </cell>
          <cell r="BN4">
            <v>0</v>
          </cell>
          <cell r="BO4">
            <v>0</v>
          </cell>
          <cell r="BP4">
            <v>0</v>
          </cell>
          <cell r="BQ4">
            <v>0</v>
          </cell>
          <cell r="BR4">
            <v>0</v>
          </cell>
          <cell r="BS4">
            <v>0</v>
          </cell>
          <cell r="BT4">
            <v>0</v>
          </cell>
          <cell r="BU4">
            <v>0</v>
          </cell>
          <cell r="BV4">
            <v>0</v>
          </cell>
          <cell r="BW4">
            <v>0</v>
          </cell>
          <cell r="BX4">
            <v>0</v>
          </cell>
          <cell r="BY4">
            <v>0</v>
          </cell>
        </row>
        <row r="5">
          <cell r="A5" t="str">
            <v/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4.7053353461378532E-2</v>
          </cell>
          <cell r="K5">
            <v>5.3113340143066227E-2</v>
          </cell>
          <cell r="L5">
            <v>0.7116198925500411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  <cell r="AE5">
            <v>0</v>
          </cell>
          <cell r="AF5">
            <v>0.18821341384551413</v>
          </cell>
          <cell r="AG5">
            <v>0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0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0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0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0</v>
          </cell>
          <cell r="BB5">
            <v>0</v>
          </cell>
          <cell r="BC5">
            <v>0</v>
          </cell>
          <cell r="BD5">
            <v>0</v>
          </cell>
          <cell r="BE5">
            <v>0</v>
          </cell>
          <cell r="BF5">
            <v>0</v>
          </cell>
          <cell r="BG5">
            <v>0</v>
          </cell>
          <cell r="BH5">
            <v>0</v>
          </cell>
          <cell r="BI5">
            <v>0</v>
          </cell>
          <cell r="BJ5">
            <v>0</v>
          </cell>
          <cell r="BK5">
            <v>0</v>
          </cell>
          <cell r="BL5">
            <v>0</v>
          </cell>
          <cell r="BM5">
            <v>0</v>
          </cell>
          <cell r="BN5">
            <v>0</v>
          </cell>
          <cell r="BO5">
            <v>0</v>
          </cell>
          <cell r="BP5">
            <v>0</v>
          </cell>
          <cell r="BQ5">
            <v>0</v>
          </cell>
          <cell r="BR5">
            <v>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  <cell r="BY5">
            <v>0</v>
          </cell>
        </row>
        <row r="6">
          <cell r="A6" t="str">
            <v/>
          </cell>
        </row>
        <row r="7">
          <cell r="A7" t="str">
            <v>D362.T</v>
          </cell>
          <cell r="B7" t="str">
            <v>Total Station Equip</v>
          </cell>
          <cell r="C7">
            <v>339335987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19069282.600000001</v>
          </cell>
          <cell r="K7">
            <v>0</v>
          </cell>
          <cell r="L7">
            <v>0</v>
          </cell>
          <cell r="M7">
            <v>22575914</v>
          </cell>
          <cell r="N7">
            <v>221413660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76277130.400000006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</row>
        <row r="8">
          <cell r="A8" t="str">
            <v/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5.6195874680394574E-2</v>
          </cell>
          <cell r="K8">
            <v>0</v>
          </cell>
          <cell r="L8">
            <v>0</v>
          </cell>
          <cell r="M8">
            <v>6.6529678150522839E-2</v>
          </cell>
          <cell r="N8">
            <v>0.65249094844750433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0.2247834987215783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0</v>
          </cell>
          <cell r="BB8">
            <v>0</v>
          </cell>
          <cell r="BC8">
            <v>0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0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0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0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0</v>
          </cell>
          <cell r="BX8">
            <v>0</v>
          </cell>
          <cell r="BY8">
            <v>0</v>
          </cell>
        </row>
        <row r="9">
          <cell r="A9" t="str">
            <v/>
          </cell>
        </row>
        <row r="10">
          <cell r="A10" t="str">
            <v>D364.T</v>
          </cell>
          <cell r="B10" t="str">
            <v>Total OVHD Lines</v>
          </cell>
          <cell r="C10">
            <v>451209396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450003391</v>
          </cell>
          <cell r="P10">
            <v>1206005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</row>
        <row r="11">
          <cell r="A11" t="str">
            <v/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0.99732717223823064</v>
          </cell>
          <cell r="P11">
            <v>2.6728277617693937E-3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</row>
        <row r="12">
          <cell r="A12" t="str">
            <v/>
          </cell>
        </row>
        <row r="13">
          <cell r="A13" t="str">
            <v>D366.T</v>
          </cell>
          <cell r="B13" t="str">
            <v>Total UNGD Lines</v>
          </cell>
          <cell r="C13">
            <v>940340482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927232068</v>
          </cell>
          <cell r="R13">
            <v>13108414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</row>
        <row r="14">
          <cell r="A14" t="str">
            <v/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0.98605992802509168</v>
          </cell>
          <cell r="R14">
            <v>1.394007197490834E-2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</row>
        <row r="15">
          <cell r="A15" t="str">
            <v/>
          </cell>
        </row>
        <row r="16">
          <cell r="A16" t="str">
            <v>D368.T</v>
          </cell>
          <cell r="B16" t="str">
            <v>Total Transformers</v>
          </cell>
          <cell r="C16">
            <v>326103464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115456007</v>
          </cell>
          <cell r="AJ16">
            <v>208973323</v>
          </cell>
          <cell r="AK16">
            <v>1674134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</row>
        <row r="17">
          <cell r="A17" t="str">
            <v/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0.35404716522729118</v>
          </cell>
          <cell r="AJ17">
            <v>0.64081908372491259</v>
          </cell>
          <cell r="AK17">
            <v>5.133751047796291E-3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0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0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0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0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0</v>
          </cell>
          <cell r="BX17">
            <v>0</v>
          </cell>
          <cell r="BY17">
            <v>0</v>
          </cell>
        </row>
        <row r="18">
          <cell r="A18" t="str">
            <v/>
          </cell>
        </row>
        <row r="19">
          <cell r="A19" t="str">
            <v>D370.T</v>
          </cell>
          <cell r="B19" t="str">
            <v>Total Meters</v>
          </cell>
          <cell r="C19">
            <v>121949908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121949908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0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</row>
        <row r="20">
          <cell r="A20" t="str">
            <v/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1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0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0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</row>
        <row r="21">
          <cell r="A21" t="str">
            <v/>
          </cell>
        </row>
        <row r="22">
          <cell r="A22" t="str">
            <v>D108.05.T</v>
          </cell>
          <cell r="B22" t="str">
            <v>Total Dist Acc Depr - Subs &amp; Lines</v>
          </cell>
          <cell r="C22">
            <v>1720363718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12652224</v>
          </cell>
          <cell r="J22">
            <v>20983856.400000002</v>
          </cell>
          <cell r="K22">
            <v>0</v>
          </cell>
          <cell r="L22">
            <v>4143093</v>
          </cell>
          <cell r="M22">
            <v>0</v>
          </cell>
          <cell r="N22">
            <v>221413660</v>
          </cell>
          <cell r="O22">
            <v>450003391</v>
          </cell>
          <cell r="P22">
            <v>0</v>
          </cell>
          <cell r="Q22">
            <v>927232068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83935425.600000009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7.3543889978735302E-3</v>
          </cell>
          <cell r="J23">
            <v>1.2197337214478503E-2</v>
          </cell>
          <cell r="K23">
            <v>0</v>
          </cell>
          <cell r="L23">
            <v>2.4082657386058637E-3</v>
          </cell>
          <cell r="M23">
            <v>0</v>
          </cell>
          <cell r="N23">
            <v>0.12870165633195479</v>
          </cell>
          <cell r="O23">
            <v>0.26157456489674702</v>
          </cell>
          <cell r="P23">
            <v>0</v>
          </cell>
          <cell r="Q23">
            <v>0.53897443796242628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4.8789348857914014E-2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</row>
        <row r="25">
          <cell r="A25" t="str">
            <v>D108.10.T</v>
          </cell>
          <cell r="B25" t="str">
            <v>Total Dist Acc Depr - Other</v>
          </cell>
          <cell r="C25">
            <v>705188683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1922251.4758986074</v>
          </cell>
          <cell r="P25">
            <v>5151.6164934657127</v>
          </cell>
          <cell r="Q25">
            <v>3960799.5114274989</v>
          </cell>
          <cell r="R25">
            <v>55994.396180427822</v>
          </cell>
          <cell r="S25">
            <v>0</v>
          </cell>
          <cell r="T25">
            <v>0</v>
          </cell>
          <cell r="U25">
            <v>0</v>
          </cell>
          <cell r="V25">
            <v>1255565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115456007</v>
          </cell>
          <cell r="AJ25">
            <v>208973323</v>
          </cell>
          <cell r="AK25">
            <v>1674134</v>
          </cell>
          <cell r="AL25">
            <v>43231546</v>
          </cell>
          <cell r="AM25">
            <v>125725426</v>
          </cell>
          <cell r="AN25">
            <v>121949908</v>
          </cell>
          <cell r="AO25">
            <v>2152931</v>
          </cell>
          <cell r="AP25">
            <v>29334640</v>
          </cell>
          <cell r="AQ25">
            <v>0</v>
          </cell>
          <cell r="AR25">
            <v>0</v>
          </cell>
          <cell r="AS25">
            <v>14843197.701933347</v>
          </cell>
          <cell r="AT25">
            <v>26084483.951444812</v>
          </cell>
          <cell r="AU25">
            <v>7814967.0161784003</v>
          </cell>
          <cell r="AV25">
            <v>371888.33044344105</v>
          </cell>
          <cell r="AW25">
            <v>376469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</row>
        <row r="26">
          <cell r="A26" t="str">
            <v/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2.7258682991352081E-3</v>
          </cell>
          <cell r="P26">
            <v>7.3053022795967259E-6</v>
          </cell>
          <cell r="Q26">
            <v>5.6166521200787601E-3</v>
          </cell>
          <cell r="R26">
            <v>7.9403424261174395E-5</v>
          </cell>
          <cell r="S26">
            <v>0</v>
          </cell>
          <cell r="T26">
            <v>0</v>
          </cell>
          <cell r="U26">
            <v>0</v>
          </cell>
          <cell r="V26">
            <v>1.7804667463728995E-3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0.16372356758311732</v>
          </cell>
          <cell r="AJ26">
            <v>0.29633675077000632</v>
          </cell>
          <cell r="AK26">
            <v>2.3740227833463404E-3</v>
          </cell>
          <cell r="AL26">
            <v>6.1304934469573726E-2</v>
          </cell>
          <cell r="AM26">
            <v>0.17828622187347268</v>
          </cell>
          <cell r="AN26">
            <v>0.1729323100892701</v>
          </cell>
          <cell r="AO26">
            <v>3.0529857496309253E-3</v>
          </cell>
          <cell r="AP26">
            <v>4.1598285263463312E-2</v>
          </cell>
          <cell r="AQ26">
            <v>0</v>
          </cell>
          <cell r="AR26">
            <v>0</v>
          </cell>
          <cell r="AS26">
            <v>2.1048547799700505E-2</v>
          </cell>
          <cell r="AT26">
            <v>3.6989368349583697E-2</v>
          </cell>
          <cell r="AU26">
            <v>1.1082093636177086E-2</v>
          </cell>
          <cell r="AV26">
            <v>5.2736003768716333E-4</v>
          </cell>
          <cell r="AW26">
            <v>5.3385570284314953E-4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</row>
        <row r="27">
          <cell r="A27" t="str">
            <v/>
          </cell>
        </row>
        <row r="28">
          <cell r="A28" t="str">
            <v>D372.T</v>
          </cell>
          <cell r="B28" t="str">
            <v>Leased Property Assignment Factor</v>
          </cell>
          <cell r="C28">
            <v>2152931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2152931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J28">
            <v>0</v>
          </cell>
          <cell r="BK28">
            <v>0</v>
          </cell>
          <cell r="BL28">
            <v>0</v>
          </cell>
          <cell r="BM28">
            <v>0</v>
          </cell>
          <cell r="BN28">
            <v>0</v>
          </cell>
          <cell r="BO28">
            <v>0</v>
          </cell>
          <cell r="BP28">
            <v>0</v>
          </cell>
          <cell r="BQ28">
            <v>0</v>
          </cell>
          <cell r="BR28">
            <v>0</v>
          </cell>
          <cell r="BS28">
            <v>0</v>
          </cell>
          <cell r="BT28">
            <v>0</v>
          </cell>
          <cell r="BU28">
            <v>0</v>
          </cell>
          <cell r="BV28">
            <v>0</v>
          </cell>
          <cell r="BW28">
            <v>0</v>
          </cell>
          <cell r="BX28">
            <v>0</v>
          </cell>
          <cell r="BY28">
            <v>0</v>
          </cell>
        </row>
        <row r="29">
          <cell r="A29" t="str">
            <v/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1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</row>
        <row r="30">
          <cell r="A30" t="str">
            <v/>
          </cell>
        </row>
        <row r="31">
          <cell r="A31" t="str">
            <v>ADJPTDCE.T</v>
          </cell>
          <cell r="B31" t="str">
            <v>Adj Total Prod Trans Dist &amp; Cust Exp</v>
          </cell>
          <cell r="C31">
            <v>186758210</v>
          </cell>
          <cell r="D31">
            <v>0</v>
          </cell>
          <cell r="E31">
            <v>14590907.200000001</v>
          </cell>
          <cell r="F31">
            <v>278602.99666853523</v>
          </cell>
          <cell r="G31">
            <v>535312.60333146469</v>
          </cell>
          <cell r="H31">
            <v>0</v>
          </cell>
          <cell r="I31">
            <v>0</v>
          </cell>
          <cell r="J31">
            <v>276225.11296018958</v>
          </cell>
          <cell r="K31">
            <v>43.517236190581819</v>
          </cell>
          <cell r="L31">
            <v>583.04996181000536</v>
          </cell>
          <cell r="M31">
            <v>326974.23265779892</v>
          </cell>
          <cell r="N31">
            <v>3206805.3403487797</v>
          </cell>
          <cell r="O31">
            <v>28192488.090587143</v>
          </cell>
          <cell r="P31">
            <v>75555.611979129608</v>
          </cell>
          <cell r="Q31">
            <v>13426019.134766128</v>
          </cell>
          <cell r="R31">
            <v>189805.57647240069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31669</v>
          </cell>
          <cell r="AA31">
            <v>82108</v>
          </cell>
          <cell r="AB31">
            <v>5707562.4261067724</v>
          </cell>
          <cell r="AC31">
            <v>58363628.800000004</v>
          </cell>
          <cell r="AD31">
            <v>1114411.9866741409</v>
          </cell>
          <cell r="AE31">
            <v>2141250.4133258588</v>
          </cell>
          <cell r="AF31">
            <v>1104900.4518407583</v>
          </cell>
          <cell r="AG31">
            <v>7939405</v>
          </cell>
          <cell r="AH31">
            <v>0</v>
          </cell>
          <cell r="AI31">
            <v>134565.9152092454</v>
          </cell>
          <cell r="AJ31">
            <v>243561.91760392554</v>
          </cell>
          <cell r="AK31">
            <v>1951.2312936035873</v>
          </cell>
          <cell r="AL31">
            <v>0</v>
          </cell>
          <cell r="AM31">
            <v>2222</v>
          </cell>
          <cell r="AN31">
            <v>5670551.7877452234</v>
          </cell>
          <cell r="AO31">
            <v>31261.988619043648</v>
          </cell>
          <cell r="AP31">
            <v>2973381.6146118571</v>
          </cell>
          <cell r="AQ31">
            <v>0</v>
          </cell>
          <cell r="AR31">
            <v>0</v>
          </cell>
          <cell r="AS31">
            <v>14843197.701933347</v>
          </cell>
          <cell r="AT31">
            <v>13183812.951444812</v>
          </cell>
          <cell r="AU31">
            <v>7814967.0161784003</v>
          </cell>
          <cell r="AV31">
            <v>3898008.3304434409</v>
          </cell>
          <cell r="AW31">
            <v>376469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0</v>
          </cell>
          <cell r="BH31">
            <v>0</v>
          </cell>
          <cell r="BI31">
            <v>0</v>
          </cell>
          <cell r="BJ31">
            <v>0</v>
          </cell>
          <cell r="BK31">
            <v>0</v>
          </cell>
          <cell r="BL31">
            <v>0</v>
          </cell>
          <cell r="BM31">
            <v>0</v>
          </cell>
          <cell r="BN31">
            <v>0</v>
          </cell>
          <cell r="BO31">
            <v>0</v>
          </cell>
          <cell r="BP31">
            <v>0</v>
          </cell>
          <cell r="BQ31">
            <v>0</v>
          </cell>
          <cell r="BR31">
            <v>0</v>
          </cell>
          <cell r="BS31">
            <v>0</v>
          </cell>
          <cell r="BT31">
            <v>0</v>
          </cell>
          <cell r="BU31">
            <v>0</v>
          </cell>
          <cell r="BV31">
            <v>0</v>
          </cell>
          <cell r="BW31">
            <v>0</v>
          </cell>
          <cell r="BX31">
            <v>0</v>
          </cell>
          <cell r="BY31">
            <v>0</v>
          </cell>
        </row>
        <row r="32">
          <cell r="A32" t="str">
            <v/>
          </cell>
          <cell r="D32">
            <v>0</v>
          </cell>
          <cell r="E32">
            <v>7.8127259840410773E-2</v>
          </cell>
          <cell r="F32">
            <v>1.4917844664956643E-3</v>
          </cell>
          <cell r="G32">
            <v>2.8663404052301886E-3</v>
          </cell>
          <cell r="H32">
            <v>0</v>
          </cell>
          <cell r="I32">
            <v>0</v>
          </cell>
          <cell r="J32">
            <v>1.4790520478868885E-3</v>
          </cell>
          <cell r="K32">
            <v>2.3301377856738839E-7</v>
          </cell>
          <cell r="L32">
            <v>3.1219509000970044E-6</v>
          </cell>
          <cell r="M32">
            <v>1.7507890692344873E-3</v>
          </cell>
          <cell r="N32">
            <v>1.7170893533134526E-2</v>
          </cell>
          <cell r="O32">
            <v>0.1509571551932691</v>
          </cell>
          <cell r="P32">
            <v>4.045638046066602E-4</v>
          </cell>
          <cell r="Q32">
            <v>7.1889846956479861E-2</v>
          </cell>
          <cell r="R32">
            <v>1.0163171754130685E-3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1.6957219712054425E-4</v>
          </cell>
          <cell r="AA32">
            <v>4.3964867729241996E-4</v>
          </cell>
          <cell r="AB32">
            <v>3.0561239723312685E-2</v>
          </cell>
          <cell r="AC32">
            <v>0.31250903936164309</v>
          </cell>
          <cell r="AD32">
            <v>5.9671378659826571E-3</v>
          </cell>
          <cell r="AE32">
            <v>1.1465361620920754E-2</v>
          </cell>
          <cell r="AF32">
            <v>5.9162081915475539E-3</v>
          </cell>
          <cell r="AG32">
            <v>4.2511678603045083E-2</v>
          </cell>
          <cell r="AH32">
            <v>0</v>
          </cell>
          <cell r="AI32">
            <v>7.2053547316203875E-4</v>
          </cell>
          <cell r="AJ32">
            <v>1.3041564148849227E-3</v>
          </cell>
          <cell r="AK32">
            <v>1.0447901024557835E-5</v>
          </cell>
          <cell r="AL32">
            <v>0</v>
          </cell>
          <cell r="AM32">
            <v>1.1897736651042008E-5</v>
          </cell>
          <cell r="AN32">
            <v>3.0363065633072964E-2</v>
          </cell>
          <cell r="AO32">
            <v>1.6739284778454264E-4</v>
          </cell>
          <cell r="AP32">
            <v>1.5921022238389718E-2</v>
          </cell>
          <cell r="AQ32">
            <v>0</v>
          </cell>
          <cell r="AR32">
            <v>0</v>
          </cell>
          <cell r="AS32">
            <v>7.9478153607990501E-2</v>
          </cell>
          <cell r="AT32">
            <v>7.0592949843783642E-2</v>
          </cell>
          <cell r="AU32">
            <v>4.184537331011258E-2</v>
          </cell>
          <cell r="AV32">
            <v>2.0871951655798377E-2</v>
          </cell>
          <cell r="AW32">
            <v>2.0158096396404742E-3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J32">
            <v>0</v>
          </cell>
          <cell r="BK32">
            <v>0</v>
          </cell>
          <cell r="BL32">
            <v>0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0</v>
          </cell>
          <cell r="BU32">
            <v>0</v>
          </cell>
          <cell r="BV32">
            <v>0</v>
          </cell>
          <cell r="BW32">
            <v>0</v>
          </cell>
          <cell r="BX32">
            <v>0</v>
          </cell>
          <cell r="BY32">
            <v>0</v>
          </cell>
        </row>
        <row r="33">
          <cell r="A33" t="str">
            <v/>
          </cell>
        </row>
        <row r="34">
          <cell r="A34" t="str">
            <v>CAE.T</v>
          </cell>
          <cell r="B34" t="str">
            <v>Cust Accts Exp - Total</v>
          </cell>
          <cell r="C34">
            <v>35587389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  <cell r="AM34">
            <v>0</v>
          </cell>
          <cell r="AN34">
            <v>0</v>
          </cell>
          <cell r="AO34">
            <v>0</v>
          </cell>
          <cell r="AP34">
            <v>0</v>
          </cell>
          <cell r="AQ34">
            <v>0</v>
          </cell>
          <cell r="AR34">
            <v>0</v>
          </cell>
          <cell r="AS34">
            <v>14843197.701933347</v>
          </cell>
          <cell r="AT34">
            <v>13183812.951444812</v>
          </cell>
          <cell r="AU34">
            <v>7814967.0161784003</v>
          </cell>
          <cell r="AV34">
            <v>-254588.66955655898</v>
          </cell>
          <cell r="AW34">
            <v>0</v>
          </cell>
          <cell r="AX34">
            <v>0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0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0</v>
          </cell>
          <cell r="BO34">
            <v>0</v>
          </cell>
          <cell r="BP34">
            <v>0</v>
          </cell>
          <cell r="BQ34">
            <v>0</v>
          </cell>
          <cell r="BR34">
            <v>0</v>
          </cell>
          <cell r="BS34">
            <v>0</v>
          </cell>
          <cell r="BT34">
            <v>0</v>
          </cell>
          <cell r="BU34">
            <v>0</v>
          </cell>
          <cell r="BV34">
            <v>0</v>
          </cell>
          <cell r="BW34">
            <v>0</v>
          </cell>
          <cell r="BX34">
            <v>0</v>
          </cell>
          <cell r="BY34">
            <v>0</v>
          </cell>
        </row>
        <row r="35">
          <cell r="A35" t="str">
            <v/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0.41709150682376128</v>
          </cell>
          <cell r="AT35">
            <v>0.37046305789516654</v>
          </cell>
          <cell r="AU35">
            <v>0.2195993366127085</v>
          </cell>
          <cell r="AV35">
            <v>-7.153901331636299E-3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0</v>
          </cell>
          <cell r="BH35">
            <v>0</v>
          </cell>
          <cell r="BI35">
            <v>0</v>
          </cell>
          <cell r="BJ35">
            <v>0</v>
          </cell>
          <cell r="BK35">
            <v>0</v>
          </cell>
          <cell r="BL35">
            <v>0</v>
          </cell>
          <cell r="BM35">
            <v>0</v>
          </cell>
          <cell r="BN35">
            <v>0</v>
          </cell>
          <cell r="BO35">
            <v>0</v>
          </cell>
          <cell r="BP35">
            <v>0</v>
          </cell>
          <cell r="BQ35">
            <v>0</v>
          </cell>
          <cell r="BR35">
            <v>0</v>
          </cell>
          <cell r="BS35">
            <v>0</v>
          </cell>
          <cell r="BT35">
            <v>0</v>
          </cell>
          <cell r="BU35">
            <v>0</v>
          </cell>
          <cell r="BV35">
            <v>0</v>
          </cell>
          <cell r="BW35">
            <v>0</v>
          </cell>
          <cell r="BX35">
            <v>0</v>
          </cell>
          <cell r="BY35">
            <v>0</v>
          </cell>
        </row>
        <row r="36">
          <cell r="A36" t="str">
            <v/>
          </cell>
        </row>
        <row r="37">
          <cell r="A37" t="str">
            <v>CAES1.T</v>
          </cell>
          <cell r="B37" t="str">
            <v>Cust Accts Exp - Subtotal ID902.00 to ID905.00</v>
          </cell>
          <cell r="C37">
            <v>34823097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14524418</v>
          </cell>
          <cell r="AT37">
            <v>12900671</v>
          </cell>
          <cell r="AU37">
            <v>7647129</v>
          </cell>
          <cell r="AV37">
            <v>-249121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</row>
        <row r="38">
          <cell r="A38" t="str">
            <v/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0</v>
          </cell>
          <cell r="AS38">
            <v>0.41709150682376123</v>
          </cell>
          <cell r="AT38">
            <v>0.37046305789516654</v>
          </cell>
          <cell r="AU38">
            <v>0.2195993366127085</v>
          </cell>
          <cell r="AV38">
            <v>-7.153901331636299E-3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0</v>
          </cell>
          <cell r="BH38">
            <v>0</v>
          </cell>
          <cell r="BI38">
            <v>0</v>
          </cell>
          <cell r="BJ38">
            <v>0</v>
          </cell>
          <cell r="BK38">
            <v>0</v>
          </cell>
          <cell r="BL38">
            <v>0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0</v>
          </cell>
          <cell r="BS38">
            <v>0</v>
          </cell>
          <cell r="BT38">
            <v>0</v>
          </cell>
          <cell r="BU38">
            <v>0</v>
          </cell>
          <cell r="BV38">
            <v>0</v>
          </cell>
          <cell r="BW38">
            <v>0</v>
          </cell>
          <cell r="BX38">
            <v>0</v>
          </cell>
          <cell r="BY38">
            <v>0</v>
          </cell>
        </row>
        <row r="39">
          <cell r="A39" t="str">
            <v/>
          </cell>
        </row>
        <row r="40">
          <cell r="A40" t="str">
            <v>DES1.T</v>
          </cell>
          <cell r="B40" t="str">
            <v>Dist O&amp;M - ID581.00 to ID587.01 Subtotal</v>
          </cell>
          <cell r="C40">
            <v>17586747</v>
          </cell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78382.343179462434</v>
          </cell>
          <cell r="K40">
            <v>0</v>
          </cell>
          <cell r="L40">
            <v>0</v>
          </cell>
          <cell r="M40">
            <v>92795.994262418157</v>
          </cell>
          <cell r="N40">
            <v>910098.28984026972</v>
          </cell>
          <cell r="O40">
            <v>3606667.1647617975</v>
          </cell>
          <cell r="P40">
            <v>9665.835238202797</v>
          </cell>
          <cell r="Q40">
            <v>2606314.1593588013</v>
          </cell>
          <cell r="R40">
            <v>36845.840641198731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4469064</v>
          </cell>
          <cell r="AC40">
            <v>0</v>
          </cell>
          <cell r="AD40">
            <v>0</v>
          </cell>
          <cell r="AE40">
            <v>0</v>
          </cell>
          <cell r="AF40">
            <v>313529.37271784974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4217179</v>
          </cell>
          <cell r="AO40">
            <v>5017</v>
          </cell>
          <cell r="AP40">
            <v>1241188</v>
          </cell>
          <cell r="AQ40">
            <v>0</v>
          </cell>
          <cell r="AR40">
            <v>0</v>
          </cell>
          <cell r="AS40">
            <v>0</v>
          </cell>
          <cell r="AT40">
            <v>0</v>
          </cell>
          <cell r="AU40">
            <v>0</v>
          </cell>
          <cell r="AV40">
            <v>0</v>
          </cell>
          <cell r="AW40">
            <v>0</v>
          </cell>
          <cell r="AX40">
            <v>0</v>
          </cell>
          <cell r="AY40">
            <v>0</v>
          </cell>
          <cell r="AZ40">
            <v>0</v>
          </cell>
          <cell r="BA40">
            <v>0</v>
          </cell>
          <cell r="BB40">
            <v>0</v>
          </cell>
          <cell r="BC40">
            <v>0</v>
          </cell>
          <cell r="BD40">
            <v>0</v>
          </cell>
          <cell r="BE40">
            <v>0</v>
          </cell>
          <cell r="BF40">
            <v>0</v>
          </cell>
          <cell r="BG40">
            <v>0</v>
          </cell>
          <cell r="BH40">
            <v>0</v>
          </cell>
          <cell r="BI40">
            <v>0</v>
          </cell>
          <cell r="BJ40">
            <v>0</v>
          </cell>
          <cell r="BK40">
            <v>0</v>
          </cell>
          <cell r="BL40">
            <v>0</v>
          </cell>
          <cell r="BM40">
            <v>0</v>
          </cell>
          <cell r="BN40">
            <v>0</v>
          </cell>
          <cell r="BO40">
            <v>0</v>
          </cell>
          <cell r="BP40">
            <v>0</v>
          </cell>
          <cell r="BQ40">
            <v>0</v>
          </cell>
          <cell r="BR40">
            <v>0</v>
          </cell>
          <cell r="BS40">
            <v>0</v>
          </cell>
          <cell r="BT40">
            <v>0</v>
          </cell>
          <cell r="BU40">
            <v>0</v>
          </cell>
          <cell r="BV40">
            <v>0</v>
          </cell>
          <cell r="BW40">
            <v>0</v>
          </cell>
          <cell r="BX40">
            <v>0</v>
          </cell>
          <cell r="BY40">
            <v>0</v>
          </cell>
        </row>
        <row r="41">
          <cell r="A41" t="str">
            <v/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4.4568983211882469E-3</v>
          </cell>
          <cell r="K41">
            <v>0</v>
          </cell>
          <cell r="L41">
            <v>0</v>
          </cell>
          <cell r="M41">
            <v>5.2764729180682568E-3</v>
          </cell>
          <cell r="N41">
            <v>5.1749097763234421E-2</v>
          </cell>
          <cell r="O41">
            <v>0.20507869731461978</v>
          </cell>
          <cell r="P41">
            <v>5.4960904584587457E-4</v>
          </cell>
          <cell r="Q41">
            <v>0.14819762627840163</v>
          </cell>
          <cell r="R41">
            <v>2.0950913003524034E-3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0.25411544272513842</v>
          </cell>
          <cell r="AC41">
            <v>0</v>
          </cell>
          <cell r="AD41">
            <v>0</v>
          </cell>
          <cell r="AE41">
            <v>0</v>
          </cell>
          <cell r="AF41">
            <v>1.7827593284752988E-2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0.23979301004330136</v>
          </cell>
          <cell r="AO41">
            <v>2.852716309616554E-4</v>
          </cell>
          <cell r="AP41">
            <v>7.057518937413497E-2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  <cell r="AU41">
            <v>0</v>
          </cell>
          <cell r="AV41">
            <v>0</v>
          </cell>
          <cell r="AW41">
            <v>0</v>
          </cell>
          <cell r="AX41">
            <v>0</v>
          </cell>
          <cell r="AY41">
            <v>0</v>
          </cell>
          <cell r="AZ41">
            <v>0</v>
          </cell>
          <cell r="BA41">
            <v>0</v>
          </cell>
          <cell r="BB41">
            <v>0</v>
          </cell>
          <cell r="BC41">
            <v>0</v>
          </cell>
          <cell r="BD41">
            <v>0</v>
          </cell>
          <cell r="BE41">
            <v>0</v>
          </cell>
          <cell r="BF41">
            <v>0</v>
          </cell>
          <cell r="BG41">
            <v>0</v>
          </cell>
          <cell r="BH41">
            <v>0</v>
          </cell>
          <cell r="BI41">
            <v>0</v>
          </cell>
          <cell r="BJ41">
            <v>0</v>
          </cell>
          <cell r="BK41">
            <v>0</v>
          </cell>
          <cell r="BL41">
            <v>0</v>
          </cell>
          <cell r="BM41">
            <v>0</v>
          </cell>
          <cell r="BN41">
            <v>0</v>
          </cell>
          <cell r="BO41">
            <v>0</v>
          </cell>
          <cell r="BP41">
            <v>0</v>
          </cell>
          <cell r="BQ41">
            <v>0</v>
          </cell>
          <cell r="BR41">
            <v>0</v>
          </cell>
          <cell r="BS41">
            <v>0</v>
          </cell>
          <cell r="BT41">
            <v>0</v>
          </cell>
          <cell r="BU41">
            <v>0</v>
          </cell>
          <cell r="BV41">
            <v>0</v>
          </cell>
          <cell r="BW41">
            <v>0</v>
          </cell>
          <cell r="BX41">
            <v>0</v>
          </cell>
          <cell r="BY41">
            <v>0</v>
          </cell>
        </row>
        <row r="42">
          <cell r="A42" t="str">
            <v/>
          </cell>
        </row>
        <row r="43">
          <cell r="A43" t="str">
            <v>DES2.T</v>
          </cell>
          <cell r="B43" t="str">
            <v>Dist O&amp;M - ID591.00 to ID597.00 Subtotal</v>
          </cell>
          <cell r="C43">
            <v>39493252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178632.84775025709</v>
          </cell>
          <cell r="K43">
            <v>43.499825577171244</v>
          </cell>
          <cell r="L43">
            <v>582.81669199848363</v>
          </cell>
          <cell r="M43">
            <v>211435.84118047581</v>
          </cell>
          <cell r="N43">
            <v>2073660.6035506632</v>
          </cell>
          <cell r="O43">
            <v>23695705.723914292</v>
          </cell>
          <cell r="P43">
            <v>63504.276085708996</v>
          </cell>
          <cell r="Q43">
            <v>10179253.420531576</v>
          </cell>
          <cell r="R43">
            <v>143905.5794684228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714531.39100102836</v>
          </cell>
          <cell r="AG43">
            <v>0</v>
          </cell>
          <cell r="AH43">
            <v>0</v>
          </cell>
          <cell r="AI43">
            <v>134512.07734330907</v>
          </cell>
          <cell r="AJ43">
            <v>243464.47202235486</v>
          </cell>
          <cell r="AK43">
            <v>1950.4506343361015</v>
          </cell>
          <cell r="AL43">
            <v>0</v>
          </cell>
          <cell r="AM43">
            <v>0</v>
          </cell>
          <cell r="AN43">
            <v>423505</v>
          </cell>
          <cell r="AO43">
            <v>0</v>
          </cell>
          <cell r="AP43">
            <v>1428564</v>
          </cell>
          <cell r="AQ43">
            <v>0</v>
          </cell>
          <cell r="AR43">
            <v>0</v>
          </cell>
          <cell r="AS43">
            <v>0</v>
          </cell>
          <cell r="AT43">
            <v>0</v>
          </cell>
          <cell r="AU43">
            <v>0</v>
          </cell>
          <cell r="AV43">
            <v>0</v>
          </cell>
          <cell r="AW43">
            <v>0</v>
          </cell>
          <cell r="AX43">
            <v>0</v>
          </cell>
          <cell r="AY43">
            <v>0</v>
          </cell>
          <cell r="AZ43">
            <v>0</v>
          </cell>
          <cell r="BA43">
            <v>0</v>
          </cell>
          <cell r="BB43">
            <v>0</v>
          </cell>
          <cell r="BC43">
            <v>0</v>
          </cell>
          <cell r="BD43">
            <v>0</v>
          </cell>
          <cell r="BE43">
            <v>0</v>
          </cell>
          <cell r="BF43">
            <v>0</v>
          </cell>
          <cell r="BG43">
            <v>0</v>
          </cell>
          <cell r="BH43">
            <v>0</v>
          </cell>
          <cell r="BI43">
            <v>0</v>
          </cell>
          <cell r="BJ43">
            <v>0</v>
          </cell>
          <cell r="BK43">
            <v>0</v>
          </cell>
          <cell r="BL43">
            <v>0</v>
          </cell>
          <cell r="BM43">
            <v>0</v>
          </cell>
          <cell r="BN43">
            <v>0</v>
          </cell>
          <cell r="BO43">
            <v>0</v>
          </cell>
          <cell r="BP43">
            <v>0</v>
          </cell>
          <cell r="BQ43">
            <v>0</v>
          </cell>
          <cell r="BR43">
            <v>0</v>
          </cell>
          <cell r="BS43">
            <v>0</v>
          </cell>
          <cell r="BT43">
            <v>0</v>
          </cell>
          <cell r="BU43">
            <v>0</v>
          </cell>
          <cell r="BV43">
            <v>0</v>
          </cell>
          <cell r="BW43">
            <v>0</v>
          </cell>
          <cell r="BX43">
            <v>0</v>
          </cell>
          <cell r="BY43">
            <v>0</v>
          </cell>
        </row>
        <row r="44">
          <cell r="A44" t="str">
            <v/>
          </cell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4.5231232857263085E-3</v>
          </cell>
          <cell r="K44">
            <v>1.1014495736428907E-6</v>
          </cell>
          <cell r="L44">
            <v>1.47573740445199E-5</v>
          </cell>
          <cell r="M44">
            <v>5.3537207110844103E-3</v>
          </cell>
          <cell r="N44">
            <v>5.250670680527051E-2</v>
          </cell>
          <cell r="O44">
            <v>0.59999378435369899</v>
          </cell>
          <cell r="P44">
            <v>1.6079778916587824E-3</v>
          </cell>
          <cell r="Q44">
            <v>0.25774665050453621</v>
          </cell>
          <cell r="R44">
            <v>3.6438017175294351E-3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</v>
          </cell>
          <cell r="AF44">
            <v>1.8092493142905234E-2</v>
          </cell>
          <cell r="AG44">
            <v>0</v>
          </cell>
          <cell r="AH44">
            <v>0</v>
          </cell>
          <cell r="AI44">
            <v>3.4059509037976683E-3</v>
          </cell>
          <cell r="AJ44">
            <v>6.1647106706319062E-3</v>
          </cell>
          <cell r="AK44">
            <v>4.9386934110569105E-5</v>
          </cell>
          <cell r="AL44">
            <v>0</v>
          </cell>
          <cell r="AM44">
            <v>0</v>
          </cell>
          <cell r="AN44">
            <v>1.0723477519653231E-2</v>
          </cell>
          <cell r="AO44">
            <v>0</v>
          </cell>
          <cell r="AP44">
            <v>3.6172356735778559E-2</v>
          </cell>
          <cell r="AQ44">
            <v>0</v>
          </cell>
          <cell r="AR44">
            <v>0</v>
          </cell>
          <cell r="AS44">
            <v>0</v>
          </cell>
          <cell r="AT44">
            <v>0</v>
          </cell>
          <cell r="AU44">
            <v>0</v>
          </cell>
          <cell r="AV44">
            <v>0</v>
          </cell>
          <cell r="AW44">
            <v>0</v>
          </cell>
          <cell r="AX44">
            <v>0</v>
          </cell>
          <cell r="AY44">
            <v>0</v>
          </cell>
          <cell r="AZ44">
            <v>0</v>
          </cell>
          <cell r="BA44">
            <v>0</v>
          </cell>
          <cell r="BB44">
            <v>0</v>
          </cell>
          <cell r="BC44">
            <v>0</v>
          </cell>
          <cell r="BD44">
            <v>0</v>
          </cell>
          <cell r="BE44">
            <v>0</v>
          </cell>
          <cell r="BF44">
            <v>0</v>
          </cell>
          <cell r="BG44">
            <v>0</v>
          </cell>
          <cell r="BH44">
            <v>0</v>
          </cell>
          <cell r="BI44">
            <v>0</v>
          </cell>
          <cell r="BJ44">
            <v>0</v>
          </cell>
          <cell r="BK44">
            <v>0</v>
          </cell>
          <cell r="BL44">
            <v>0</v>
          </cell>
          <cell r="BM44">
            <v>0</v>
          </cell>
          <cell r="BN44">
            <v>0</v>
          </cell>
          <cell r="BO44">
            <v>0</v>
          </cell>
          <cell r="BP44">
            <v>0</v>
          </cell>
          <cell r="BQ44">
            <v>0</v>
          </cell>
          <cell r="BR44">
            <v>0</v>
          </cell>
          <cell r="BS44">
            <v>0</v>
          </cell>
          <cell r="BT44">
            <v>0</v>
          </cell>
          <cell r="BU44">
            <v>0</v>
          </cell>
          <cell r="BV44">
            <v>0</v>
          </cell>
          <cell r="BW44">
            <v>0</v>
          </cell>
          <cell r="BX44">
            <v>0</v>
          </cell>
          <cell r="BY44">
            <v>0</v>
          </cell>
        </row>
        <row r="45">
          <cell r="A45" t="str">
            <v/>
          </cell>
        </row>
        <row r="46">
          <cell r="A46" t="str">
            <v>DP.T</v>
          </cell>
          <cell r="B46" t="str">
            <v>Total Distribution Plant</v>
          </cell>
          <cell r="C46">
            <v>2413916693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655736</v>
          </cell>
          <cell r="I46">
            <v>12652224</v>
          </cell>
          <cell r="J46">
            <v>20983856.400000002</v>
          </cell>
          <cell r="K46">
            <v>309229</v>
          </cell>
          <cell r="L46">
            <v>4143093</v>
          </cell>
          <cell r="M46">
            <v>22575914</v>
          </cell>
          <cell r="N46">
            <v>221413660</v>
          </cell>
          <cell r="O46">
            <v>451925642.47589862</v>
          </cell>
          <cell r="P46">
            <v>1211156.6164934656</v>
          </cell>
          <cell r="Q46">
            <v>931192867.51142752</v>
          </cell>
          <cell r="R46">
            <v>13164408.396180429</v>
          </cell>
          <cell r="S46">
            <v>0</v>
          </cell>
          <cell r="T46">
            <v>0</v>
          </cell>
          <cell r="U46">
            <v>0</v>
          </cell>
          <cell r="V46">
            <v>1255565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83935425.600000009</v>
          </cell>
          <cell r="AG46">
            <v>0</v>
          </cell>
          <cell r="AH46">
            <v>0</v>
          </cell>
          <cell r="AI46">
            <v>115456007</v>
          </cell>
          <cell r="AJ46">
            <v>208973323</v>
          </cell>
          <cell r="AK46">
            <v>1674134</v>
          </cell>
          <cell r="AL46">
            <v>43231546</v>
          </cell>
          <cell r="AM46">
            <v>125725426</v>
          </cell>
          <cell r="AN46">
            <v>121949908</v>
          </cell>
          <cell r="AO46">
            <v>2152931</v>
          </cell>
          <cell r="AP46">
            <v>29334640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  <cell r="AU46">
            <v>0</v>
          </cell>
          <cell r="AV46">
            <v>0</v>
          </cell>
          <cell r="AW46">
            <v>0</v>
          </cell>
          <cell r="AX46">
            <v>0</v>
          </cell>
          <cell r="AY46">
            <v>0</v>
          </cell>
          <cell r="AZ46">
            <v>0</v>
          </cell>
          <cell r="BA46">
            <v>0</v>
          </cell>
          <cell r="BB46">
            <v>0</v>
          </cell>
          <cell r="BC46">
            <v>0</v>
          </cell>
          <cell r="BD46">
            <v>0</v>
          </cell>
          <cell r="BE46">
            <v>0</v>
          </cell>
          <cell r="BF46">
            <v>0</v>
          </cell>
          <cell r="BG46">
            <v>0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0</v>
          </cell>
          <cell r="BO46">
            <v>0</v>
          </cell>
          <cell r="BP46">
            <v>0</v>
          </cell>
          <cell r="BQ46">
            <v>0</v>
          </cell>
          <cell r="BR46">
            <v>0</v>
          </cell>
          <cell r="BS46">
            <v>0</v>
          </cell>
          <cell r="BT46">
            <v>0</v>
          </cell>
          <cell r="BU46">
            <v>0</v>
          </cell>
          <cell r="BV46">
            <v>0</v>
          </cell>
          <cell r="BW46">
            <v>0</v>
          </cell>
          <cell r="BX46">
            <v>0</v>
          </cell>
          <cell r="BY46">
            <v>0</v>
          </cell>
        </row>
        <row r="47">
          <cell r="A47" t="str">
            <v/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2.7164814838123328E-4</v>
          </cell>
          <cell r="I47">
            <v>5.2413672918744754E-3</v>
          </cell>
          <cell r="J47">
            <v>8.6928668503142917E-3</v>
          </cell>
          <cell r="K47">
            <v>1.281025981123202E-4</v>
          </cell>
          <cell r="L47">
            <v>1.7163363640569514E-3</v>
          </cell>
          <cell r="M47">
            <v>9.3523998013132752E-3</v>
          </cell>
          <cell r="N47">
            <v>9.1723819899032444E-2</v>
          </cell>
          <cell r="O47">
            <v>0.18721675184003486</v>
          </cell>
          <cell r="P47">
            <v>5.0173919423385238E-4</v>
          </cell>
          <cell r="Q47">
            <v>0.38576015080045994</v>
          </cell>
          <cell r="R47">
            <v>5.4535471063915575E-3</v>
          </cell>
          <cell r="S47">
            <v>0</v>
          </cell>
          <cell r="T47">
            <v>0</v>
          </cell>
          <cell r="U47">
            <v>0</v>
          </cell>
          <cell r="V47">
            <v>5.2013601117261094E-4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3.4771467401257167E-2</v>
          </cell>
          <cell r="AG47">
            <v>0</v>
          </cell>
          <cell r="AH47">
            <v>0</v>
          </cell>
          <cell r="AI47">
            <v>4.782932540083313E-2</v>
          </cell>
          <cell r="AJ47">
            <v>8.6570229869983334E-2</v>
          </cell>
          <cell r="AK47">
            <v>6.9353429008330741E-4</v>
          </cell>
          <cell r="AL47">
            <v>1.7909294933567951E-2</v>
          </cell>
          <cell r="AM47">
            <v>5.2083581162757221E-2</v>
          </cell>
          <cell r="AN47">
            <v>5.0519518073526164E-2</v>
          </cell>
          <cell r="AO47">
            <v>8.9188289150291737E-4</v>
          </cell>
          <cell r="AP47">
            <v>1.215230007111103E-2</v>
          </cell>
          <cell r="AQ47">
            <v>0</v>
          </cell>
          <cell r="AR47">
            <v>0</v>
          </cell>
          <cell r="AS47">
            <v>0</v>
          </cell>
          <cell r="AT47">
            <v>0</v>
          </cell>
          <cell r="AU47">
            <v>0</v>
          </cell>
          <cell r="AV47">
            <v>0</v>
          </cell>
          <cell r="AW47">
            <v>0</v>
          </cell>
          <cell r="AX47">
            <v>0</v>
          </cell>
          <cell r="AY47">
            <v>0</v>
          </cell>
          <cell r="AZ47">
            <v>0</v>
          </cell>
          <cell r="BA47">
            <v>0</v>
          </cell>
          <cell r="BB47">
            <v>0</v>
          </cell>
          <cell r="BC47">
            <v>0</v>
          </cell>
          <cell r="BD47">
            <v>0</v>
          </cell>
          <cell r="BE47">
            <v>0</v>
          </cell>
          <cell r="BF47">
            <v>0</v>
          </cell>
          <cell r="BG47">
            <v>0</v>
          </cell>
          <cell r="BH47">
            <v>0</v>
          </cell>
          <cell r="BI47">
            <v>0</v>
          </cell>
          <cell r="BJ47">
            <v>0</v>
          </cell>
          <cell r="BK47">
            <v>0</v>
          </cell>
          <cell r="BL47">
            <v>0</v>
          </cell>
          <cell r="BM47">
            <v>0</v>
          </cell>
          <cell r="BN47">
            <v>0</v>
          </cell>
          <cell r="BO47">
            <v>0</v>
          </cell>
          <cell r="BP47">
            <v>0</v>
          </cell>
          <cell r="BQ47">
            <v>0</v>
          </cell>
          <cell r="BR47">
            <v>0</v>
          </cell>
          <cell r="BS47">
            <v>0</v>
          </cell>
          <cell r="BT47">
            <v>0</v>
          </cell>
          <cell r="BU47">
            <v>0</v>
          </cell>
          <cell r="BV47">
            <v>0</v>
          </cell>
          <cell r="BW47">
            <v>0</v>
          </cell>
          <cell r="BX47">
            <v>0</v>
          </cell>
          <cell r="BY47">
            <v>0</v>
          </cell>
        </row>
        <row r="48">
          <cell r="A48" t="str">
            <v/>
          </cell>
        </row>
        <row r="49">
          <cell r="A49" t="str">
            <v>EPIS.T</v>
          </cell>
          <cell r="B49" t="str">
            <v>Total Elec Plant In Service</v>
          </cell>
          <cell r="C49">
            <v>5051680542</v>
          </cell>
          <cell r="D49">
            <v>0</v>
          </cell>
          <cell r="E49">
            <v>365118611.05329591</v>
          </cell>
          <cell r="F49">
            <v>36376444.498803161</v>
          </cell>
          <cell r="G49">
            <v>69894327.905468881</v>
          </cell>
          <cell r="H49">
            <v>712182.87643389963</v>
          </cell>
          <cell r="I49">
            <v>13741349.081956793</v>
          </cell>
          <cell r="J49">
            <v>22790182.649157427</v>
          </cell>
          <cell r="K49">
            <v>335847.96121728612</v>
          </cell>
          <cell r="L49">
            <v>4499737.5316791432</v>
          </cell>
          <cell r="M49">
            <v>24519287.29037958</v>
          </cell>
          <cell r="N49">
            <v>240473326.55299917</v>
          </cell>
          <cell r="O49">
            <v>490828174.74215776</v>
          </cell>
          <cell r="P49">
            <v>1315415.0495721842</v>
          </cell>
          <cell r="Q49">
            <v>1011351542.2350147</v>
          </cell>
          <cell r="R49">
            <v>14297623.18698738</v>
          </cell>
          <cell r="S49">
            <v>0</v>
          </cell>
          <cell r="T49">
            <v>0</v>
          </cell>
          <cell r="U49">
            <v>0</v>
          </cell>
          <cell r="V49">
            <v>1363646.1826859119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1460474444.2131836</v>
          </cell>
          <cell r="AD49">
            <v>145505777.99521264</v>
          </cell>
          <cell r="AE49">
            <v>279577311.62187552</v>
          </cell>
          <cell r="AF49">
            <v>91160730.596629709</v>
          </cell>
          <cell r="AG49">
            <v>0</v>
          </cell>
          <cell r="AH49">
            <v>0</v>
          </cell>
          <cell r="AI49">
            <v>125394657.55552912</v>
          </cell>
          <cell r="AJ49">
            <v>226962104.06640843</v>
          </cell>
          <cell r="AK49">
            <v>1818246.318115507</v>
          </cell>
          <cell r="AL49">
            <v>46952991.421798475</v>
          </cell>
          <cell r="AM49">
            <v>136548085.70759785</v>
          </cell>
          <cell r="AN49">
            <v>132447564.66060948</v>
          </cell>
          <cell r="AO49">
            <v>2338258.9827975156</v>
          </cell>
          <cell r="AP49">
            <v>34683691.763724253</v>
          </cell>
          <cell r="AQ49">
            <v>0</v>
          </cell>
          <cell r="AR49">
            <v>0</v>
          </cell>
          <cell r="AS49">
            <v>25986855.673212785</v>
          </cell>
          <cell r="AT49">
            <v>23081673.590267211</v>
          </cell>
          <cell r="AU49">
            <v>13682120.525410384</v>
          </cell>
          <cell r="AV49">
            <v>7448328.5098183705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</row>
        <row r="50">
          <cell r="D50">
            <v>0</v>
          </cell>
          <cell r="E50">
            <v>7.2276662789278953E-2</v>
          </cell>
          <cell r="F50">
            <v>7.2008600299181711E-3</v>
          </cell>
          <cell r="G50">
            <v>1.3835856666779086E-2</v>
          </cell>
          <cell r="H50">
            <v>1.4097939695765894E-4</v>
          </cell>
          <cell r="I50">
            <v>2.7201540096825848E-3</v>
          </cell>
          <cell r="J50">
            <v>4.5114061468611031E-3</v>
          </cell>
          <cell r="K50">
            <v>6.6482422715574422E-5</v>
          </cell>
          <cell r="L50">
            <v>8.9074071376209034E-4</v>
          </cell>
          <cell r="M50">
            <v>4.8536892003610745E-3</v>
          </cell>
          <cell r="N50">
            <v>4.7602639270968999E-2</v>
          </cell>
          <cell r="O50">
            <v>9.7161364552128829E-2</v>
          </cell>
          <cell r="P50">
            <v>2.6039157437524762E-4</v>
          </cell>
          <cell r="Q50">
            <v>0.20020100911500091</v>
          </cell>
          <cell r="R50">
            <v>2.8302706531254328E-3</v>
          </cell>
          <cell r="S50">
            <v>0</v>
          </cell>
          <cell r="T50">
            <v>0</v>
          </cell>
          <cell r="U50">
            <v>0</v>
          </cell>
          <cell r="V50">
            <v>2.6993911656694616E-4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0.28910665115711581</v>
          </cell>
          <cell r="AD50">
            <v>2.8803440119672685E-2</v>
          </cell>
          <cell r="AE50">
            <v>5.5343426667116342E-2</v>
          </cell>
          <cell r="AF50">
            <v>1.8045624587444412E-2</v>
          </cell>
          <cell r="AG50">
            <v>0</v>
          </cell>
          <cell r="AH50">
            <v>0</v>
          </cell>
          <cell r="AI50">
            <v>2.4822364857197479E-2</v>
          </cell>
          <cell r="AJ50">
            <v>4.4928039724489853E-2</v>
          </cell>
          <cell r="AK50">
            <v>3.5992899847852396E-4</v>
          </cell>
          <cell r="AL50">
            <v>9.2945290248320836E-3</v>
          </cell>
          <cell r="AM50">
            <v>2.7030229756677644E-2</v>
          </cell>
          <cell r="AN50">
            <v>2.6218515513685363E-2</v>
          </cell>
          <cell r="AO50">
            <v>4.6286754741458382E-4</v>
          </cell>
          <cell r="AP50">
            <v>6.8657729789842782E-3</v>
          </cell>
          <cell r="AQ50">
            <v>0</v>
          </cell>
          <cell r="AR50">
            <v>0</v>
          </cell>
          <cell r="AS50">
            <v>5.1442001245241816E-3</v>
          </cell>
          <cell r="AT50">
            <v>4.5691079232672528E-3</v>
          </cell>
          <cell r="AU50">
            <v>2.7084294843382011E-3</v>
          </cell>
          <cell r="AV50">
            <v>1.4744258762786925E-3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</row>
        <row r="52">
          <cell r="A52" t="str">
            <v>GP.T</v>
          </cell>
          <cell r="B52" t="str">
            <v>Total General Plant</v>
          </cell>
          <cell r="C52">
            <v>228124597</v>
          </cell>
          <cell r="D52">
            <v>0</v>
          </cell>
          <cell r="E52">
            <v>12473829.62728172</v>
          </cell>
          <cell r="F52">
            <v>804955.83202498453</v>
          </cell>
          <cell r="G52">
            <v>1546656.020074334</v>
          </cell>
          <cell r="H52">
            <v>30275.404930507848</v>
          </cell>
          <cell r="I52">
            <v>584154.60623099783</v>
          </cell>
          <cell r="J52">
            <v>968827.01195851481</v>
          </cell>
          <cell r="K52">
            <v>14277.137737223531</v>
          </cell>
          <cell r="L52">
            <v>191287.07016200505</v>
          </cell>
          <cell r="M52">
            <v>1042332.4905546152</v>
          </cell>
          <cell r="N52">
            <v>10222693.604813198</v>
          </cell>
          <cell r="O52">
            <v>20865457.782457795</v>
          </cell>
          <cell r="P52">
            <v>55919.237312887293</v>
          </cell>
          <cell r="Q52">
            <v>42993279.509298265</v>
          </cell>
          <cell r="R52">
            <v>607802.21745479864</v>
          </cell>
          <cell r="S52">
            <v>0</v>
          </cell>
          <cell r="T52">
            <v>0</v>
          </cell>
          <cell r="U52">
            <v>0</v>
          </cell>
          <cell r="V52">
            <v>57969.577378050133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49895318.509126879</v>
          </cell>
          <cell r="AD52">
            <v>3219823.3280999381</v>
          </cell>
          <cell r="AE52">
            <v>6186624.080297336</v>
          </cell>
          <cell r="AF52">
            <v>3875308.0478340592</v>
          </cell>
          <cell r="AG52">
            <v>0</v>
          </cell>
          <cell r="AH52">
            <v>0</v>
          </cell>
          <cell r="AI52">
            <v>5330616.8390702168</v>
          </cell>
          <cell r="AJ52">
            <v>9648321.8452224806</v>
          </cell>
          <cell r="AK52">
            <v>77294.95522272808</v>
          </cell>
          <cell r="AL52">
            <v>1996005.3450197591</v>
          </cell>
          <cell r="AM52">
            <v>5804757.0702395476</v>
          </cell>
          <cell r="AN52">
            <v>5630440.9792022686</v>
          </cell>
          <cell r="AO52">
            <v>99401.066606749038</v>
          </cell>
          <cell r="AP52">
            <v>2999707.824896493</v>
          </cell>
          <cell r="AQ52">
            <v>0</v>
          </cell>
          <cell r="AR52">
            <v>0</v>
          </cell>
          <cell r="AS52">
            <v>15141176.77634568</v>
          </cell>
          <cell r="AT52">
            <v>13448479.666756785</v>
          </cell>
          <cell r="AU52">
            <v>7971853.4691386316</v>
          </cell>
          <cell r="AV52">
            <v>4339750.0672505433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</row>
        <row r="53">
          <cell r="A53" t="str">
            <v/>
          </cell>
          <cell r="D53">
            <v>0</v>
          </cell>
          <cell r="E53">
            <v>5.4679897702051478E-2</v>
          </cell>
          <cell r="F53">
            <v>3.5285797437484769E-3</v>
          </cell>
          <cell r="G53">
            <v>6.7798739829635028E-3</v>
          </cell>
          <cell r="H53">
            <v>1.3271433825484346E-4</v>
          </cell>
          <cell r="I53">
            <v>2.560682249582222E-3</v>
          </cell>
          <cell r="J53">
            <v>4.2469204316381319E-3</v>
          </cell>
          <cell r="K53">
            <v>6.2584823929457859E-5</v>
          </cell>
          <cell r="L53">
            <v>8.385201450328702E-4</v>
          </cell>
          <cell r="M53">
            <v>4.5691367974432639E-3</v>
          </cell>
          <cell r="N53">
            <v>4.4811886746316962E-2</v>
          </cell>
          <cell r="O53">
            <v>9.1465181996388562E-2</v>
          </cell>
          <cell r="P53">
            <v>2.4512585687060871E-4</v>
          </cell>
          <cell r="Q53">
            <v>0.18846402393556125</v>
          </cell>
          <cell r="R53">
            <v>2.6643431942360808E-3</v>
          </cell>
          <cell r="S53">
            <v>0</v>
          </cell>
          <cell r="T53">
            <v>0</v>
          </cell>
          <cell r="U53">
            <v>0</v>
          </cell>
          <cell r="V53">
            <v>2.5411366481471585E-4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0.21871959080820591</v>
          </cell>
          <cell r="AD53">
            <v>1.4114318974993907E-2</v>
          </cell>
          <cell r="AE53">
            <v>2.7119495931854011E-2</v>
          </cell>
          <cell r="AF53">
            <v>1.6987681726552527E-2</v>
          </cell>
          <cell r="AG53">
            <v>0</v>
          </cell>
          <cell r="AH53">
            <v>0</v>
          </cell>
          <cell r="AI53">
            <v>2.3367128793526006E-2</v>
          </cell>
          <cell r="AJ53">
            <v>4.2294088283792039E-2</v>
          </cell>
          <cell r="AK53">
            <v>3.3882779954117826E-4</v>
          </cell>
          <cell r="AL53">
            <v>8.7496279281964462E-3</v>
          </cell>
          <cell r="AM53">
            <v>2.5445555396376426E-2</v>
          </cell>
          <cell r="AN53">
            <v>2.4681428715914701E-2</v>
          </cell>
          <cell r="AO53">
            <v>4.3573147268617001E-4</v>
          </cell>
          <cell r="AP53">
            <v>1.3149427393384034E-2</v>
          </cell>
          <cell r="AQ53">
            <v>0</v>
          </cell>
          <cell r="AR53">
            <v>0</v>
          </cell>
          <cell r="AS53">
            <v>6.6372399011167038E-2</v>
          </cell>
          <cell r="AT53">
            <v>5.895234377885513E-2</v>
          </cell>
          <cell r="AU53">
            <v>3.4945172830874664E-2</v>
          </cell>
          <cell r="AV53">
            <v>1.9023595545247334E-2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</row>
        <row r="54">
          <cell r="A54" t="str">
            <v/>
          </cell>
        </row>
        <row r="55">
          <cell r="A55" t="str">
            <v>LINE.T</v>
          </cell>
          <cell r="B55" t="str">
            <v>Total Distribution OH &amp; UG Lines</v>
          </cell>
          <cell r="C55">
            <v>1391549878</v>
          </cell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450003391</v>
          </cell>
          <cell r="P55">
            <v>1206005</v>
          </cell>
          <cell r="Q55">
            <v>927232068</v>
          </cell>
          <cell r="R55">
            <v>13108414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</row>
        <row r="56">
          <cell r="A56" t="str">
            <v/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0.3233828683501922</v>
          </cell>
          <cell r="P56">
            <v>8.6666314953318547E-4</v>
          </cell>
          <cell r="Q56">
            <v>0.66633045833230276</v>
          </cell>
          <cell r="R56">
            <v>9.4200101679718599E-3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</row>
        <row r="57">
          <cell r="A57" t="str">
            <v/>
          </cell>
        </row>
        <row r="58">
          <cell r="A58" t="str">
            <v>POWER.T</v>
          </cell>
          <cell r="B58" t="str">
            <v>Sales of Electricity - Non Firm</v>
          </cell>
          <cell r="C58">
            <v>968420020.98000026</v>
          </cell>
          <cell r="D58">
            <v>0</v>
          </cell>
          <cell r="E58">
            <v>190797182.13400003</v>
          </cell>
          <cell r="F58">
            <v>278602.99666853523</v>
          </cell>
          <cell r="G58">
            <v>535312.60333146469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2342772.31</v>
          </cell>
          <cell r="Z58">
            <v>31669</v>
          </cell>
          <cell r="AA58">
            <v>82108</v>
          </cell>
          <cell r="AB58">
            <v>0</v>
          </cell>
          <cell r="AC58">
            <v>763188728.53600013</v>
          </cell>
          <cell r="AD58">
            <v>1114411.9866741409</v>
          </cell>
          <cell r="AE58">
            <v>2141250.4133258588</v>
          </cell>
          <cell r="AF58">
            <v>0</v>
          </cell>
          <cell r="AG58">
            <v>7939405</v>
          </cell>
          <cell r="AH58">
            <v>-31422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</row>
        <row r="59">
          <cell r="D59">
            <v>0</v>
          </cell>
          <cell r="E59">
            <v>0.19701903926038344</v>
          </cell>
          <cell r="F59">
            <v>2.8768818346671597E-4</v>
          </cell>
          <cell r="G59">
            <v>5.527690379529234E-4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2.4191696363621367E-3</v>
          </cell>
          <cell r="Z59">
            <v>3.2701719619501782E-5</v>
          </cell>
          <cell r="AA59">
            <v>8.4785525103983457E-5</v>
          </cell>
          <cell r="AB59">
            <v>0</v>
          </cell>
          <cell r="AC59">
            <v>0.78807615704153378</v>
          </cell>
          <cell r="AD59">
            <v>1.1507527338668639E-3</v>
          </cell>
          <cell r="AE59">
            <v>2.2110761518116936E-3</v>
          </cell>
          <cell r="AF59">
            <v>0</v>
          </cell>
          <cell r="AG59">
            <v>8.1983073748988135E-3</v>
          </cell>
          <cell r="AH59">
            <v>-3.2446664999967948E-5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</row>
        <row r="61">
          <cell r="A61" t="str">
            <v>PP.T</v>
          </cell>
          <cell r="B61" t="str">
            <v>Total Production Plant</v>
          </cell>
          <cell r="C61">
            <v>1718411998</v>
          </cell>
          <cell r="D61">
            <v>0</v>
          </cell>
          <cell r="E61">
            <v>343682399.60000002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1374729598.4000001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</row>
        <row r="62">
          <cell r="D62">
            <v>0</v>
          </cell>
          <cell r="E62">
            <v>0.2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0.8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</row>
        <row r="64">
          <cell r="A64" t="str">
            <v>PTDGP.T</v>
          </cell>
          <cell r="B64" t="str">
            <v>Total Prod, Trans, Dist &amp; Gen Plant</v>
          </cell>
          <cell r="C64">
            <v>4870994604</v>
          </cell>
          <cell r="D64">
            <v>0</v>
          </cell>
          <cell r="E64">
            <v>356156229.22728175</v>
          </cell>
          <cell r="F64">
            <v>35756575.032024987</v>
          </cell>
          <cell r="G64">
            <v>68703300.020074338</v>
          </cell>
          <cell r="H64">
            <v>686011.40493050788</v>
          </cell>
          <cell r="I64">
            <v>13236378.606230998</v>
          </cell>
          <cell r="J64">
            <v>21952683.411958516</v>
          </cell>
          <cell r="K64">
            <v>323506.13773722353</v>
          </cell>
          <cell r="L64">
            <v>4334380.0701620048</v>
          </cell>
          <cell r="M64">
            <v>23618246.490554616</v>
          </cell>
          <cell r="N64">
            <v>231636353.60481319</v>
          </cell>
          <cell r="O64">
            <v>472791100.25835639</v>
          </cell>
          <cell r="P64">
            <v>1267075.8538063529</v>
          </cell>
          <cell r="Q64">
            <v>974186147.02072573</v>
          </cell>
          <cell r="R64">
            <v>13772210.613635227</v>
          </cell>
          <cell r="S64">
            <v>0</v>
          </cell>
          <cell r="T64">
            <v>0</v>
          </cell>
          <cell r="U64">
            <v>0</v>
          </cell>
          <cell r="V64">
            <v>1313534.5773780502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1424624916.909127</v>
          </cell>
          <cell r="AD64">
            <v>143026300.12809995</v>
          </cell>
          <cell r="AE64">
            <v>274813200.08029735</v>
          </cell>
          <cell r="AF64">
            <v>87810733.647834063</v>
          </cell>
          <cell r="AG64">
            <v>0</v>
          </cell>
          <cell r="AH64">
            <v>0</v>
          </cell>
          <cell r="AI64">
            <v>120786623.83907022</v>
          </cell>
          <cell r="AJ64">
            <v>218621644.84522247</v>
          </cell>
          <cell r="AK64">
            <v>1751428.9552227282</v>
          </cell>
          <cell r="AL64">
            <v>45227551.345019758</v>
          </cell>
          <cell r="AM64">
            <v>131530183.07023954</v>
          </cell>
          <cell r="AN64">
            <v>127580348.97920227</v>
          </cell>
          <cell r="AO64">
            <v>2252332.0666067488</v>
          </cell>
          <cell r="AP64">
            <v>32334347.824896492</v>
          </cell>
          <cell r="AQ64">
            <v>0</v>
          </cell>
          <cell r="AR64">
            <v>0</v>
          </cell>
          <cell r="AS64">
            <v>15141176.77634568</v>
          </cell>
          <cell r="AT64">
            <v>13448479.666756785</v>
          </cell>
          <cell r="AU64">
            <v>7971853.4691386316</v>
          </cell>
          <cell r="AV64">
            <v>4339750.0672505433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</row>
        <row r="65">
          <cell r="D65">
            <v>0</v>
          </cell>
          <cell r="E65">
            <v>7.3117763040593531E-2</v>
          </cell>
          <cell r="F65">
            <v>7.3407133324808315E-3</v>
          </cell>
          <cell r="G65">
            <v>1.4104573214607145E-2</v>
          </cell>
          <cell r="H65">
            <v>1.4083600182335736E-4</v>
          </cell>
          <cell r="I65">
            <v>2.717387244765463E-3</v>
          </cell>
          <cell r="J65">
            <v>4.5068174359978235E-3</v>
          </cell>
          <cell r="K65">
            <v>6.6414801090431164E-5</v>
          </cell>
          <cell r="L65">
            <v>8.8983470985631267E-4</v>
          </cell>
          <cell r="M65">
            <v>4.8487523412897252E-3</v>
          </cell>
          <cell r="N65">
            <v>4.7554220941775693E-2</v>
          </cell>
          <cell r="O65">
            <v>9.7062538289429887E-2</v>
          </cell>
          <cell r="P65">
            <v>2.6012672088896301E-4</v>
          </cell>
          <cell r="Q65">
            <v>0.19999737758295527</v>
          </cell>
          <cell r="R65">
            <v>2.8273918846729289E-3</v>
          </cell>
          <cell r="S65">
            <v>0</v>
          </cell>
          <cell r="T65">
            <v>0</v>
          </cell>
          <cell r="U65">
            <v>0</v>
          </cell>
          <cell r="V65">
            <v>2.6966455193758415E-4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0.29247105216237412</v>
          </cell>
          <cell r="AD65">
            <v>2.9362853329923326E-2</v>
          </cell>
          <cell r="AE65">
            <v>5.641829285842858E-2</v>
          </cell>
          <cell r="AF65">
            <v>1.8027269743991294E-2</v>
          </cell>
          <cell r="AG65">
            <v>0</v>
          </cell>
          <cell r="AH65">
            <v>0</v>
          </cell>
          <cell r="AI65">
            <v>2.4797117151368172E-2</v>
          </cell>
          <cell r="AJ65">
            <v>4.4882341825156838E-2</v>
          </cell>
          <cell r="AK65">
            <v>3.5956290195527556E-4</v>
          </cell>
          <cell r="AL65">
            <v>9.2850752304014985E-3</v>
          </cell>
          <cell r="AM65">
            <v>2.7002736353316549E-2</v>
          </cell>
          <cell r="AN65">
            <v>2.6191847733609656E-2</v>
          </cell>
          <cell r="AO65">
            <v>4.6239674844992889E-4</v>
          </cell>
          <cell r="AP65">
            <v>6.638140760481223E-3</v>
          </cell>
          <cell r="AQ65">
            <v>0</v>
          </cell>
          <cell r="AR65">
            <v>0</v>
          </cell>
          <cell r="AS65">
            <v>3.1084363681930451E-3</v>
          </cell>
          <cell r="AT65">
            <v>2.7609309309669654E-3</v>
          </cell>
          <cell r="AU65">
            <v>1.6365966537085148E-3</v>
          </cell>
          <cell r="AV65">
            <v>8.9093715351004383E-4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</row>
        <row r="67">
          <cell r="A67" t="str">
            <v>PTDP.T</v>
          </cell>
          <cell r="B67" t="str">
            <v>Prod Trans Dist Allocation Factor</v>
          </cell>
          <cell r="C67">
            <v>4642870007</v>
          </cell>
          <cell r="D67">
            <v>0</v>
          </cell>
          <cell r="E67">
            <v>343682399.60000002</v>
          </cell>
          <cell r="F67">
            <v>34951619.200000003</v>
          </cell>
          <cell r="G67">
            <v>67156644</v>
          </cell>
          <cell r="H67">
            <v>655736</v>
          </cell>
          <cell r="I67">
            <v>12652224</v>
          </cell>
          <cell r="J67">
            <v>20983856.400000002</v>
          </cell>
          <cell r="K67">
            <v>309229</v>
          </cell>
          <cell r="L67">
            <v>4143093</v>
          </cell>
          <cell r="M67">
            <v>22575914</v>
          </cell>
          <cell r="N67">
            <v>221413660</v>
          </cell>
          <cell r="O67">
            <v>451925642.47589862</v>
          </cell>
          <cell r="P67">
            <v>1211156.6164934656</v>
          </cell>
          <cell r="Q67">
            <v>931192867.51142752</v>
          </cell>
          <cell r="R67">
            <v>13164408.396180429</v>
          </cell>
          <cell r="S67">
            <v>0</v>
          </cell>
          <cell r="T67">
            <v>0</v>
          </cell>
          <cell r="U67">
            <v>0</v>
          </cell>
          <cell r="V67">
            <v>1255565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1374729598.4000001</v>
          </cell>
          <cell r="AD67">
            <v>139806476.80000001</v>
          </cell>
          <cell r="AE67">
            <v>268626576</v>
          </cell>
          <cell r="AF67">
            <v>83935425.600000009</v>
          </cell>
          <cell r="AG67">
            <v>0</v>
          </cell>
          <cell r="AH67">
            <v>0</v>
          </cell>
          <cell r="AI67">
            <v>115456007</v>
          </cell>
          <cell r="AJ67">
            <v>208973323</v>
          </cell>
          <cell r="AK67">
            <v>1674134</v>
          </cell>
          <cell r="AL67">
            <v>43231546</v>
          </cell>
          <cell r="AM67">
            <v>125725426</v>
          </cell>
          <cell r="AN67">
            <v>121949908</v>
          </cell>
          <cell r="AO67">
            <v>2152931</v>
          </cell>
          <cell r="AP67">
            <v>29334640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</row>
        <row r="68">
          <cell r="D68">
            <v>0</v>
          </cell>
          <cell r="E68">
            <v>7.4023696352005147E-2</v>
          </cell>
          <cell r="F68">
            <v>7.5280202002864305E-3</v>
          </cell>
          <cell r="G68">
            <v>1.446446786120411E-2</v>
          </cell>
          <cell r="H68">
            <v>1.4123505482844763E-4</v>
          </cell>
          <cell r="I68">
            <v>2.725086849497055E-3</v>
          </cell>
          <cell r="J68">
            <v>4.5195873174055899E-3</v>
          </cell>
          <cell r="K68">
            <v>6.6602984691317889E-5</v>
          </cell>
          <cell r="L68">
            <v>8.9235601982254678E-4</v>
          </cell>
          <cell r="M68">
            <v>4.8624910811550966E-3</v>
          </cell>
          <cell r="N68">
            <v>4.7688963866353622E-2</v>
          </cell>
          <cell r="O68">
            <v>9.733756099019264E-2</v>
          </cell>
          <cell r="P68">
            <v>2.6086377922867086E-4</v>
          </cell>
          <cell r="Q68">
            <v>0.2005640619072856</v>
          </cell>
          <cell r="R68">
            <v>2.8354031830166698E-3</v>
          </cell>
          <cell r="S68">
            <v>0</v>
          </cell>
          <cell r="T68">
            <v>0</v>
          </cell>
          <cell r="U68">
            <v>0</v>
          </cell>
          <cell r="V68">
            <v>2.7042863532836362E-4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0.29609478540802059</v>
          </cell>
          <cell r="AD68">
            <v>3.0112080801145722E-2</v>
          </cell>
          <cell r="AE68">
            <v>5.7857871444816439E-2</v>
          </cell>
          <cell r="AF68">
            <v>1.807834926962236E-2</v>
          </cell>
          <cell r="AG68">
            <v>0</v>
          </cell>
          <cell r="AH68">
            <v>0</v>
          </cell>
          <cell r="AI68">
            <v>2.4867378760535692E-2</v>
          </cell>
          <cell r="AJ68">
            <v>4.5009514090408174E-2</v>
          </cell>
          <cell r="AK68">
            <v>3.605817086146991E-4</v>
          </cell>
          <cell r="AL68">
            <v>9.3113841082822293E-3</v>
          </cell>
          <cell r="AM68">
            <v>2.7079247493564385E-2</v>
          </cell>
          <cell r="AN68">
            <v>2.6266061254383081E-2</v>
          </cell>
          <cell r="AO68">
            <v>4.6370693057398797E-4</v>
          </cell>
          <cell r="AP68">
            <v>6.3182126477313626E-3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</row>
        <row r="70">
          <cell r="A70" t="str">
            <v>RB.T</v>
          </cell>
          <cell r="B70" t="str">
            <v>Total Ratebase</v>
          </cell>
          <cell r="C70">
            <v>2973018832</v>
          </cell>
          <cell r="D70">
            <v>0</v>
          </cell>
          <cell r="E70">
            <v>251959233.5977357</v>
          </cell>
          <cell r="F70">
            <v>20196163.925389327</v>
          </cell>
          <cell r="G70">
            <v>36970828.203112632</v>
          </cell>
          <cell r="H70">
            <v>644804.85132929159</v>
          </cell>
          <cell r="I70">
            <v>7705208.9858028647</v>
          </cell>
          <cell r="J70">
            <v>12779176.126669664</v>
          </cell>
          <cell r="K70">
            <v>304074.13863461127</v>
          </cell>
          <cell r="L70">
            <v>2523145.1334261033</v>
          </cell>
          <cell r="M70">
            <v>22199572.496237621</v>
          </cell>
          <cell r="N70">
            <v>134840998.9114562</v>
          </cell>
          <cell r="O70">
            <v>275198976.94900107</v>
          </cell>
          <cell r="P70">
            <v>1188974.1199953721</v>
          </cell>
          <cell r="Q70">
            <v>567047541.44376349</v>
          </cell>
          <cell r="R70">
            <v>12923300.483982256</v>
          </cell>
          <cell r="S70">
            <v>0</v>
          </cell>
          <cell r="T70">
            <v>0</v>
          </cell>
          <cell r="U70">
            <v>0</v>
          </cell>
          <cell r="V70">
            <v>749027.01174798422</v>
          </cell>
          <cell r="W70">
            <v>-15399122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1007836934.3909428</v>
          </cell>
          <cell r="AD70">
            <v>80784655.701557308</v>
          </cell>
          <cell r="AE70">
            <v>147883312.81245053</v>
          </cell>
          <cell r="AF70">
            <v>51116704.506678656</v>
          </cell>
          <cell r="AG70">
            <v>0</v>
          </cell>
          <cell r="AH70">
            <v>0</v>
          </cell>
          <cell r="AI70">
            <v>68877093.508949637</v>
          </cell>
          <cell r="AJ70">
            <v>124666316.48838276</v>
          </cell>
          <cell r="AK70">
            <v>998730.91977372731</v>
          </cell>
          <cell r="AL70">
            <v>25790457.454313807</v>
          </cell>
          <cell r="AM70">
            <v>75003476.632051945</v>
          </cell>
          <cell r="AN70">
            <v>72751132.097646549</v>
          </cell>
          <cell r="AO70">
            <v>1284364.7867132318</v>
          </cell>
          <cell r="AP70">
            <v>18970403.101879254</v>
          </cell>
          <cell r="AQ70">
            <v>-10291319</v>
          </cell>
          <cell r="AR70">
            <v>-41895870</v>
          </cell>
          <cell r="AS70">
            <v>7790270.2810167633</v>
          </cell>
          <cell r="AT70">
            <v>1929844.1233757623</v>
          </cell>
          <cell r="AU70">
            <v>4101589.5978621263</v>
          </cell>
          <cell r="AV70">
            <v>3734434.9708235646</v>
          </cell>
          <cell r="AW70">
            <v>-145604.75270267981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</row>
        <row r="71">
          <cell r="D71">
            <v>0</v>
          </cell>
          <cell r="E71">
            <v>8.4748616754720812E-2</v>
          </cell>
          <cell r="F71">
            <v>6.7931503520961643E-3</v>
          </cell>
          <cell r="G71">
            <v>1.243545039310825E-2</v>
          </cell>
          <cell r="H71">
            <v>2.1688555901124934E-4</v>
          </cell>
          <cell r="I71">
            <v>2.5917121354456542E-3</v>
          </cell>
          <cell r="J71">
            <v>4.2983838477985339E-3</v>
          </cell>
          <cell r="K71">
            <v>1.0227790532697549E-4</v>
          </cell>
          <cell r="L71">
            <v>8.4868118098288027E-4</v>
          </cell>
          <cell r="M71">
            <v>7.4670137495575816E-3</v>
          </cell>
          <cell r="N71">
            <v>4.5354909111270707E-2</v>
          </cell>
          <cell r="O71">
            <v>9.2565500758658187E-2</v>
          </cell>
          <cell r="P71">
            <v>3.9992148963130823E-4</v>
          </cell>
          <cell r="Q71">
            <v>0.19073123094289349</v>
          </cell>
          <cell r="R71">
            <v>4.3468612929331947E-3</v>
          </cell>
          <cell r="S71">
            <v>0</v>
          </cell>
          <cell r="T71">
            <v>0</v>
          </cell>
          <cell r="U71">
            <v>0</v>
          </cell>
          <cell r="V71">
            <v>2.5194156312965602E-4</v>
          </cell>
          <cell r="W71">
            <v>-5.1796247754141373E-3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0.33899446701888325</v>
          </cell>
          <cell r="AD71">
            <v>2.7172601408384657E-2</v>
          </cell>
          <cell r="AE71">
            <v>4.9741801572432999E-2</v>
          </cell>
          <cell r="AF71">
            <v>1.7193535391194135E-2</v>
          </cell>
          <cell r="AG71">
            <v>0</v>
          </cell>
          <cell r="AH71">
            <v>0</v>
          </cell>
          <cell r="AI71">
            <v>2.316739227064191E-2</v>
          </cell>
          <cell r="AJ71">
            <v>4.1932568723258852E-2</v>
          </cell>
          <cell r="AK71">
            <v>3.3593158207540316E-4</v>
          </cell>
          <cell r="AL71">
            <v>8.6748382407534665E-3</v>
          </cell>
          <cell r="AM71">
            <v>2.5228052989356896E-2</v>
          </cell>
          <cell r="AN71">
            <v>2.4470457877559301E-2</v>
          </cell>
          <cell r="AO71">
            <v>4.3200694623559376E-4</v>
          </cell>
          <cell r="AP71">
            <v>6.3808553439661676E-3</v>
          </cell>
          <cell r="AQ71">
            <v>-3.4615720859988148E-3</v>
          </cell>
          <cell r="AR71">
            <v>-1.4092029807902676E-2</v>
          </cell>
          <cell r="AS71">
            <v>2.6203232206827689E-3</v>
          </cell>
          <cell r="AT71">
            <v>6.4911937408668326E-4</v>
          </cell>
          <cell r="AU71">
            <v>1.3796043111852466E-3</v>
          </cell>
          <cell r="AV71">
            <v>1.2561087506840134E-3</v>
          </cell>
          <cell r="AW71">
            <v>-4.8975388630393916E-5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</row>
        <row r="73">
          <cell r="A73" t="str">
            <v>REVFAC1.T</v>
          </cell>
          <cell r="B73" t="str">
            <v>REVFAC1 = (OME.T+DAE.T+RRB.T)</v>
          </cell>
          <cell r="C73">
            <v>1592039735.6632004</v>
          </cell>
          <cell r="D73">
            <v>0</v>
          </cell>
          <cell r="E73">
            <v>234242090.75526002</v>
          </cell>
          <cell r="F73">
            <v>2821553.4865771062</v>
          </cell>
          <cell r="G73">
            <v>5260567.1551483767</v>
          </cell>
          <cell r="H73">
            <v>84552.045161032322</v>
          </cell>
          <cell r="I73">
            <v>1216217.5559488628</v>
          </cell>
          <cell r="J73">
            <v>2351056.5207784288</v>
          </cell>
          <cell r="K73">
            <v>39925.279570566876</v>
          </cell>
          <cell r="L73">
            <v>398967.07619737729</v>
          </cell>
          <cell r="M73">
            <v>3306287.892228052</v>
          </cell>
          <cell r="N73">
            <v>25160691.552714482</v>
          </cell>
          <cell r="O73">
            <v>77523739.233483508</v>
          </cell>
          <cell r="P73">
            <v>247338.48219280259</v>
          </cell>
          <cell r="Q73">
            <v>105739816.2267805</v>
          </cell>
          <cell r="R73">
            <v>1925017.2540084319</v>
          </cell>
          <cell r="S73">
            <v>0</v>
          </cell>
          <cell r="T73">
            <v>0</v>
          </cell>
          <cell r="U73">
            <v>0</v>
          </cell>
          <cell r="V73">
            <v>119324.75617583763</v>
          </cell>
          <cell r="W73">
            <v>-1349956.6272855455</v>
          </cell>
          <cell r="X73">
            <v>5160</v>
          </cell>
          <cell r="Y73">
            <v>2343138.3835877138</v>
          </cell>
          <cell r="Z73">
            <v>38291.600816686652</v>
          </cell>
          <cell r="AA73">
            <v>99278.371904907239</v>
          </cell>
          <cell r="AB73">
            <v>6900232.348460651</v>
          </cell>
          <cell r="AC73">
            <v>936968363.02104008</v>
          </cell>
          <cell r="AD73">
            <v>11286213.946308425</v>
          </cell>
          <cell r="AE73">
            <v>21042268.620593507</v>
          </cell>
          <cell r="AF73">
            <v>9404226.0831137151</v>
          </cell>
          <cell r="AG73">
            <v>9620328.2434559371</v>
          </cell>
          <cell r="AH73">
            <v>-31426.909894241126</v>
          </cell>
          <cell r="AI73">
            <v>11135243.304518219</v>
          </cell>
          <cell r="AJ73">
            <v>20154592.699179981</v>
          </cell>
          <cell r="AK73">
            <v>161463.13993317215</v>
          </cell>
          <cell r="AL73">
            <v>4108583.5345478002</v>
          </cell>
          <cell r="AM73">
            <v>11951216.103431126</v>
          </cell>
          <cell r="AN73">
            <v>18445204.862559341</v>
          </cell>
          <cell r="AO73">
            <v>242402.05148214812</v>
          </cell>
          <cell r="AP73">
            <v>6928934.9687620653</v>
          </cell>
          <cell r="AQ73">
            <v>-902183.53277282009</v>
          </cell>
          <cell r="AR73">
            <v>-3672781.3028816623</v>
          </cell>
          <cell r="AS73">
            <v>22469506.787084579</v>
          </cell>
          <cell r="AT73">
            <v>19520140.492228191</v>
          </cell>
          <cell r="AU73">
            <v>11830230.785647405</v>
          </cell>
          <cell r="AV73">
            <v>6141029.6575404666</v>
          </cell>
          <cell r="AW73">
            <v>442372.757612827</v>
          </cell>
          <cell r="AX73">
            <v>230164</v>
          </cell>
          <cell r="AY73">
            <v>6090353</v>
          </cell>
          <cell r="AZ73">
            <v>0</v>
          </cell>
          <cell r="BA73">
            <v>0</v>
          </cell>
          <cell r="BB73">
            <v>0</v>
          </cell>
          <cell r="BC73">
            <v>0</v>
          </cell>
          <cell r="BD73">
            <v>0</v>
          </cell>
          <cell r="BE73">
            <v>0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J73">
            <v>0</v>
          </cell>
          <cell r="BK73">
            <v>0</v>
          </cell>
          <cell r="BL73">
            <v>0</v>
          </cell>
          <cell r="BM73">
            <v>0</v>
          </cell>
          <cell r="BN73">
            <v>0</v>
          </cell>
          <cell r="BO73">
            <v>0</v>
          </cell>
          <cell r="BP73">
            <v>0</v>
          </cell>
          <cell r="BQ73">
            <v>0</v>
          </cell>
          <cell r="BR73">
            <v>0</v>
          </cell>
          <cell r="BS73">
            <v>0</v>
          </cell>
          <cell r="BT73">
            <v>0</v>
          </cell>
          <cell r="BU73">
            <v>0</v>
          </cell>
          <cell r="BV73">
            <v>0</v>
          </cell>
          <cell r="BW73">
            <v>0</v>
          </cell>
          <cell r="BX73">
            <v>0</v>
          </cell>
          <cell r="BY73">
            <v>0</v>
          </cell>
        </row>
        <row r="74">
          <cell r="D74">
            <v>0</v>
          </cell>
          <cell r="E74">
            <v>0.14713331929349185</v>
          </cell>
          <cell r="F74">
            <v>1.7722883564848485E-3</v>
          </cell>
          <cell r="G74">
            <v>3.3042938799244027E-3</v>
          </cell>
          <cell r="H74">
            <v>5.3109255546194166E-5</v>
          </cell>
          <cell r="I74">
            <v>7.6393668367970714E-4</v>
          </cell>
          <cell r="J74">
            <v>1.4767574377149842E-3</v>
          </cell>
          <cell r="K74">
            <v>2.5078067259379736E-5</v>
          </cell>
          <cell r="L74">
            <v>2.5060120502028708E-4</v>
          </cell>
          <cell r="M74">
            <v>2.0767621675289046E-3</v>
          </cell>
          <cell r="N74">
            <v>1.5804060030092919E-2</v>
          </cell>
          <cell r="O74">
            <v>4.8694600704290353E-2</v>
          </cell>
          <cell r="P74">
            <v>1.5535949050277199E-4</v>
          </cell>
          <cell r="Q74">
            <v>6.6417824793005037E-2</v>
          </cell>
          <cell r="R74">
            <v>1.2091515122934556E-3</v>
          </cell>
          <cell r="S74">
            <v>0</v>
          </cell>
          <cell r="T74">
            <v>0</v>
          </cell>
          <cell r="U74">
            <v>0</v>
          </cell>
          <cell r="V74">
            <v>7.4950865548673119E-5</v>
          </cell>
          <cell r="W74">
            <v>-8.479415413103306E-4</v>
          </cell>
          <cell r="X74">
            <v>3.2411251330046009E-6</v>
          </cell>
          <cell r="Y74">
            <v>1.471783857587968E-3</v>
          </cell>
          <cell r="Z74">
            <v>2.4051912749988879E-5</v>
          </cell>
          <cell r="AA74">
            <v>6.2359229911777662E-5</v>
          </cell>
          <cell r="AB74">
            <v>4.3342086217378253E-3</v>
          </cell>
          <cell r="AC74">
            <v>0.58853327717396742</v>
          </cell>
          <cell r="AD74">
            <v>7.0891534259393939E-3</v>
          </cell>
          <cell r="AE74">
            <v>1.3217175519697611E-2</v>
          </cell>
          <cell r="AF74">
            <v>5.907029750859937E-3</v>
          </cell>
          <cell r="AG74">
            <v>6.0427689258951631E-3</v>
          </cell>
          <cell r="AH74">
            <v>-1.9740028587382923E-5</v>
          </cell>
          <cell r="AI74">
            <v>6.9943249876734895E-3</v>
          </cell>
          <cell r="AJ74">
            <v>1.2659604058678929E-2</v>
          </cell>
          <cell r="AK74">
            <v>1.0141903893241145E-4</v>
          </cell>
          <cell r="AL74">
            <v>2.5807041385410372E-3</v>
          </cell>
          <cell r="AM74">
            <v>7.5068579230232434E-3</v>
          </cell>
          <cell r="AN74">
            <v>1.1585894779740263E-2</v>
          </cell>
          <cell r="AO74">
            <v>1.5225879483540027E-4</v>
          </cell>
          <cell r="AP74">
            <v>4.3522374558544923E-3</v>
          </cell>
          <cell r="AQ74">
            <v>-5.666840547776874E-4</v>
          </cell>
          <cell r="AR74">
            <v>-2.3069658505424687E-3</v>
          </cell>
          <cell r="AS74">
            <v>1.4113659529813428E-2</v>
          </cell>
          <cell r="AT74">
            <v>1.2261088749833641E-2</v>
          </cell>
          <cell r="AU74">
            <v>7.4308640171718158E-3</v>
          </cell>
          <cell r="AV74">
            <v>3.8573344119343109E-3</v>
          </cell>
          <cell r="AW74">
            <v>2.7786539977819495E-4</v>
          </cell>
          <cell r="AX74">
            <v>1.4457176843272692E-4</v>
          </cell>
          <cell r="AY74">
            <v>3.8255031351104593E-3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</row>
        <row r="76">
          <cell r="A76" t="str">
            <v>SW.T</v>
          </cell>
          <cell r="B76" t="str">
            <v>Salary &amp; Wages - Total</v>
          </cell>
          <cell r="C76">
            <v>57795545</v>
          </cell>
          <cell r="D76">
            <v>0</v>
          </cell>
          <cell r="E76">
            <v>3102669.6763198031</v>
          </cell>
          <cell r="F76">
            <v>207396.12854266498</v>
          </cell>
          <cell r="G76">
            <v>398494.49869029212</v>
          </cell>
          <cell r="H76">
            <v>7430.296585170363</v>
          </cell>
          <cell r="I76">
            <v>143365.28234230011</v>
          </cell>
          <cell r="J76">
            <v>237772.93995239743</v>
          </cell>
          <cell r="K76">
            <v>3503.945463930067</v>
          </cell>
          <cell r="L76">
            <v>46946.346959665534</v>
          </cell>
          <cell r="M76">
            <v>255812.91358305753</v>
          </cell>
          <cell r="N76">
            <v>2508889.4948699959</v>
          </cell>
          <cell r="O76">
            <v>5120874.1902832724</v>
          </cell>
          <cell r="P76">
            <v>13723.89631137819</v>
          </cell>
          <cell r="Q76">
            <v>10551562.189059559</v>
          </cell>
          <cell r="R76">
            <v>149168.96243599177</v>
          </cell>
          <cell r="S76">
            <v>0</v>
          </cell>
          <cell r="T76">
            <v>0</v>
          </cell>
          <cell r="U76">
            <v>0</v>
          </cell>
          <cell r="V76">
            <v>14227.097996692919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12410678.705279212</v>
          </cell>
          <cell r="AD76">
            <v>829584.51417065994</v>
          </cell>
          <cell r="AE76">
            <v>1593977.9947611685</v>
          </cell>
          <cell r="AF76">
            <v>951091.75980958971</v>
          </cell>
          <cell r="AG76">
            <v>0</v>
          </cell>
          <cell r="AH76">
            <v>0</v>
          </cell>
          <cell r="AI76">
            <v>1308258.7726608049</v>
          </cell>
          <cell r="AJ76">
            <v>2367925.1532302685</v>
          </cell>
          <cell r="AK76">
            <v>18970.000340560229</v>
          </cell>
          <cell r="AL76">
            <v>489866.66679187282</v>
          </cell>
          <cell r="AM76">
            <v>1424623.9393244984</v>
          </cell>
          <cell r="AN76">
            <v>1381842.6698766577</v>
          </cell>
          <cell r="AO76">
            <v>24395.360110482598</v>
          </cell>
          <cell r="AP76">
            <v>792587.60424805409</v>
          </cell>
          <cell r="AQ76">
            <v>0</v>
          </cell>
          <cell r="AR76">
            <v>0</v>
          </cell>
          <cell r="AS76">
            <v>4234921.0966917733</v>
          </cell>
          <cell r="AT76">
            <v>3761481.098890142</v>
          </cell>
          <cell r="AU76">
            <v>2229692.6411249982</v>
          </cell>
          <cell r="AV76">
            <v>1213809.1632930867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J76">
            <v>0</v>
          </cell>
          <cell r="BK76">
            <v>0</v>
          </cell>
          <cell r="BL76">
            <v>0</v>
          </cell>
          <cell r="BM76">
            <v>0</v>
          </cell>
          <cell r="BN76">
            <v>0</v>
          </cell>
          <cell r="BO76">
            <v>0</v>
          </cell>
          <cell r="BP76">
            <v>0</v>
          </cell>
          <cell r="BQ76">
            <v>0</v>
          </cell>
          <cell r="BR76">
            <v>0</v>
          </cell>
          <cell r="BS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</row>
        <row r="77">
          <cell r="A77" t="str">
            <v/>
          </cell>
          <cell r="D77">
            <v>0</v>
          </cell>
          <cell r="E77">
            <v>5.3683543884218123E-2</v>
          </cell>
          <cell r="F77">
            <v>3.5884448973128461E-3</v>
          </cell>
          <cell r="G77">
            <v>6.8948999216166592E-3</v>
          </cell>
          <cell r="H77">
            <v>1.2856175307578402E-4</v>
          </cell>
          <cell r="I77">
            <v>2.4805593985193861E-3</v>
          </cell>
          <cell r="J77">
            <v>4.1140357782316513E-3</v>
          </cell>
          <cell r="K77">
            <v>6.0626566700427638E-5</v>
          </cell>
          <cell r="L77">
            <v>8.1228314327108663E-4</v>
          </cell>
          <cell r="M77">
            <v>4.4261701067626847E-3</v>
          </cell>
          <cell r="N77">
            <v>4.3409738499221626E-2</v>
          </cell>
          <cell r="O77">
            <v>8.8603268474815353E-2</v>
          </cell>
          <cell r="P77">
            <v>2.3745595463072784E-4</v>
          </cell>
          <cell r="Q77">
            <v>0.18256705061020809</v>
          </cell>
          <cell r="R77">
            <v>2.5809768285080066E-3</v>
          </cell>
          <cell r="S77">
            <v>0</v>
          </cell>
          <cell r="T77">
            <v>0</v>
          </cell>
          <cell r="U77">
            <v>0</v>
          </cell>
          <cell r="V77">
            <v>2.4616253721100682E-4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0.21473417553687249</v>
          </cell>
          <cell r="AD77">
            <v>1.4353779589251384E-2</v>
          </cell>
          <cell r="AE77">
            <v>2.7579599686466637E-2</v>
          </cell>
          <cell r="AF77">
            <v>1.6456143112926605E-2</v>
          </cell>
          <cell r="AG77">
            <v>0</v>
          </cell>
          <cell r="AH77">
            <v>0</v>
          </cell>
          <cell r="AI77">
            <v>2.2635979514697972E-2</v>
          </cell>
          <cell r="AJ77">
            <v>4.0970721069076663E-2</v>
          </cell>
          <cell r="AK77">
            <v>3.2822599632134674E-4</v>
          </cell>
          <cell r="AL77">
            <v>8.4758551336763556E-3</v>
          </cell>
          <cell r="AM77">
            <v>2.4649372876828109E-2</v>
          </cell>
          <cell r="AN77">
            <v>2.3909155452667807E-2</v>
          </cell>
          <cell r="AO77">
            <v>4.2209758746080859E-4</v>
          </cell>
          <cell r="AP77">
            <v>1.3713645303423543E-2</v>
          </cell>
          <cell r="AQ77">
            <v>0</v>
          </cell>
          <cell r="AR77">
            <v>0</v>
          </cell>
          <cell r="AS77">
            <v>7.3274178774363541E-2</v>
          </cell>
          <cell r="AT77">
            <v>6.5082543972725615E-2</v>
          </cell>
          <cell r="AU77">
            <v>3.8578970768854214E-2</v>
          </cell>
          <cell r="AV77">
            <v>2.1001777270083476E-2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</row>
        <row r="78">
          <cell r="A78" t="str">
            <v/>
          </cell>
        </row>
        <row r="79">
          <cell r="A79" t="str">
            <v>SWPTD.T</v>
          </cell>
          <cell r="B79" t="str">
            <v>Salary &amp; Wages - PTD Subtotal</v>
          </cell>
          <cell r="C79">
            <v>28577582.000000007</v>
          </cell>
          <cell r="D79">
            <v>0</v>
          </cell>
          <cell r="E79">
            <v>1820737</v>
          </cell>
          <cell r="F79">
            <v>77026.8608847508</v>
          </cell>
          <cell r="G79">
            <v>148000.73911524919</v>
          </cell>
          <cell r="H79">
            <v>4984.40640744349</v>
          </cell>
          <cell r="I79">
            <v>96172.585269087402</v>
          </cell>
          <cell r="J79">
            <v>159503.31885550602</v>
          </cell>
          <cell r="K79">
            <v>2350.5237000368184</v>
          </cell>
          <cell r="L79">
            <v>31492.642307017264</v>
          </cell>
          <cell r="M79">
            <v>171604.93002594518</v>
          </cell>
          <cell r="N79">
            <v>1683018.2658867505</v>
          </cell>
          <cell r="O79">
            <v>3435195.0602756063</v>
          </cell>
          <cell r="P79">
            <v>9206.2915558511468</v>
          </cell>
          <cell r="Q79">
            <v>7078220.0388412969</v>
          </cell>
          <cell r="R79">
            <v>100065.82155032604</v>
          </cell>
          <cell r="S79">
            <v>0</v>
          </cell>
          <cell r="T79">
            <v>0</v>
          </cell>
          <cell r="U79">
            <v>0</v>
          </cell>
          <cell r="V79">
            <v>9543.8503162275447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7282948</v>
          </cell>
          <cell r="AD79">
            <v>308107.4435390032</v>
          </cell>
          <cell r="AE79">
            <v>592002.95646099676</v>
          </cell>
          <cell r="AF79">
            <v>638013.27542202407</v>
          </cell>
          <cell r="AG79">
            <v>0</v>
          </cell>
          <cell r="AH79">
            <v>0</v>
          </cell>
          <cell r="AI79">
            <v>877608.76491246547</v>
          </cell>
          <cell r="AJ79">
            <v>1588456.2844589255</v>
          </cell>
          <cell r="AK79">
            <v>12725.493546974698</v>
          </cell>
          <cell r="AL79">
            <v>328613.33659595932</v>
          </cell>
          <cell r="AM79">
            <v>955669.07861237205</v>
          </cell>
          <cell r="AN79">
            <v>926970.46192727587</v>
          </cell>
          <cell r="AO79">
            <v>16364.944232410178</v>
          </cell>
          <cell r="AP79">
            <v>222979.62530049914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</row>
        <row r="80">
          <cell r="A80" t="str">
            <v/>
          </cell>
          <cell r="D80">
            <v>0</v>
          </cell>
          <cell r="E80">
            <v>6.3712073330766741E-2</v>
          </cell>
          <cell r="F80">
            <v>2.6953596313624706E-3</v>
          </cell>
          <cell r="G80">
            <v>5.1789104870821178E-3</v>
          </cell>
          <cell r="H80">
            <v>1.744166601444268E-4</v>
          </cell>
          <cell r="I80">
            <v>3.3653156963765296E-3</v>
          </cell>
          <cell r="J80">
            <v>5.5814140907899761E-3</v>
          </cell>
          <cell r="K80">
            <v>8.2250615186295955E-5</v>
          </cell>
          <cell r="L80">
            <v>1.1020051418981934E-3</v>
          </cell>
          <cell r="M80">
            <v>6.0048792800575339E-3</v>
          </cell>
          <cell r="N80">
            <v>5.8892955530203711E-2</v>
          </cell>
          <cell r="O80">
            <v>0.1202059383567023</v>
          </cell>
          <cell r="P80">
            <v>3.2215082283207672E-4</v>
          </cell>
          <cell r="Q80">
            <v>0.24768435757935348</v>
          </cell>
          <cell r="R80">
            <v>3.5015496255185628E-3</v>
          </cell>
          <cell r="S80">
            <v>0</v>
          </cell>
          <cell r="T80">
            <v>0</v>
          </cell>
          <cell r="U80">
            <v>0</v>
          </cell>
          <cell r="V80">
            <v>3.3396283549208403E-4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0.25484829332306697</v>
          </cell>
          <cell r="AD80">
            <v>1.0781438525449882E-2</v>
          </cell>
          <cell r="AE80">
            <v>2.0715641948328471E-2</v>
          </cell>
          <cell r="AF80">
            <v>2.2325656363159904E-2</v>
          </cell>
          <cell r="AG80">
            <v>0</v>
          </cell>
          <cell r="AH80">
            <v>0</v>
          </cell>
          <cell r="AI80">
            <v>3.070969282539248E-2</v>
          </cell>
          <cell r="AJ80">
            <v>5.5583998830234307E-2</v>
          </cell>
          <cell r="AK80">
            <v>4.4529637066476426E-4</v>
          </cell>
          <cell r="AL80">
            <v>1.1498990243329867E-2</v>
          </cell>
          <cell r="AM80">
            <v>3.3441215516847152E-2</v>
          </cell>
          <cell r="AN80">
            <v>3.2436980215025737E-2</v>
          </cell>
          <cell r="AO80">
            <v>5.7264971656489948E-4</v>
          </cell>
          <cell r="AP80">
            <v>7.8026064381688798E-3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</row>
        <row r="81">
          <cell r="A81" t="str">
            <v/>
          </cell>
        </row>
        <row r="82">
          <cell r="A82" t="str">
            <v>TDP.T</v>
          </cell>
          <cell r="B82" t="str">
            <v>Total Transmission &amp; Distribution Plant</v>
          </cell>
          <cell r="C82">
            <v>2924458009</v>
          </cell>
          <cell r="D82">
            <v>0</v>
          </cell>
          <cell r="E82">
            <v>0</v>
          </cell>
          <cell r="F82">
            <v>34951619.200000003</v>
          </cell>
          <cell r="G82">
            <v>67156644</v>
          </cell>
          <cell r="H82">
            <v>655736</v>
          </cell>
          <cell r="I82">
            <v>12652224</v>
          </cell>
          <cell r="J82">
            <v>20983856.400000002</v>
          </cell>
          <cell r="K82">
            <v>309229</v>
          </cell>
          <cell r="L82">
            <v>4143093</v>
          </cell>
          <cell r="M82">
            <v>22575914</v>
          </cell>
          <cell r="N82">
            <v>221413660</v>
          </cell>
          <cell r="O82">
            <v>451925642.47589862</v>
          </cell>
          <cell r="P82">
            <v>1211156.6164934656</v>
          </cell>
          <cell r="Q82">
            <v>931192867.51142752</v>
          </cell>
          <cell r="R82">
            <v>13164408.396180429</v>
          </cell>
          <cell r="S82">
            <v>0</v>
          </cell>
          <cell r="T82">
            <v>0</v>
          </cell>
          <cell r="U82">
            <v>0</v>
          </cell>
          <cell r="V82">
            <v>1255565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139806476.80000001</v>
          </cell>
          <cell r="AE82">
            <v>268626576</v>
          </cell>
          <cell r="AF82">
            <v>83935425.600000009</v>
          </cell>
          <cell r="AG82">
            <v>0</v>
          </cell>
          <cell r="AH82">
            <v>0</v>
          </cell>
          <cell r="AI82">
            <v>115456007</v>
          </cell>
          <cell r="AJ82">
            <v>208973323</v>
          </cell>
          <cell r="AK82">
            <v>1674134</v>
          </cell>
          <cell r="AL82">
            <v>43231546</v>
          </cell>
          <cell r="AM82">
            <v>125725426</v>
          </cell>
          <cell r="AN82">
            <v>121949908</v>
          </cell>
          <cell r="AO82">
            <v>2152931</v>
          </cell>
          <cell r="AP82">
            <v>29334640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</row>
        <row r="83">
          <cell r="D83">
            <v>0</v>
          </cell>
          <cell r="E83">
            <v>0</v>
          </cell>
          <cell r="F83">
            <v>1.1951486084750279E-2</v>
          </cell>
          <cell r="G83">
            <v>2.2963791510538321E-2</v>
          </cell>
          <cell r="H83">
            <v>2.2422479583634875E-4</v>
          </cell>
          <cell r="I83">
            <v>4.3263483220011591E-3</v>
          </cell>
          <cell r="J83">
            <v>7.1752975544262642E-3</v>
          </cell>
          <cell r="K83">
            <v>1.0573890924347342E-4</v>
          </cell>
          <cell r="L83">
            <v>1.4167045610672675E-3</v>
          </cell>
          <cell r="M83">
            <v>7.7196916250884011E-3</v>
          </cell>
          <cell r="N83">
            <v>7.5711006729657582E-2</v>
          </cell>
          <cell r="O83">
            <v>0.1545331275351195</v>
          </cell>
          <cell r="P83">
            <v>4.141473779982955E-4</v>
          </cell>
          <cell r="Q83">
            <v>0.3184155370484677</v>
          </cell>
          <cell r="R83">
            <v>4.5014865508983372E-3</v>
          </cell>
          <cell r="S83">
            <v>0</v>
          </cell>
          <cell r="T83">
            <v>0</v>
          </cell>
          <cell r="U83">
            <v>0</v>
          </cell>
          <cell r="V83">
            <v>4.293325450856217E-4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4.7805944339001115E-2</v>
          </cell>
          <cell r="AE83">
            <v>9.1855166042153283E-2</v>
          </cell>
          <cell r="AF83">
            <v>2.8701190217705057E-2</v>
          </cell>
          <cell r="AG83">
            <v>0</v>
          </cell>
          <cell r="AH83">
            <v>0</v>
          </cell>
          <cell r="AI83">
            <v>3.9479454533005741E-2</v>
          </cell>
          <cell r="AJ83">
            <v>7.1457111832991277E-2</v>
          </cell>
          <cell r="AK83">
            <v>5.7245957878275695E-4</v>
          </cell>
          <cell r="AL83">
            <v>1.4782754912860846E-2</v>
          </cell>
          <cell r="AM83">
            <v>4.2991017690485155E-2</v>
          </cell>
          <cell r="AN83">
            <v>4.1700003085939331E-2</v>
          </cell>
          <cell r="AO83">
            <v>7.3618119780635228E-4</v>
          </cell>
          <cell r="AP83">
            <v>1.0030795419090594E-2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</row>
        <row r="85">
          <cell r="A85" t="str">
            <v>IBFIT.T</v>
          </cell>
          <cell r="B85" t="str">
            <v>Total Income Before FIT</v>
          </cell>
          <cell r="C85">
            <v>11</v>
          </cell>
          <cell r="D85">
            <v>9.9999999999999998E-17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1</v>
          </cell>
          <cell r="AR85">
            <v>1</v>
          </cell>
          <cell r="AS85">
            <v>1</v>
          </cell>
          <cell r="AT85">
            <v>1</v>
          </cell>
          <cell r="AU85">
            <v>1</v>
          </cell>
          <cell r="AV85">
            <v>1</v>
          </cell>
          <cell r="AW85">
            <v>1</v>
          </cell>
          <cell r="AX85">
            <v>1</v>
          </cell>
          <cell r="AY85">
            <v>1</v>
          </cell>
          <cell r="AZ85">
            <v>1</v>
          </cell>
          <cell r="BA85">
            <v>1</v>
          </cell>
          <cell r="BB85">
            <v>1</v>
          </cell>
          <cell r="BC85">
            <v>1</v>
          </cell>
          <cell r="BD85">
            <v>1</v>
          </cell>
          <cell r="BE85">
            <v>1</v>
          </cell>
          <cell r="BF85">
            <v>1</v>
          </cell>
          <cell r="BG85">
            <v>1</v>
          </cell>
          <cell r="BH85">
            <v>1</v>
          </cell>
          <cell r="BI85">
            <v>1</v>
          </cell>
          <cell r="BJ85">
            <v>1</v>
          </cell>
          <cell r="BK85">
            <v>1</v>
          </cell>
          <cell r="BL85">
            <v>1</v>
          </cell>
          <cell r="BM85">
            <v>1</v>
          </cell>
          <cell r="BN85">
            <v>1</v>
          </cell>
          <cell r="BO85">
            <v>1</v>
          </cell>
          <cell r="BP85">
            <v>1</v>
          </cell>
          <cell r="BQ85">
            <v>1</v>
          </cell>
          <cell r="BR85">
            <v>1</v>
          </cell>
          <cell r="BS85">
            <v>1</v>
          </cell>
          <cell r="BT85">
            <v>1</v>
          </cell>
          <cell r="BU85">
            <v>1</v>
          </cell>
          <cell r="BV85">
            <v>1</v>
          </cell>
          <cell r="BW85">
            <v>1</v>
          </cell>
          <cell r="BX85">
            <v>1</v>
          </cell>
          <cell r="BY85">
            <v>1</v>
          </cell>
        </row>
        <row r="86">
          <cell r="A86" t="str">
            <v/>
          </cell>
          <cell r="D86">
            <v>9.0909090909090904E-18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9.0909090909090912E-2</v>
          </cell>
          <cell r="AR86">
            <v>9.0909090909090912E-2</v>
          </cell>
          <cell r="AS86">
            <v>9.0909090909090912E-2</v>
          </cell>
          <cell r="AT86">
            <v>9.0909090909090912E-2</v>
          </cell>
          <cell r="AU86">
            <v>9.0909090909090912E-2</v>
          </cell>
          <cell r="AV86">
            <v>9.0909090909090912E-2</v>
          </cell>
          <cell r="AW86">
            <v>9.0909090909090912E-2</v>
          </cell>
          <cell r="AX86">
            <v>9.0909090909090912E-2</v>
          </cell>
          <cell r="AY86">
            <v>9.0909090909090912E-2</v>
          </cell>
          <cell r="AZ86">
            <v>9.0909090909090912E-2</v>
          </cell>
          <cell r="BA86">
            <v>9.0909090909090912E-2</v>
          </cell>
          <cell r="BB86">
            <v>9.0909090909090912E-2</v>
          </cell>
          <cell r="BC86">
            <v>9.0909090909090912E-2</v>
          </cell>
          <cell r="BD86">
            <v>9.0909090909090912E-2</v>
          </cell>
          <cell r="BE86">
            <v>9.0909090909090912E-2</v>
          </cell>
          <cell r="BF86">
            <v>9.0909090909090912E-2</v>
          </cell>
          <cell r="BG86">
            <v>9.0909090909090912E-2</v>
          </cell>
          <cell r="BH86">
            <v>9.0909090909090912E-2</v>
          </cell>
          <cell r="BI86">
            <v>9.0909090909090912E-2</v>
          </cell>
          <cell r="BJ86">
            <v>9.0909090909090912E-2</v>
          </cell>
          <cell r="BK86">
            <v>9.0909090909090912E-2</v>
          </cell>
          <cell r="BL86">
            <v>9.0909090909090912E-2</v>
          </cell>
          <cell r="BM86">
            <v>9.0909090909090912E-2</v>
          </cell>
          <cell r="BN86">
            <v>9.0909090909090912E-2</v>
          </cell>
          <cell r="BO86">
            <v>9.0909090909090912E-2</v>
          </cell>
          <cell r="BP86">
            <v>9.0909090909090912E-2</v>
          </cell>
          <cell r="BQ86">
            <v>9.0909090909090912E-2</v>
          </cell>
          <cell r="BR86">
            <v>9.0909090909090912E-2</v>
          </cell>
          <cell r="BS86">
            <v>9.0909090909090912E-2</v>
          </cell>
          <cell r="BT86">
            <v>9.0909090909090912E-2</v>
          </cell>
          <cell r="BU86">
            <v>9.0909090909090912E-2</v>
          </cell>
          <cell r="BV86">
            <v>9.0909090909090912E-2</v>
          </cell>
          <cell r="BW86">
            <v>9.0909090909090912E-2</v>
          </cell>
          <cell r="BX86">
            <v>9.0909090909090912E-2</v>
          </cell>
          <cell r="BY86">
            <v>9.0909090909090912E-2</v>
          </cell>
        </row>
        <row r="87">
          <cell r="A87" t="str">
            <v/>
          </cell>
        </row>
        <row r="88">
          <cell r="A88" t="str">
            <v>EBFIT.T</v>
          </cell>
          <cell r="B88" t="str">
            <v>Total Expenses Before FIT</v>
          </cell>
          <cell r="C88">
            <v>1440764037.9799998</v>
          </cell>
          <cell r="D88">
            <v>0</v>
          </cell>
          <cell r="E88">
            <v>215376495.03318271</v>
          </cell>
          <cell r="F88">
            <v>1353598.5359734497</v>
          </cell>
          <cell r="G88">
            <v>2600597.5602930393</v>
          </cell>
          <cell r="H88">
            <v>34075.517751004729</v>
          </cell>
          <cell r="I88">
            <v>656882.76386775542</v>
          </cell>
          <cell r="J88">
            <v>1423625.3200400972</v>
          </cell>
          <cell r="K88">
            <v>16121.824916692543</v>
          </cell>
          <cell r="L88">
            <v>215807.98342274057</v>
          </cell>
          <cell r="M88">
            <v>1568738.3866049557</v>
          </cell>
          <cell r="N88">
            <v>15375036.044922194</v>
          </cell>
          <cell r="O88">
            <v>57570579.838935532</v>
          </cell>
          <cell r="P88">
            <v>154345.23633954048</v>
          </cell>
          <cell r="Q88">
            <v>64588835.304331452</v>
          </cell>
          <cell r="R88">
            <v>913716.9763252961</v>
          </cell>
          <cell r="S88">
            <v>0</v>
          </cell>
          <cell r="T88">
            <v>0</v>
          </cell>
          <cell r="U88">
            <v>0</v>
          </cell>
          <cell r="V88">
            <v>65184.922368263957</v>
          </cell>
          <cell r="W88">
            <v>-1930.8572091346769</v>
          </cell>
          <cell r="X88">
            <v>5163.5827494453988</v>
          </cell>
          <cell r="Y88">
            <v>2344765.2978792433</v>
          </cell>
          <cell r="Z88">
            <v>38318.187873196228</v>
          </cell>
          <cell r="AA88">
            <v>99347.303984729413</v>
          </cell>
          <cell r="AB88">
            <v>6905023.3956737462</v>
          </cell>
          <cell r="AC88">
            <v>861505980.13273084</v>
          </cell>
          <cell r="AD88">
            <v>5414394.1438937988</v>
          </cell>
          <cell r="AE88">
            <v>10402390.241172157</v>
          </cell>
          <cell r="AF88">
            <v>7399012.2801603889</v>
          </cell>
          <cell r="AG88">
            <v>9627007.938354928</v>
          </cell>
          <cell r="AH88">
            <v>-31448.730581061704</v>
          </cell>
          <cell r="AI88">
            <v>6156905.1016732007</v>
          </cell>
          <cell r="AJ88">
            <v>11143888.93158501</v>
          </cell>
          <cell r="AK88">
            <v>89276.29175227377</v>
          </cell>
          <cell r="AL88">
            <v>2244443.7124880296</v>
          </cell>
          <cell r="AM88">
            <v>6529950.5161018856</v>
          </cell>
          <cell r="AN88">
            <v>13191497.3380227</v>
          </cell>
          <cell r="AO88">
            <v>149594.12991362545</v>
          </cell>
          <cell r="AP88">
            <v>5579029.5414827019</v>
          </cell>
          <cell r="AQ88">
            <v>-1290.4026270234547</v>
          </cell>
          <cell r="AR88">
            <v>-5253.2178537496638</v>
          </cell>
          <cell r="AS88">
            <v>22179338.608226512</v>
          </cell>
          <cell r="AT88">
            <v>19699189.569579199</v>
          </cell>
          <cell r="AU88">
            <v>11677456.781523954</v>
          </cell>
          <cell r="AV88">
            <v>5926114.4922700524</v>
          </cell>
          <cell r="AW88">
            <v>455434.88719609275</v>
          </cell>
          <cell r="AX88">
            <v>230323.81006654084</v>
          </cell>
          <cell r="AY88">
            <v>69857948.712642074</v>
          </cell>
          <cell r="AZ88">
            <v>38525.01</v>
          </cell>
          <cell r="BA88">
            <v>0</v>
          </cell>
          <cell r="BB88">
            <v>0</v>
          </cell>
          <cell r="BC88">
            <v>0</v>
          </cell>
          <cell r="BD88">
            <v>0</v>
          </cell>
          <cell r="BE88">
            <v>0</v>
          </cell>
          <cell r="BF88">
            <v>0</v>
          </cell>
          <cell r="BG88">
            <v>0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0</v>
          </cell>
          <cell r="BO88">
            <v>0</v>
          </cell>
          <cell r="BP88">
            <v>0</v>
          </cell>
          <cell r="BQ88">
            <v>0</v>
          </cell>
          <cell r="BR88">
            <v>0</v>
          </cell>
          <cell r="BS88">
            <v>0</v>
          </cell>
          <cell r="BT88">
            <v>0</v>
          </cell>
          <cell r="BU88">
            <v>0</v>
          </cell>
          <cell r="BV88">
            <v>0</v>
          </cell>
          <cell r="BW88">
            <v>0</v>
          </cell>
          <cell r="BX88">
            <v>0</v>
          </cell>
          <cell r="BY88">
            <v>0</v>
          </cell>
        </row>
        <row r="89">
          <cell r="A89" t="str">
            <v/>
          </cell>
          <cell r="D89">
            <v>0</v>
          </cell>
          <cell r="E89">
            <v>0.14948769496991879</v>
          </cell>
          <cell r="F89">
            <v>9.3950050132514471E-4</v>
          </cell>
          <cell r="G89">
            <v>1.8050128207941431E-3</v>
          </cell>
          <cell r="H89">
            <v>2.3651005197755882E-5</v>
          </cell>
          <cell r="I89">
            <v>4.5592667956144119E-4</v>
          </cell>
          <cell r="J89">
            <v>9.8810442411935017E-4</v>
          </cell>
          <cell r="K89">
            <v>1.1189774655463979E-5</v>
          </cell>
          <cell r="L89">
            <v>1.4978718078312859E-4</v>
          </cell>
          <cell r="M89">
            <v>1.0888239470526904E-3</v>
          </cell>
          <cell r="N89">
            <v>1.067144628795602E-2</v>
          </cell>
          <cell r="O89">
            <v>3.9958368144482177E-2</v>
          </cell>
          <cell r="P89">
            <v>1.0712735206518463E-4</v>
          </cell>
          <cell r="Q89">
            <v>4.4829572089325045E-2</v>
          </cell>
          <cell r="R89">
            <v>6.3418918867961084E-4</v>
          </cell>
          <cell r="S89">
            <v>0</v>
          </cell>
          <cell r="T89">
            <v>0</v>
          </cell>
          <cell r="U89">
            <v>0</v>
          </cell>
          <cell r="V89">
            <v>4.5243301921704984E-5</v>
          </cell>
          <cell r="W89">
            <v>-1.3401619961599017E-6</v>
          </cell>
          <cell r="X89">
            <v>3.5839197907000216E-6</v>
          </cell>
          <cell r="Y89">
            <v>1.6274457413350517E-3</v>
          </cell>
          <cell r="Z89">
            <v>2.659574146986597E-5</v>
          </cell>
          <cell r="AA89">
            <v>6.8954597259394195E-5</v>
          </cell>
          <cell r="AB89">
            <v>4.7926122624179484E-3</v>
          </cell>
          <cell r="AC89">
            <v>0.59795077987967515</v>
          </cell>
          <cell r="AD89">
            <v>3.7580020053005789E-3</v>
          </cell>
          <cell r="AE89">
            <v>7.2200512831765724E-3</v>
          </cell>
          <cell r="AF89">
            <v>5.1354781804063181E-3</v>
          </cell>
          <cell r="AG89">
            <v>6.6818768962697882E-3</v>
          </cell>
          <cell r="AH89">
            <v>-2.1827814792735868E-5</v>
          </cell>
          <cell r="AI89">
            <v>4.2733611746066285E-3</v>
          </cell>
          <cell r="AJ89">
            <v>7.7347078618155421E-3</v>
          </cell>
          <cell r="AK89">
            <v>6.1964547558698204E-5</v>
          </cell>
          <cell r="AL89">
            <v>1.5578149185586393E-3</v>
          </cell>
          <cell r="AM89">
            <v>4.5322831108812918E-3</v>
          </cell>
          <cell r="AN89">
            <v>9.1559040830291871E-3</v>
          </cell>
          <cell r="AO89">
            <v>1.03829722265529E-4</v>
          </cell>
          <cell r="AP89">
            <v>3.8722715131790015E-3</v>
          </cell>
          <cell r="AQ89">
            <v>-8.956377262390885E-7</v>
          </cell>
          <cell r="AR89">
            <v>-3.646133381504201E-6</v>
          </cell>
          <cell r="AS89">
            <v>1.5394150619779974E-2</v>
          </cell>
          <cell r="AT89">
            <v>1.3672738248796196E-2</v>
          </cell>
          <cell r="AU89">
            <v>8.1050445969599195E-3</v>
          </cell>
          <cell r="AV89">
            <v>4.1131749100141802E-3</v>
          </cell>
          <cell r="AW89">
            <v>3.161065068188598E-4</v>
          </cell>
          <cell r="AX89">
            <v>1.5986227029199219E-4</v>
          </cell>
          <cell r="AY89">
            <v>4.848673819662052E-2</v>
          </cell>
          <cell r="AZ89">
            <v>2.6739291781611496E-5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</row>
        <row r="90">
          <cell r="A90" t="str">
            <v/>
          </cell>
        </row>
        <row r="91">
          <cell r="A91" t="str">
            <v>TP.T</v>
          </cell>
          <cell r="B91" t="str">
            <v>Total Transmission Plant</v>
          </cell>
          <cell r="C91">
            <v>510541316</v>
          </cell>
          <cell r="D91">
            <v>0</v>
          </cell>
          <cell r="E91">
            <v>0</v>
          </cell>
          <cell r="F91">
            <v>34951619.200000003</v>
          </cell>
          <cell r="G91">
            <v>67156644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139806476.80000001</v>
          </cell>
          <cell r="AE91">
            <v>268626576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</row>
        <row r="92">
          <cell r="D92">
            <v>0</v>
          </cell>
          <cell r="E92">
            <v>0</v>
          </cell>
          <cell r="F92">
            <v>6.8459923035886092E-2</v>
          </cell>
          <cell r="G92">
            <v>0.13154007696411391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0.27383969214354437</v>
          </cell>
          <cell r="AE92">
            <v>0.52616030785645562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A15"/>
  <sheetViews>
    <sheetView topLeftCell="A4" zoomScaleNormal="100" workbookViewId="0">
      <selection activeCell="A6" sqref="A6"/>
    </sheetView>
  </sheetViews>
  <sheetFormatPr defaultColWidth="9.140625" defaultRowHeight="27.75"/>
  <cols>
    <col min="1" max="1" width="97.28515625" style="9" bestFit="1" customWidth="1"/>
    <col min="2" max="16384" width="9.140625" style="6"/>
  </cols>
  <sheetData>
    <row r="1" spans="1:1">
      <c r="A1" s="9" t="s">
        <v>13</v>
      </c>
    </row>
    <row r="2" spans="1:1">
      <c r="A2" s="10"/>
    </row>
    <row r="3" spans="1:1">
      <c r="A3" s="10"/>
    </row>
    <row r="4" spans="1:1">
      <c r="A4" s="10" t="s">
        <v>342</v>
      </c>
    </row>
    <row r="5" spans="1:1">
      <c r="A5" s="9" t="s">
        <v>101</v>
      </c>
    </row>
    <row r="6" spans="1:1">
      <c r="A6" s="56" t="s">
        <v>349</v>
      </c>
    </row>
    <row r="8" spans="1:1">
      <c r="A8" s="10" t="s">
        <v>87</v>
      </c>
    </row>
    <row r="9" spans="1:1">
      <c r="A9" s="9" t="s">
        <v>86</v>
      </c>
    </row>
    <row r="11" spans="1:1">
      <c r="A11" s="10" t="s">
        <v>100</v>
      </c>
    </row>
    <row r="12" spans="1:1">
      <c r="A12" s="10"/>
    </row>
    <row r="13" spans="1:1">
      <c r="A13" s="10"/>
    </row>
    <row r="14" spans="1:1">
      <c r="A14" s="10"/>
    </row>
    <row r="15" spans="1:1">
      <c r="A15" s="10"/>
    </row>
  </sheetData>
  <phoneticPr fontId="8" type="noConversion"/>
  <printOptions horizontalCentered="1"/>
  <pageMargins left="0.75" right="0.75" top="1" bottom="1" header="0.5" footer="0.5"/>
  <pageSetup fitToHeight="6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40"/>
  <sheetViews>
    <sheetView zoomScaleNormal="100" workbookViewId="0">
      <pane xSplit="3" ySplit="6" topLeftCell="D7" activePane="bottomRight" state="frozen"/>
      <selection sqref="A1:K1"/>
      <selection pane="topRight" sqref="A1:K1"/>
      <selection pane="bottomLeft" sqref="A1:K1"/>
      <selection pane="bottomRight" activeCell="A5" sqref="A5:K40"/>
    </sheetView>
  </sheetViews>
  <sheetFormatPr defaultColWidth="9.140625" defaultRowHeight="12.75"/>
  <cols>
    <col min="1" max="1" width="7.85546875" style="58" bestFit="1" customWidth="1"/>
    <col min="2" max="2" width="29.28515625" style="17" bestFit="1" customWidth="1"/>
    <col min="3" max="3" width="11" style="58" customWidth="1"/>
    <col min="4" max="5" width="15" style="23" bestFit="1" customWidth="1"/>
    <col min="6" max="6" width="11.5703125" style="23" bestFit="1" customWidth="1"/>
    <col min="7" max="7" width="11.7109375" style="17" bestFit="1" customWidth="1"/>
    <col min="8" max="8" width="15" style="17" bestFit="1" customWidth="1"/>
    <col min="9" max="9" width="15" style="23" bestFit="1" customWidth="1"/>
    <col min="10" max="10" width="13.28515625" style="17" bestFit="1" customWidth="1"/>
    <col min="11" max="16384" width="9.140625" style="17"/>
  </cols>
  <sheetData>
    <row r="1" spans="1:11">
      <c r="A1" s="198" t="s">
        <v>13</v>
      </c>
      <c r="B1" s="199"/>
      <c r="C1" s="199"/>
      <c r="D1" s="199"/>
      <c r="E1" s="199"/>
      <c r="F1" s="199"/>
      <c r="G1" s="199"/>
      <c r="H1" s="199"/>
      <c r="I1" s="199"/>
      <c r="J1" s="199"/>
      <c r="K1" s="200"/>
    </row>
    <row r="2" spans="1:11">
      <c r="A2" s="201" t="s">
        <v>103</v>
      </c>
      <c r="B2" s="202"/>
      <c r="C2" s="202"/>
      <c r="D2" s="202"/>
      <c r="E2" s="202"/>
      <c r="F2" s="202"/>
      <c r="G2" s="202"/>
      <c r="H2" s="202"/>
      <c r="I2" s="202"/>
      <c r="J2" s="202"/>
      <c r="K2" s="203"/>
    </row>
    <row r="3" spans="1:11">
      <c r="A3" s="204"/>
      <c r="B3" s="205"/>
      <c r="C3" s="206"/>
      <c r="D3" s="207"/>
      <c r="E3" s="207"/>
      <c r="F3" s="207"/>
      <c r="G3" s="205"/>
      <c r="H3" s="205"/>
      <c r="I3" s="207"/>
      <c r="J3" s="205"/>
      <c r="K3" s="208"/>
    </row>
    <row r="4" spans="1:11">
      <c r="A4" s="209"/>
      <c r="B4" s="210"/>
      <c r="C4" s="210"/>
      <c r="D4" s="211"/>
      <c r="E4" s="211"/>
      <c r="F4" s="211"/>
      <c r="G4" s="212"/>
      <c r="H4" s="211"/>
      <c r="I4" s="211"/>
      <c r="J4" s="212"/>
      <c r="K4" s="213"/>
    </row>
    <row r="5" spans="1:11" ht="77.25" thickBot="1">
      <c r="A5" s="214" t="s">
        <v>0</v>
      </c>
      <c r="B5" s="215" t="s">
        <v>17</v>
      </c>
      <c r="C5" s="215" t="s">
        <v>18</v>
      </c>
      <c r="D5" s="216" t="s">
        <v>270</v>
      </c>
      <c r="E5" s="217" t="s">
        <v>317</v>
      </c>
      <c r="F5" s="217" t="s">
        <v>271</v>
      </c>
      <c r="G5" s="217" t="s">
        <v>272</v>
      </c>
      <c r="H5" s="217" t="s">
        <v>273</v>
      </c>
      <c r="I5" s="217" t="s">
        <v>274</v>
      </c>
      <c r="J5" s="215" t="s">
        <v>19</v>
      </c>
      <c r="K5" s="218" t="s">
        <v>20</v>
      </c>
    </row>
    <row r="6" spans="1:11" ht="25.5">
      <c r="A6" s="219"/>
      <c r="B6" s="220"/>
      <c r="C6" s="220"/>
      <c r="D6" s="221" t="s">
        <v>14</v>
      </c>
      <c r="E6" s="221" t="s">
        <v>15</v>
      </c>
      <c r="F6" s="222" t="s">
        <v>16</v>
      </c>
      <c r="G6" s="220" t="s">
        <v>93</v>
      </c>
      <c r="H6" s="221" t="s">
        <v>214</v>
      </c>
      <c r="I6" s="221" t="s">
        <v>215</v>
      </c>
      <c r="J6" s="220" t="s">
        <v>94</v>
      </c>
      <c r="K6" s="223" t="s">
        <v>95</v>
      </c>
    </row>
    <row r="7" spans="1:11">
      <c r="A7" s="204"/>
      <c r="B7" s="205"/>
      <c r="C7" s="206"/>
      <c r="D7" s="207"/>
      <c r="E7" s="207"/>
      <c r="F7" s="207"/>
      <c r="G7" s="205"/>
      <c r="H7" s="205"/>
      <c r="I7" s="207"/>
      <c r="J7" s="205"/>
      <c r="K7" s="208"/>
    </row>
    <row r="8" spans="1:11">
      <c r="A8" s="204">
        <v>1</v>
      </c>
      <c r="B8" s="205" t="s">
        <v>1</v>
      </c>
      <c r="C8" s="206">
        <v>7</v>
      </c>
      <c r="D8" s="207">
        <v>10589868000</v>
      </c>
      <c r="E8" s="224">
        <v>1181762000</v>
      </c>
      <c r="F8" s="225">
        <v>-2.7669999999999999E-3</v>
      </c>
      <c r="G8" s="225">
        <v>-2.4910000000000002E-3</v>
      </c>
      <c r="H8" s="224">
        <v>1152459835.244</v>
      </c>
      <c r="I8" s="224">
        <v>1155382638.812</v>
      </c>
      <c r="J8" s="224">
        <v>2922803.5680000782</v>
      </c>
      <c r="K8" s="226">
        <v>2.5361435415068145E-3</v>
      </c>
    </row>
    <row r="9" spans="1:11">
      <c r="A9" s="204">
        <v>2</v>
      </c>
      <c r="B9" s="205"/>
      <c r="C9" s="206"/>
      <c r="D9" s="207"/>
      <c r="E9" s="224"/>
      <c r="F9" s="224"/>
      <c r="G9" s="224"/>
      <c r="H9" s="227"/>
      <c r="I9" s="224"/>
      <c r="J9" s="224"/>
      <c r="K9" s="226"/>
    </row>
    <row r="10" spans="1:11">
      <c r="A10" s="204">
        <v>3</v>
      </c>
      <c r="B10" s="228" t="s">
        <v>2</v>
      </c>
      <c r="C10" s="206" t="s">
        <v>208</v>
      </c>
      <c r="D10" s="207">
        <v>2956760000</v>
      </c>
      <c r="E10" s="224">
        <v>314521000</v>
      </c>
      <c r="F10" s="225">
        <v>-2.1220000000000002E-3</v>
      </c>
      <c r="G10" s="225">
        <v>-2.0119999999999999E-3</v>
      </c>
      <c r="H10" s="224">
        <v>308246755.27999997</v>
      </c>
      <c r="I10" s="224">
        <v>308571998.88</v>
      </c>
      <c r="J10" s="224">
        <v>325243.60000002384</v>
      </c>
      <c r="K10" s="226">
        <v>1.055140384866613E-3</v>
      </c>
    </row>
    <row r="11" spans="1:11">
      <c r="A11" s="204">
        <v>4</v>
      </c>
      <c r="B11" s="229" t="s">
        <v>3</v>
      </c>
      <c r="C11" s="230" t="s">
        <v>209</v>
      </c>
      <c r="D11" s="207">
        <v>2946226000</v>
      </c>
      <c r="E11" s="224">
        <v>292581000</v>
      </c>
      <c r="F11" s="225">
        <v>-2.0579999999999999E-3</v>
      </c>
      <c r="G11" s="225">
        <v>-2.0590000000000001E-3</v>
      </c>
      <c r="H11" s="224">
        <v>286517666.89200002</v>
      </c>
      <c r="I11" s="224">
        <v>286514720.66600001</v>
      </c>
      <c r="J11" s="224">
        <v>-2946.2260000109673</v>
      </c>
      <c r="K11" s="226">
        <v>-1.0282877254900716E-5</v>
      </c>
    </row>
    <row r="12" spans="1:11">
      <c r="A12" s="204">
        <v>5</v>
      </c>
      <c r="B12" s="229" t="s">
        <v>4</v>
      </c>
      <c r="C12" s="206" t="s">
        <v>211</v>
      </c>
      <c r="D12" s="207">
        <v>1891461000</v>
      </c>
      <c r="E12" s="224">
        <v>169366000</v>
      </c>
      <c r="F12" s="225">
        <v>-2.1800000000000001E-3</v>
      </c>
      <c r="G12" s="225">
        <v>-2.147E-3</v>
      </c>
      <c r="H12" s="224">
        <v>165242615.02000001</v>
      </c>
      <c r="I12" s="224">
        <v>165305033.23300001</v>
      </c>
      <c r="J12" s="224">
        <v>62418.212999999523</v>
      </c>
      <c r="K12" s="226">
        <v>3.7773677808502836E-4</v>
      </c>
    </row>
    <row r="13" spans="1:11">
      <c r="A13" s="204">
        <v>6</v>
      </c>
      <c r="B13" s="229" t="s">
        <v>5</v>
      </c>
      <c r="C13" s="206">
        <v>29</v>
      </c>
      <c r="D13" s="207">
        <v>16067000</v>
      </c>
      <c r="E13" s="224">
        <v>1327000</v>
      </c>
      <c r="F13" s="225">
        <v>-2.0830000000000002E-3</v>
      </c>
      <c r="G13" s="225">
        <v>-1.877E-3</v>
      </c>
      <c r="H13" s="224">
        <v>1293532.439</v>
      </c>
      <c r="I13" s="224">
        <v>1296842.2409999999</v>
      </c>
      <c r="J13" s="224">
        <v>3309.8019999999087</v>
      </c>
      <c r="K13" s="226">
        <v>2.5587313469762228E-3</v>
      </c>
    </row>
    <row r="14" spans="1:11">
      <c r="A14" s="204">
        <v>7</v>
      </c>
      <c r="B14" s="205"/>
      <c r="C14" s="206"/>
      <c r="D14" s="207"/>
      <c r="E14" s="224"/>
      <c r="F14" s="227"/>
      <c r="G14" s="227"/>
      <c r="H14" s="227"/>
      <c r="I14" s="224"/>
      <c r="J14" s="224"/>
      <c r="K14" s="226"/>
    </row>
    <row r="15" spans="1:11">
      <c r="A15" s="204">
        <v>8</v>
      </c>
      <c r="B15" s="205" t="s">
        <v>21</v>
      </c>
      <c r="C15" s="206"/>
      <c r="D15" s="207">
        <v>7810514000</v>
      </c>
      <c r="E15" s="224">
        <v>777795000</v>
      </c>
      <c r="F15" s="225">
        <v>-2.1118239297695392E-3</v>
      </c>
      <c r="G15" s="225">
        <v>-2.0621440509549054E-3</v>
      </c>
      <c r="H15" s="224">
        <v>761300569.63099992</v>
      </c>
      <c r="I15" s="224">
        <v>761688595.0200001</v>
      </c>
      <c r="J15" s="224">
        <v>388025.38900001231</v>
      </c>
      <c r="K15" s="226">
        <v>5.0968750645764924E-4</v>
      </c>
    </row>
    <row r="16" spans="1:11">
      <c r="A16" s="204">
        <v>9</v>
      </c>
      <c r="B16" s="205"/>
      <c r="C16" s="206"/>
      <c r="D16" s="207"/>
      <c r="E16" s="224"/>
      <c r="F16" s="227"/>
      <c r="G16" s="227"/>
      <c r="H16" s="227"/>
      <c r="I16" s="224"/>
      <c r="J16" s="224"/>
      <c r="K16" s="226"/>
    </row>
    <row r="17" spans="1:11">
      <c r="A17" s="204">
        <v>10</v>
      </c>
      <c r="B17" s="229" t="s">
        <v>6</v>
      </c>
      <c r="C17" s="206" t="s">
        <v>210</v>
      </c>
      <c r="D17" s="207">
        <v>1303207000</v>
      </c>
      <c r="E17" s="224">
        <v>114540000</v>
      </c>
      <c r="F17" s="225">
        <v>-2.065E-3</v>
      </c>
      <c r="G17" s="225">
        <v>-2.0049999999999998E-3</v>
      </c>
      <c r="H17" s="224">
        <v>111848877.545</v>
      </c>
      <c r="I17" s="224">
        <v>111927069.965</v>
      </c>
      <c r="J17" s="224">
        <v>78192.420000001788</v>
      </c>
      <c r="K17" s="226">
        <v>6.9908989447428963E-4</v>
      </c>
    </row>
    <row r="18" spans="1:11">
      <c r="A18" s="204">
        <v>11</v>
      </c>
      <c r="B18" s="229" t="s">
        <v>7</v>
      </c>
      <c r="C18" s="206">
        <v>35</v>
      </c>
      <c r="D18" s="207">
        <v>5141000</v>
      </c>
      <c r="E18" s="224">
        <v>267000</v>
      </c>
      <c r="F18" s="225">
        <v>-1.4270000000000001E-3</v>
      </c>
      <c r="G18" s="225">
        <v>-1.3569999999999999E-3</v>
      </c>
      <c r="H18" s="224">
        <v>259663.79300000001</v>
      </c>
      <c r="I18" s="224">
        <v>260023.663</v>
      </c>
      <c r="J18" s="224">
        <v>359.86999999999534</v>
      </c>
      <c r="K18" s="226">
        <v>1.3859075069430082E-3</v>
      </c>
    </row>
    <row r="19" spans="1:11">
      <c r="A19" s="204">
        <v>12</v>
      </c>
      <c r="B19" s="229" t="s">
        <v>8</v>
      </c>
      <c r="C19" s="206">
        <v>43</v>
      </c>
      <c r="D19" s="207">
        <v>120550000</v>
      </c>
      <c r="E19" s="224">
        <v>11808000</v>
      </c>
      <c r="F19" s="225">
        <v>-1.9400000000000001E-3</v>
      </c>
      <c r="G19" s="225">
        <v>-1.812E-3</v>
      </c>
      <c r="H19" s="224">
        <v>11574133</v>
      </c>
      <c r="I19" s="224">
        <v>11589563.4</v>
      </c>
      <c r="J19" s="224">
        <v>15430.400000000373</v>
      </c>
      <c r="K19" s="226">
        <v>1.3331797725151743E-3</v>
      </c>
    </row>
    <row r="20" spans="1:11">
      <c r="A20" s="204">
        <v>13</v>
      </c>
      <c r="B20" s="231"/>
      <c r="C20" s="206"/>
      <c r="D20" s="207"/>
      <c r="E20" s="224"/>
      <c r="F20" s="227"/>
      <c r="G20" s="227"/>
      <c r="H20" s="227"/>
      <c r="I20" s="224"/>
      <c r="J20" s="224"/>
      <c r="K20" s="226"/>
    </row>
    <row r="21" spans="1:11">
      <c r="A21" s="204">
        <v>14</v>
      </c>
      <c r="B21" s="231" t="s">
        <v>22</v>
      </c>
      <c r="C21" s="206"/>
      <c r="D21" s="207">
        <v>1428898000</v>
      </c>
      <c r="E21" s="224">
        <v>126615000</v>
      </c>
      <c r="F21" s="225">
        <v>-2.0521588398892013E-3</v>
      </c>
      <c r="G21" s="225">
        <v>-1.9863859925621E-3</v>
      </c>
      <c r="H21" s="224">
        <v>123682674.338</v>
      </c>
      <c r="I21" s="224">
        <v>123776657.02800001</v>
      </c>
      <c r="J21" s="224">
        <v>93982.690000002156</v>
      </c>
      <c r="K21" s="226">
        <v>7.5986948457442208E-4</v>
      </c>
    </row>
    <row r="22" spans="1:11">
      <c r="A22" s="204">
        <v>15</v>
      </c>
      <c r="B22" s="231"/>
      <c r="C22" s="206"/>
      <c r="D22" s="207"/>
      <c r="E22" s="224"/>
      <c r="F22" s="227"/>
      <c r="G22" s="227"/>
      <c r="H22" s="227"/>
      <c r="I22" s="224"/>
      <c r="J22" s="224"/>
      <c r="K22" s="226"/>
    </row>
    <row r="23" spans="1:11">
      <c r="A23" s="204">
        <v>16</v>
      </c>
      <c r="B23" s="232" t="s">
        <v>89</v>
      </c>
      <c r="C23" s="206">
        <v>40</v>
      </c>
      <c r="D23" s="207">
        <v>681789000</v>
      </c>
      <c r="E23" s="224">
        <v>58529000</v>
      </c>
      <c r="F23" s="225">
        <v>-2.3400000000000001E-3</v>
      </c>
      <c r="G23" s="225">
        <v>-2.1289999999999998E-3</v>
      </c>
      <c r="H23" s="224">
        <v>56933613.740000002</v>
      </c>
      <c r="I23" s="224">
        <v>57077471.218999997</v>
      </c>
      <c r="J23" s="224">
        <v>143857.4789999947</v>
      </c>
      <c r="K23" s="226">
        <v>2.5267582637025611E-3</v>
      </c>
    </row>
    <row r="24" spans="1:11">
      <c r="A24" s="204">
        <v>17</v>
      </c>
      <c r="B24" s="231"/>
      <c r="C24" s="206"/>
      <c r="D24" s="207"/>
      <c r="E24" s="224"/>
      <c r="F24" s="227"/>
      <c r="G24" s="227"/>
      <c r="H24" s="227"/>
      <c r="I24" s="224"/>
      <c r="J24" s="224"/>
      <c r="K24" s="226"/>
    </row>
    <row r="25" spans="1:11">
      <c r="A25" s="204">
        <v>18</v>
      </c>
      <c r="B25" s="229" t="s">
        <v>23</v>
      </c>
      <c r="C25" s="206">
        <v>46</v>
      </c>
      <c r="D25" s="207">
        <v>72699000</v>
      </c>
      <c r="E25" s="224">
        <v>5399000</v>
      </c>
      <c r="F25" s="225">
        <v>-1.3159999999999999E-3</v>
      </c>
      <c r="G25" s="225">
        <v>-1.0250000000000001E-3</v>
      </c>
      <c r="H25" s="224">
        <v>5303328.1160000004</v>
      </c>
      <c r="I25" s="224">
        <v>5324483.5250000004</v>
      </c>
      <c r="J25" s="224">
        <v>21155.408999999985</v>
      </c>
      <c r="K25" s="226">
        <v>3.9890816742367266E-3</v>
      </c>
    </row>
    <row r="26" spans="1:11">
      <c r="A26" s="204">
        <v>19</v>
      </c>
      <c r="B26" s="228" t="s">
        <v>24</v>
      </c>
      <c r="C26" s="206">
        <v>49</v>
      </c>
      <c r="D26" s="207">
        <v>576299000</v>
      </c>
      <c r="E26" s="224">
        <v>42233000</v>
      </c>
      <c r="F26" s="225">
        <v>-2.0119999999999999E-3</v>
      </c>
      <c r="G26" s="225">
        <v>-2.0379999999999999E-3</v>
      </c>
      <c r="H26" s="224">
        <v>41073486.412</v>
      </c>
      <c r="I26" s="224">
        <v>41058502.637999997</v>
      </c>
      <c r="J26" s="224">
        <v>-14983.774000003934</v>
      </c>
      <c r="K26" s="226">
        <v>-3.6480404535677025E-4</v>
      </c>
    </row>
    <row r="27" spans="1:11">
      <c r="A27" s="204">
        <v>20</v>
      </c>
      <c r="B27" s="205"/>
      <c r="C27" s="206"/>
      <c r="D27" s="207"/>
      <c r="E27" s="224"/>
      <c r="F27" s="227"/>
      <c r="G27" s="227"/>
      <c r="H27" s="227"/>
      <c r="I27" s="224"/>
      <c r="J27" s="224"/>
      <c r="K27" s="226"/>
    </row>
    <row r="28" spans="1:11">
      <c r="A28" s="204">
        <v>21</v>
      </c>
      <c r="B28" s="232" t="s">
        <v>25</v>
      </c>
      <c r="C28" s="206"/>
      <c r="D28" s="207">
        <v>648998000</v>
      </c>
      <c r="E28" s="224">
        <v>47632000</v>
      </c>
      <c r="F28" s="225">
        <v>-1.9340359631308572E-3</v>
      </c>
      <c r="G28" s="225">
        <v>-1.9245264808212044E-3</v>
      </c>
      <c r="H28" s="207">
        <v>46376814.527999997</v>
      </c>
      <c r="I28" s="207">
        <v>46382986.162999995</v>
      </c>
      <c r="J28" s="224">
        <v>6171.6349999960512</v>
      </c>
      <c r="K28" s="226">
        <v>1.3307587126903524E-4</v>
      </c>
    </row>
    <row r="29" spans="1:11">
      <c r="A29" s="204">
        <v>22</v>
      </c>
      <c r="B29" s="205"/>
      <c r="C29" s="206"/>
      <c r="D29" s="207"/>
      <c r="E29" s="224"/>
      <c r="F29" s="227"/>
      <c r="G29" s="227"/>
      <c r="H29" s="227"/>
      <c r="I29" s="224"/>
      <c r="J29" s="224"/>
      <c r="K29" s="226"/>
    </row>
    <row r="30" spans="1:11">
      <c r="A30" s="204">
        <v>23</v>
      </c>
      <c r="B30" s="205" t="s">
        <v>9</v>
      </c>
      <c r="C30" s="206" t="s">
        <v>88</v>
      </c>
      <c r="D30" s="207">
        <v>76423000</v>
      </c>
      <c r="E30" s="224">
        <v>20424000</v>
      </c>
      <c r="F30" s="225">
        <v>-2.8240000000000001E-3</v>
      </c>
      <c r="G30" s="225">
        <v>-2.5379999999999999E-3</v>
      </c>
      <c r="H30" s="224">
        <v>20208181.447999999</v>
      </c>
      <c r="I30" s="224">
        <v>20230038.425999999</v>
      </c>
      <c r="J30" s="224">
        <v>21856.978000000119</v>
      </c>
      <c r="K30" s="226">
        <v>1.0815905457026318E-3</v>
      </c>
    </row>
    <row r="31" spans="1:11">
      <c r="A31" s="204">
        <v>24</v>
      </c>
      <c r="B31" s="205"/>
      <c r="C31" s="206"/>
      <c r="D31" s="207"/>
      <c r="E31" s="224"/>
      <c r="F31" s="227"/>
      <c r="G31" s="227"/>
      <c r="H31" s="205"/>
      <c r="I31" s="224"/>
      <c r="J31" s="224"/>
      <c r="K31" s="226"/>
    </row>
    <row r="32" spans="1:11">
      <c r="A32" s="204">
        <v>25</v>
      </c>
      <c r="B32" s="233" t="s">
        <v>26</v>
      </c>
      <c r="C32" s="230" t="s">
        <v>27</v>
      </c>
      <c r="D32" s="207">
        <v>6991000</v>
      </c>
      <c r="E32" s="224">
        <v>295000</v>
      </c>
      <c r="F32" s="225">
        <v>-2.5929999999999998E-3</v>
      </c>
      <c r="G32" s="225">
        <v>-2.4199999999999998E-3</v>
      </c>
      <c r="H32" s="224">
        <v>276872.337</v>
      </c>
      <c r="I32" s="224">
        <v>278081.78000000003</v>
      </c>
      <c r="J32" s="224">
        <v>1209.4430000000284</v>
      </c>
      <c r="K32" s="226">
        <v>4.3682334360475618E-3</v>
      </c>
    </row>
    <row r="33" spans="1:11">
      <c r="A33" s="204">
        <v>26</v>
      </c>
      <c r="B33" s="233"/>
      <c r="C33" s="230"/>
      <c r="D33" s="207"/>
      <c r="E33" s="224"/>
      <c r="F33" s="227"/>
      <c r="G33" s="227"/>
      <c r="H33" s="227"/>
      <c r="I33" s="224"/>
      <c r="J33" s="224"/>
      <c r="K33" s="226"/>
    </row>
    <row r="34" spans="1:11">
      <c r="A34" s="204">
        <v>27</v>
      </c>
      <c r="B34" s="229" t="s">
        <v>10</v>
      </c>
      <c r="C34" s="206"/>
      <c r="D34" s="207">
        <v>21243481000</v>
      </c>
      <c r="E34" s="224">
        <v>2213052000</v>
      </c>
      <c r="F34" s="225">
        <v>-2.4390277061466527E-3</v>
      </c>
      <c r="G34" s="225">
        <v>-2.2704709654646051E-3</v>
      </c>
      <c r="H34" s="224">
        <v>2161238561.2659998</v>
      </c>
      <c r="I34" s="224">
        <v>2164816468.4480004</v>
      </c>
      <c r="J34" s="224">
        <v>3577907.1820000834</v>
      </c>
      <c r="K34" s="226">
        <v>1.6554892394221553E-3</v>
      </c>
    </row>
    <row r="35" spans="1:11">
      <c r="A35" s="204">
        <v>28</v>
      </c>
      <c r="B35" s="232"/>
      <c r="C35" s="206"/>
      <c r="D35" s="207"/>
      <c r="E35" s="224"/>
      <c r="F35" s="227"/>
      <c r="G35" s="227"/>
      <c r="H35" s="227"/>
      <c r="I35" s="224"/>
      <c r="J35" s="224"/>
      <c r="K35" s="226"/>
    </row>
    <row r="36" spans="1:11">
      <c r="A36" s="204">
        <v>29</v>
      </c>
      <c r="B36" s="232" t="s">
        <v>28</v>
      </c>
      <c r="C36" s="206"/>
      <c r="D36" s="207"/>
      <c r="E36" s="224"/>
      <c r="F36" s="224"/>
      <c r="G36" s="227"/>
      <c r="H36" s="227"/>
      <c r="I36" s="224"/>
      <c r="J36" s="224"/>
      <c r="K36" s="226"/>
    </row>
    <row r="37" spans="1:11">
      <c r="A37" s="204">
        <v>30</v>
      </c>
      <c r="B37" s="229" t="s">
        <v>11</v>
      </c>
      <c r="C37" s="230" t="s">
        <v>29</v>
      </c>
      <c r="D37" s="207">
        <v>2089170000</v>
      </c>
      <c r="E37" s="224">
        <v>10788000</v>
      </c>
      <c r="F37" s="224"/>
      <c r="G37" s="227"/>
      <c r="H37" s="224">
        <v>10788000</v>
      </c>
      <c r="I37" s="224">
        <v>10788000</v>
      </c>
      <c r="J37" s="224">
        <v>0</v>
      </c>
      <c r="K37" s="226"/>
    </row>
    <row r="38" spans="1:11">
      <c r="A38" s="204">
        <v>31</v>
      </c>
      <c r="B38" s="232"/>
      <c r="C38" s="206"/>
      <c r="D38" s="207"/>
      <c r="E38" s="224"/>
      <c r="F38" s="224"/>
      <c r="G38" s="227"/>
      <c r="H38" s="227"/>
      <c r="I38" s="224"/>
      <c r="J38" s="224"/>
      <c r="K38" s="226"/>
    </row>
    <row r="39" spans="1:11">
      <c r="A39" s="204">
        <v>32</v>
      </c>
      <c r="B39" s="232" t="s">
        <v>12</v>
      </c>
      <c r="C39" s="206"/>
      <c r="D39" s="207">
        <v>23332651000</v>
      </c>
      <c r="E39" s="224">
        <v>2223840000</v>
      </c>
      <c r="F39" s="224"/>
      <c r="G39" s="227"/>
      <c r="H39" s="224">
        <v>2172026561.2659998</v>
      </c>
      <c r="I39" s="224">
        <v>2175604468.4480004</v>
      </c>
      <c r="J39" s="224">
        <v>3577907.1820000834</v>
      </c>
      <c r="K39" s="226"/>
    </row>
    <row r="40" spans="1:11" ht="13.5" thickBot="1">
      <c r="A40" s="234"/>
      <c r="B40" s="235"/>
      <c r="C40" s="236"/>
      <c r="D40" s="237"/>
      <c r="E40" s="238"/>
      <c r="F40" s="238"/>
      <c r="G40" s="235"/>
      <c r="H40" s="235"/>
      <c r="I40" s="237"/>
      <c r="J40" s="235"/>
      <c r="K40" s="239"/>
    </row>
  </sheetData>
  <printOptions horizontalCentered="1"/>
  <pageMargins left="0.75" right="0.75" top="1" bottom="1.08" header="0.5" footer="0.5"/>
  <pageSetup scale="80" orientation="landscape" r:id="rId1"/>
  <headerFooter alignWithMargins="0">
    <oddFooter>&amp;L&amp;F
&amp;A&amp;RAdvice No. 2017-xx
2018 Schedule 95A Filing
Page &amp;P of 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pageSetUpPr fitToPage="1"/>
  </sheetPr>
  <dimension ref="A1:N44"/>
  <sheetViews>
    <sheetView zoomScaleNormal="100" workbookViewId="0">
      <pane xSplit="3" ySplit="6" topLeftCell="D22" activePane="bottomRight" state="frozen"/>
      <selection pane="topRight" activeCell="D1" sqref="D1"/>
      <selection pane="bottomLeft" activeCell="A7" sqref="A7"/>
      <selection pane="bottomRight" activeCell="I5" sqref="I5"/>
    </sheetView>
  </sheetViews>
  <sheetFormatPr defaultColWidth="9.140625" defaultRowHeight="12.75"/>
  <cols>
    <col min="1" max="1" width="4.42578125" style="22" bestFit="1" customWidth="1"/>
    <col min="2" max="2" width="29.28515625" style="17" bestFit="1" customWidth="1"/>
    <col min="3" max="3" width="11" style="22" customWidth="1"/>
    <col min="4" max="4" width="15" style="23" bestFit="1" customWidth="1"/>
    <col min="5" max="5" width="17.7109375" style="23" bestFit="1" customWidth="1"/>
    <col min="6" max="6" width="14.7109375" style="23" bestFit="1" customWidth="1"/>
    <col min="7" max="7" width="11.42578125" style="17" bestFit="1" customWidth="1"/>
    <col min="8" max="8" width="15" style="17" bestFit="1" customWidth="1"/>
    <col min="9" max="9" width="15" style="23" bestFit="1" customWidth="1"/>
    <col min="10" max="10" width="14.42578125" style="17" customWidth="1"/>
    <col min="11" max="11" width="9.140625" style="17" bestFit="1"/>
    <col min="12" max="12" width="9.140625" style="17"/>
    <col min="13" max="13" width="17.7109375" style="17" bestFit="1" customWidth="1"/>
    <col min="14" max="14" width="15.5703125" style="17" bestFit="1" customWidth="1"/>
    <col min="15" max="16384" width="9.140625" style="17"/>
  </cols>
  <sheetData>
    <row r="1" spans="1:14">
      <c r="A1" s="14" t="s">
        <v>13</v>
      </c>
      <c r="B1" s="15"/>
      <c r="C1" s="15"/>
      <c r="D1" s="15"/>
      <c r="E1" s="15"/>
      <c r="F1" s="15"/>
      <c r="G1" s="15"/>
      <c r="H1" s="15"/>
      <c r="I1" s="15"/>
      <c r="J1" s="15"/>
      <c r="K1" s="16"/>
    </row>
    <row r="2" spans="1:14">
      <c r="A2" s="18" t="s">
        <v>103</v>
      </c>
      <c r="B2" s="19"/>
      <c r="C2" s="19"/>
      <c r="D2" s="19"/>
      <c r="E2" s="19"/>
      <c r="F2" s="19"/>
      <c r="G2" s="19"/>
      <c r="H2" s="19"/>
      <c r="I2" s="19"/>
      <c r="J2" s="19"/>
      <c r="K2" s="20"/>
    </row>
    <row r="3" spans="1:14">
      <c r="A3" s="21"/>
      <c r="K3" s="24"/>
    </row>
    <row r="4" spans="1:14" s="29" customFormat="1">
      <c r="A4" s="28"/>
      <c r="D4" s="4"/>
      <c r="E4" s="4"/>
      <c r="F4" s="4"/>
      <c r="G4" s="5"/>
      <c r="H4" s="4"/>
      <c r="I4" s="4"/>
      <c r="J4" s="30"/>
      <c r="K4" s="31"/>
    </row>
    <row r="5" spans="1:14" s="29" customFormat="1" ht="64.5" thickBot="1">
      <c r="A5" s="32" t="s">
        <v>0</v>
      </c>
      <c r="B5" s="33" t="s">
        <v>17</v>
      </c>
      <c r="C5" s="33" t="s">
        <v>18</v>
      </c>
      <c r="D5" s="13" t="s">
        <v>270</v>
      </c>
      <c r="E5" s="7" t="s">
        <v>317</v>
      </c>
      <c r="F5" s="7" t="s">
        <v>343</v>
      </c>
      <c r="G5" s="7" t="s">
        <v>344</v>
      </c>
      <c r="H5" s="7" t="s">
        <v>345</v>
      </c>
      <c r="I5" s="7" t="s">
        <v>346</v>
      </c>
      <c r="J5" s="33" t="s">
        <v>19</v>
      </c>
      <c r="K5" s="34" t="s">
        <v>20</v>
      </c>
    </row>
    <row r="6" spans="1:14" s="26" customFormat="1" ht="25.5">
      <c r="A6" s="25"/>
      <c r="D6" s="2" t="s">
        <v>14</v>
      </c>
      <c r="E6" s="2" t="s">
        <v>15</v>
      </c>
      <c r="F6" s="8" t="s">
        <v>16</v>
      </c>
      <c r="G6" s="3" t="s">
        <v>93</v>
      </c>
      <c r="H6" s="2" t="s">
        <v>214</v>
      </c>
      <c r="I6" s="2" t="s">
        <v>215</v>
      </c>
      <c r="J6" s="26" t="s">
        <v>94</v>
      </c>
      <c r="K6" s="27" t="s">
        <v>95</v>
      </c>
    </row>
    <row r="7" spans="1:14">
      <c r="A7" s="21"/>
      <c r="K7" s="24"/>
      <c r="M7" s="29"/>
      <c r="N7" s="29"/>
    </row>
    <row r="8" spans="1:14">
      <c r="A8" s="21">
        <v>1</v>
      </c>
      <c r="B8" s="17" t="s">
        <v>1</v>
      </c>
      <c r="C8" s="22">
        <v>7</v>
      </c>
      <c r="D8" s="23">
        <f>+'Estimated Proforma Net Revenue'!C9</f>
        <v>10589868000</v>
      </c>
      <c r="E8" s="35">
        <f>+'Estimated Proforma Net Revenue'!D9</f>
        <v>1181762000</v>
      </c>
      <c r="F8" s="119">
        <f>+'Sch 95A Eff 1-1-18'!G8</f>
        <v>-2.4910000000000002E-3</v>
      </c>
      <c r="G8" s="119">
        <f>ROUND(+'Peak Credit Spread'!L7,6)</f>
        <v>-2.0720000000000001E-3</v>
      </c>
      <c r="H8" s="35">
        <f>+E8+ROUND(F8,6)*D8</f>
        <v>1155382638.812</v>
      </c>
      <c r="I8" s="35">
        <f>+G8*$D8+$E8</f>
        <v>1159819793.5039999</v>
      </c>
      <c r="J8" s="35">
        <f>+I8-H8</f>
        <v>4437154.6919999123</v>
      </c>
      <c r="K8" s="37">
        <f>+J8/H8</f>
        <v>3.8404200850398196E-3</v>
      </c>
      <c r="M8" s="29"/>
      <c r="N8" s="29"/>
    </row>
    <row r="9" spans="1:14">
      <c r="A9" s="21">
        <f t="shared" ref="A9:A39" si="0">+A8+1</f>
        <v>2</v>
      </c>
      <c r="E9" s="35"/>
      <c r="F9" s="35"/>
      <c r="G9" s="35"/>
      <c r="H9" s="36"/>
      <c r="I9" s="35"/>
      <c r="J9" s="35"/>
      <c r="K9" s="37"/>
      <c r="M9" s="29"/>
      <c r="N9" s="29"/>
    </row>
    <row r="10" spans="1:14">
      <c r="A10" s="21">
        <f t="shared" si="0"/>
        <v>3</v>
      </c>
      <c r="B10" s="38" t="s">
        <v>2</v>
      </c>
      <c r="C10" s="22" t="s">
        <v>208</v>
      </c>
      <c r="D10" s="23">
        <f>+'Estimated Proforma Net Revenue'!C13+'Estimated Proforma Net Revenue'!C14</f>
        <v>2956760000</v>
      </c>
      <c r="E10" s="35">
        <f>+'Estimated Proforma Net Revenue'!D13+'Estimated Proforma Net Revenue'!D14</f>
        <v>314521000</v>
      </c>
      <c r="F10" s="119">
        <f>+'Sch 95A Eff 1-1-18'!G10</f>
        <v>-2.0119999999999999E-3</v>
      </c>
      <c r="G10" s="119">
        <f>ROUND(+'Peak Credit Spread'!L9,6)</f>
        <v>-1.6739999999999999E-3</v>
      </c>
      <c r="H10" s="35">
        <f t="shared" ref="H10:H13" si="1">+E10+ROUND(F10,6)*D10</f>
        <v>308571998.88</v>
      </c>
      <c r="I10" s="35">
        <f t="shared" ref="I10:I13" si="2">+G10*$D10+$E10</f>
        <v>309571383.75999999</v>
      </c>
      <c r="J10" s="35">
        <f>+I10-H10</f>
        <v>999384.87999999523</v>
      </c>
      <c r="K10" s="37">
        <f>+J10/H10</f>
        <v>3.2387413103826192E-3</v>
      </c>
      <c r="M10" s="29"/>
      <c r="N10" s="29"/>
    </row>
    <row r="11" spans="1:14">
      <c r="A11" s="21">
        <f t="shared" si="0"/>
        <v>4</v>
      </c>
      <c r="B11" s="39" t="s">
        <v>3</v>
      </c>
      <c r="C11" s="42" t="s">
        <v>209</v>
      </c>
      <c r="D11" s="23">
        <f>+'Estimated Proforma Net Revenue'!C16+'Estimated Proforma Net Revenue'!C15+'Estimated Proforma Net Revenue'!C10</f>
        <v>2946226000</v>
      </c>
      <c r="E11" s="35">
        <f>+'Estimated Proforma Net Revenue'!D16+'Estimated Proforma Net Revenue'!D15+'Estimated Proforma Net Revenue'!D10</f>
        <v>292581000</v>
      </c>
      <c r="F11" s="119">
        <f>+'Sch 95A Eff 1-1-18'!G11</f>
        <v>-2.0590000000000001E-3</v>
      </c>
      <c r="G11" s="119">
        <f>ROUND(+'Peak Credit Spread'!L10,6)</f>
        <v>-1.7129999999999999E-3</v>
      </c>
      <c r="H11" s="35">
        <f t="shared" si="1"/>
        <v>286514720.66600001</v>
      </c>
      <c r="I11" s="35">
        <f t="shared" si="2"/>
        <v>287534114.86199999</v>
      </c>
      <c r="J11" s="35">
        <f>+I11-H11</f>
        <v>1019394.19599998</v>
      </c>
      <c r="K11" s="37">
        <f>+J11/H11</f>
        <v>3.5579121157559043E-3</v>
      </c>
      <c r="M11" s="29"/>
      <c r="N11" s="29"/>
    </row>
    <row r="12" spans="1:14">
      <c r="A12" s="21">
        <f t="shared" si="0"/>
        <v>5</v>
      </c>
      <c r="B12" s="39" t="s">
        <v>4</v>
      </c>
      <c r="C12" s="22" t="s">
        <v>211</v>
      </c>
      <c r="D12" s="23">
        <f>+'Estimated Proforma Net Revenue'!C17+'Estimated Proforma Net Revenue'!C18</f>
        <v>1891461000</v>
      </c>
      <c r="E12" s="35">
        <f>+'Estimated Proforma Net Revenue'!D17+'Estimated Proforma Net Revenue'!D18</f>
        <v>169366000</v>
      </c>
      <c r="F12" s="119">
        <f>+'Sch 95A Eff 1-1-18'!G12</f>
        <v>-2.147E-3</v>
      </c>
      <c r="G12" s="119">
        <f>ROUND(+'Peak Credit Spread'!L11,6)</f>
        <v>-1.786E-3</v>
      </c>
      <c r="H12" s="35">
        <f t="shared" si="1"/>
        <v>165305033.23300001</v>
      </c>
      <c r="I12" s="35">
        <f t="shared" si="2"/>
        <v>165987850.65400001</v>
      </c>
      <c r="J12" s="35">
        <f>+I12-H12</f>
        <v>682817.42100000381</v>
      </c>
      <c r="K12" s="37">
        <f>+J12/H12</f>
        <v>4.1306511220233809E-3</v>
      </c>
      <c r="M12" s="29"/>
      <c r="N12" s="29"/>
    </row>
    <row r="13" spans="1:14">
      <c r="A13" s="21">
        <f t="shared" si="0"/>
        <v>6</v>
      </c>
      <c r="B13" s="39" t="s">
        <v>5</v>
      </c>
      <c r="C13" s="22">
        <v>29</v>
      </c>
      <c r="D13" s="23">
        <f>+'Estimated Proforma Net Revenue'!C19</f>
        <v>16067000</v>
      </c>
      <c r="E13" s="35">
        <f>+'Estimated Proforma Net Revenue'!D19</f>
        <v>1327000</v>
      </c>
      <c r="F13" s="119">
        <f>+'Sch 95A Eff 1-1-18'!G13</f>
        <v>-1.877E-3</v>
      </c>
      <c r="G13" s="119">
        <f>ROUND(+'Peak Credit Spread'!L12,6)</f>
        <v>-1.562E-3</v>
      </c>
      <c r="H13" s="35">
        <f t="shared" si="1"/>
        <v>1296842.2409999999</v>
      </c>
      <c r="I13" s="35">
        <f t="shared" si="2"/>
        <v>1301903.3459999999</v>
      </c>
      <c r="J13" s="35">
        <f>+I13-H13</f>
        <v>5061.1049999999814</v>
      </c>
      <c r="K13" s="37">
        <f>+J13/H13</f>
        <v>3.902637375612738E-3</v>
      </c>
      <c r="M13" s="29"/>
      <c r="N13" s="29"/>
    </row>
    <row r="14" spans="1:14">
      <c r="A14" s="21">
        <f t="shared" si="0"/>
        <v>7</v>
      </c>
      <c r="E14" s="35"/>
      <c r="F14" s="36"/>
      <c r="G14" s="36"/>
      <c r="H14" s="36"/>
      <c r="I14" s="35"/>
      <c r="J14" s="35"/>
      <c r="K14" s="37"/>
      <c r="M14" s="29"/>
      <c r="N14" s="29"/>
    </row>
    <row r="15" spans="1:14">
      <c r="A15" s="21">
        <f t="shared" si="0"/>
        <v>8</v>
      </c>
      <c r="B15" s="17" t="s">
        <v>21</v>
      </c>
      <c r="D15" s="23">
        <f>SUM(D10:D14)</f>
        <v>7810514000</v>
      </c>
      <c r="E15" s="35">
        <f>SUM(E10:E14)</f>
        <v>777795000</v>
      </c>
      <c r="F15" s="119">
        <f>SUMPRODUCT(D10:D13,F10:F13)/D15</f>
        <v>-2.0621440509549054E-3</v>
      </c>
      <c r="G15" s="119">
        <f>SUMPRODUCT(D10:D13,G10:G13)/D15</f>
        <v>-1.7156037845908732E-3</v>
      </c>
      <c r="H15" s="35">
        <f>SUM(H10:H14)</f>
        <v>761688595.0200001</v>
      </c>
      <c r="I15" s="35">
        <f>SUM(I10:I14)</f>
        <v>764395252.62199998</v>
      </c>
      <c r="J15" s="35">
        <f>SUM(J10:J13)</f>
        <v>2706657.601999979</v>
      </c>
      <c r="K15" s="37">
        <f>+J15/H15</f>
        <v>3.553496297169723E-3</v>
      </c>
      <c r="M15" s="29"/>
      <c r="N15" s="29"/>
    </row>
    <row r="16" spans="1:14">
      <c r="A16" s="21">
        <f t="shared" si="0"/>
        <v>9</v>
      </c>
      <c r="E16" s="35"/>
      <c r="F16" s="36"/>
      <c r="G16" s="36"/>
      <c r="H16" s="36"/>
      <c r="I16" s="35"/>
      <c r="J16" s="35"/>
      <c r="K16" s="37"/>
      <c r="M16" s="29"/>
      <c r="N16" s="29"/>
    </row>
    <row r="17" spans="1:14">
      <c r="A17" s="21">
        <f t="shared" si="0"/>
        <v>10</v>
      </c>
      <c r="B17" s="39" t="s">
        <v>6</v>
      </c>
      <c r="C17" s="22" t="s">
        <v>210</v>
      </c>
      <c r="D17" s="23">
        <f>+'Estimated Proforma Net Revenue'!C22+'Estimated Proforma Net Revenue'!C23</f>
        <v>1303207000</v>
      </c>
      <c r="E17" s="35">
        <f>+'Estimated Proforma Net Revenue'!D22+'Estimated Proforma Net Revenue'!D23</f>
        <v>114540000</v>
      </c>
      <c r="F17" s="119">
        <f>+'Sch 95A Eff 1-1-18'!G17</f>
        <v>-2.0049999999999998E-3</v>
      </c>
      <c r="G17" s="119">
        <f>ROUND(+'Peak Credit Spread'!L14,6)</f>
        <v>-1.668E-3</v>
      </c>
      <c r="H17" s="35">
        <f t="shared" ref="H17:H19" si="3">+E17+ROUND(F17,6)*D17</f>
        <v>111927069.965</v>
      </c>
      <c r="I17" s="35">
        <f t="shared" ref="I17:I19" si="4">+G17*$D17+$E17</f>
        <v>112366250.72400001</v>
      </c>
      <c r="J17" s="35">
        <f>+I17-H17</f>
        <v>439180.75900000334</v>
      </c>
      <c r="K17" s="37">
        <f>+J17/H17</f>
        <v>3.9238118101129309E-3</v>
      </c>
      <c r="M17" s="29"/>
      <c r="N17" s="29"/>
    </row>
    <row r="18" spans="1:14">
      <c r="A18" s="21">
        <f t="shared" si="0"/>
        <v>11</v>
      </c>
      <c r="B18" s="39" t="s">
        <v>7</v>
      </c>
      <c r="C18" s="22">
        <v>35</v>
      </c>
      <c r="D18" s="23">
        <f>+'Estimated Proforma Net Revenue'!C24</f>
        <v>5141000</v>
      </c>
      <c r="E18" s="35">
        <f>+'Estimated Proforma Net Revenue'!D24</f>
        <v>267000</v>
      </c>
      <c r="F18" s="119">
        <f>+'Sch 95A Eff 1-1-18'!G18</f>
        <v>-1.3569999999999999E-3</v>
      </c>
      <c r="G18" s="119">
        <f>ROUND(+'Peak Credit Spread'!L15,6)</f>
        <v>-1.129E-3</v>
      </c>
      <c r="H18" s="35">
        <f t="shared" si="3"/>
        <v>260023.663</v>
      </c>
      <c r="I18" s="35">
        <f t="shared" si="4"/>
        <v>261195.81099999999</v>
      </c>
      <c r="J18" s="35">
        <f>+I18-H18</f>
        <v>1172.1479999999865</v>
      </c>
      <c r="K18" s="37">
        <f>+J18/H18</f>
        <v>4.5078512719820673E-3</v>
      </c>
      <c r="M18" s="29"/>
      <c r="N18" s="29"/>
    </row>
    <row r="19" spans="1:14">
      <c r="A19" s="21">
        <f t="shared" si="0"/>
        <v>12</v>
      </c>
      <c r="B19" s="39" t="s">
        <v>8</v>
      </c>
      <c r="C19" s="22">
        <v>43</v>
      </c>
      <c r="D19" s="23">
        <f>+'Estimated Proforma Net Revenue'!C25</f>
        <v>120550000</v>
      </c>
      <c r="E19" s="35">
        <f>+'Estimated Proforma Net Revenue'!D25</f>
        <v>11808000</v>
      </c>
      <c r="F19" s="119">
        <f>+'Sch 95A Eff 1-1-18'!G19</f>
        <v>-1.812E-3</v>
      </c>
      <c r="G19" s="119">
        <f>ROUND(+'Peak Credit Spread'!L16,6)</f>
        <v>-1.508E-3</v>
      </c>
      <c r="H19" s="35">
        <f t="shared" si="3"/>
        <v>11589563.4</v>
      </c>
      <c r="I19" s="35">
        <f t="shared" si="4"/>
        <v>11626210.6</v>
      </c>
      <c r="J19" s="35">
        <f>+I19-H19</f>
        <v>36647.199999999255</v>
      </c>
      <c r="K19" s="37">
        <f>+J19/H19</f>
        <v>3.1620863301890434E-3</v>
      </c>
      <c r="M19" s="29"/>
      <c r="N19" s="29"/>
    </row>
    <row r="20" spans="1:14">
      <c r="A20" s="21">
        <f t="shared" si="0"/>
        <v>13</v>
      </c>
      <c r="B20" s="1"/>
      <c r="E20" s="35"/>
      <c r="F20" s="36"/>
      <c r="G20" s="36"/>
      <c r="H20" s="36"/>
      <c r="I20" s="35"/>
      <c r="J20" s="35"/>
      <c r="K20" s="37"/>
      <c r="M20" s="29"/>
      <c r="N20" s="29"/>
    </row>
    <row r="21" spans="1:14">
      <c r="A21" s="21">
        <f t="shared" si="0"/>
        <v>14</v>
      </c>
      <c r="B21" s="1" t="s">
        <v>22</v>
      </c>
      <c r="D21" s="23">
        <f>SUM(D17:D20)</f>
        <v>1428898000</v>
      </c>
      <c r="E21" s="35">
        <f>SUM(E17:E20)</f>
        <v>126615000</v>
      </c>
      <c r="F21" s="119">
        <f>SUMPRODUCT(D17:D19,F17:F19)/D21</f>
        <v>-1.9863859925621E-3</v>
      </c>
      <c r="G21" s="119">
        <f>SUMPRODUCT(D17:D19,G17:G19)/D21</f>
        <v>-1.6525622297742734E-3</v>
      </c>
      <c r="H21" s="35">
        <f>SUM(H17:H20)</f>
        <v>123776657.02800001</v>
      </c>
      <c r="I21" s="35">
        <f>SUM(I17:I20)</f>
        <v>124253657.13500001</v>
      </c>
      <c r="J21" s="35">
        <f>SUM(J17:J20)</f>
        <v>477000.10700000258</v>
      </c>
      <c r="K21" s="37">
        <f>+J21/H21</f>
        <v>3.853716188926467E-3</v>
      </c>
      <c r="M21" s="29"/>
      <c r="N21" s="29"/>
    </row>
    <row r="22" spans="1:14">
      <c r="A22" s="21">
        <f t="shared" si="0"/>
        <v>15</v>
      </c>
      <c r="B22" s="1"/>
      <c r="E22" s="35"/>
      <c r="F22" s="36"/>
      <c r="G22" s="36"/>
      <c r="H22" s="36"/>
      <c r="I22" s="35"/>
      <c r="J22" s="35"/>
      <c r="K22" s="37"/>
      <c r="M22" s="29"/>
      <c r="N22" s="29"/>
    </row>
    <row r="23" spans="1:14">
      <c r="A23" s="21">
        <f t="shared" si="0"/>
        <v>16</v>
      </c>
      <c r="B23" s="40" t="s">
        <v>89</v>
      </c>
      <c r="C23" s="22">
        <v>40</v>
      </c>
      <c r="D23" s="23">
        <f>+'Estimated Proforma Net Revenue'!C28</f>
        <v>681789000</v>
      </c>
      <c r="E23" s="35">
        <f>+'Estimated Proforma Net Revenue'!D28</f>
        <v>58529000</v>
      </c>
      <c r="F23" s="119">
        <f>+'Sch 95A Eff 1-1-18'!G23</f>
        <v>-2.1289999999999998E-3</v>
      </c>
      <c r="G23" s="119">
        <f>ROUND(+'Peak Credit Spread'!L18,6)</f>
        <v>-1.7719999999999999E-3</v>
      </c>
      <c r="H23" s="35">
        <f>+E23+ROUND(F23,6)*D23</f>
        <v>57077471.218999997</v>
      </c>
      <c r="I23" s="35">
        <f>+G23*$D23+$E23</f>
        <v>57320869.891999997</v>
      </c>
      <c r="J23" s="35">
        <f>+I23-H23</f>
        <v>243398.67300000042</v>
      </c>
      <c r="K23" s="37">
        <f>+J23/H23</f>
        <v>4.2643562828161468E-3</v>
      </c>
      <c r="M23" s="29"/>
      <c r="N23" s="29"/>
    </row>
    <row r="24" spans="1:14">
      <c r="A24" s="21">
        <f t="shared" si="0"/>
        <v>17</v>
      </c>
      <c r="B24" s="1"/>
      <c r="E24" s="35"/>
      <c r="F24" s="36"/>
      <c r="G24" s="36"/>
      <c r="H24" s="36"/>
      <c r="I24" s="35"/>
      <c r="J24" s="35"/>
      <c r="K24" s="37"/>
      <c r="M24" s="29"/>
      <c r="N24" s="29"/>
    </row>
    <row r="25" spans="1:14">
      <c r="A25" s="21">
        <f t="shared" si="0"/>
        <v>18</v>
      </c>
      <c r="B25" s="39" t="s">
        <v>23</v>
      </c>
      <c r="C25" s="22">
        <v>46</v>
      </c>
      <c r="D25" s="23">
        <f>+'Estimated Proforma Net Revenue'!C30</f>
        <v>72699000</v>
      </c>
      <c r="E25" s="35">
        <f>+'Estimated Proforma Net Revenue'!D30</f>
        <v>5399000</v>
      </c>
      <c r="F25" s="119">
        <f>+'Sch 95A Eff 1-1-18'!G25</f>
        <v>-1.0250000000000001E-3</v>
      </c>
      <c r="G25" s="119">
        <f>ROUND(+'Peak Credit Spread'!L20,6)</f>
        <v>-8.5300000000000003E-4</v>
      </c>
      <c r="H25" s="35">
        <f t="shared" ref="H25:H26" si="5">+E25+ROUND(F25,6)*D25</f>
        <v>5324483.5250000004</v>
      </c>
      <c r="I25" s="35">
        <f t="shared" ref="I25:I26" si="6">+G25*$D25+$E25</f>
        <v>5336987.7529999996</v>
      </c>
      <c r="J25" s="35">
        <f>+I25-H25</f>
        <v>12504.227999999188</v>
      </c>
      <c r="K25" s="37">
        <f>+J25/H25</f>
        <v>2.3484396075766217E-3</v>
      </c>
      <c r="M25" s="29"/>
      <c r="N25" s="29"/>
    </row>
    <row r="26" spans="1:14">
      <c r="A26" s="21">
        <f t="shared" si="0"/>
        <v>19</v>
      </c>
      <c r="B26" s="38" t="s">
        <v>24</v>
      </c>
      <c r="C26" s="22">
        <v>49</v>
      </c>
      <c r="D26" s="23">
        <f>+'Estimated Proforma Net Revenue'!C31</f>
        <v>576299000</v>
      </c>
      <c r="E26" s="35">
        <f>+'Estimated Proforma Net Revenue'!D31</f>
        <v>42233000</v>
      </c>
      <c r="F26" s="119">
        <f>+'Sch 95A Eff 1-1-18'!G26</f>
        <v>-2.0379999999999999E-3</v>
      </c>
      <c r="G26" s="119">
        <f>ROUND(+'Peak Credit Spread'!L21,6)</f>
        <v>-1.6949999999999999E-3</v>
      </c>
      <c r="H26" s="35">
        <f t="shared" si="5"/>
        <v>41058502.637999997</v>
      </c>
      <c r="I26" s="35">
        <f t="shared" si="6"/>
        <v>41256173.195</v>
      </c>
      <c r="J26" s="35">
        <f>+I26-H26</f>
        <v>197670.55700000376</v>
      </c>
      <c r="K26" s="37">
        <f>+J26/H26</f>
        <v>4.8143635130292834E-3</v>
      </c>
      <c r="M26" s="29"/>
      <c r="N26" s="29"/>
    </row>
    <row r="27" spans="1:14">
      <c r="A27" s="21">
        <f t="shared" si="0"/>
        <v>20</v>
      </c>
      <c r="E27" s="35"/>
      <c r="F27" s="36"/>
      <c r="G27" s="36"/>
      <c r="H27" s="36"/>
      <c r="I27" s="35"/>
      <c r="J27" s="35"/>
      <c r="K27" s="37"/>
      <c r="M27" s="29"/>
      <c r="N27" s="29"/>
    </row>
    <row r="28" spans="1:14">
      <c r="A28" s="21">
        <f t="shared" si="0"/>
        <v>21</v>
      </c>
      <c r="B28" s="40" t="s">
        <v>25</v>
      </c>
      <c r="D28" s="23">
        <f>SUM(D25:D27)</f>
        <v>648998000</v>
      </c>
      <c r="E28" s="35">
        <f>SUM(E25:E27)</f>
        <v>47632000</v>
      </c>
      <c r="F28" s="119">
        <f>SUMPRODUCT(D25:D26,F25:F26)/D28</f>
        <v>-1.9245264808212044E-3</v>
      </c>
      <c r="G28" s="119">
        <f>SUMPRODUCT(D25:D26,G25:G26)/D28</f>
        <v>-1.6006814381554332E-3</v>
      </c>
      <c r="H28" s="23">
        <f>SUM(H25:H27)</f>
        <v>46382986.162999995</v>
      </c>
      <c r="I28" s="23">
        <f>SUM(I25:I27)</f>
        <v>46593160.947999999</v>
      </c>
      <c r="J28" s="35">
        <f>SUM(J25:J27)</f>
        <v>210174.78500000294</v>
      </c>
      <c r="K28" s="37">
        <f>+J28/H28</f>
        <v>4.5312905094424625E-3</v>
      </c>
      <c r="M28" s="29"/>
      <c r="N28" s="29"/>
    </row>
    <row r="29" spans="1:14">
      <c r="A29" s="21">
        <f t="shared" si="0"/>
        <v>22</v>
      </c>
      <c r="E29" s="35"/>
      <c r="F29" s="36"/>
      <c r="G29" s="36"/>
      <c r="H29" s="36"/>
      <c r="I29" s="35"/>
      <c r="J29" s="35"/>
      <c r="K29" s="37"/>
      <c r="M29" s="29"/>
      <c r="N29" s="29"/>
    </row>
    <row r="30" spans="1:14">
      <c r="A30" s="21">
        <f t="shared" si="0"/>
        <v>23</v>
      </c>
      <c r="B30" s="17" t="s">
        <v>9</v>
      </c>
      <c r="C30" s="22" t="s">
        <v>88</v>
      </c>
      <c r="D30" s="23">
        <f>+'Estimated Proforma Net Revenue'!C34</f>
        <v>76423000</v>
      </c>
      <c r="E30" s="35">
        <f>+'Estimated Proforma Net Revenue'!D34</f>
        <v>20424000</v>
      </c>
      <c r="F30" s="119">
        <f>+'Sch 95A Eff 1-1-18'!G30</f>
        <v>-2.5379999999999999E-3</v>
      </c>
      <c r="G30" s="119">
        <f>ROUND(+'Peak Credit Spread'!L23,6)</f>
        <v>-2.1120000000000002E-3</v>
      </c>
      <c r="H30" s="35">
        <f>+E30+ROUND(F30,6)*D30</f>
        <v>20230038.425999999</v>
      </c>
      <c r="I30" s="35">
        <f>+G30*$D30+$E30</f>
        <v>20262594.624000002</v>
      </c>
      <c r="J30" s="35">
        <f>+I30-H30</f>
        <v>32556.198000002652</v>
      </c>
      <c r="K30" s="37">
        <f>+J30/H30</f>
        <v>1.6092998596661516E-3</v>
      </c>
      <c r="M30" s="29"/>
      <c r="N30" s="29"/>
    </row>
    <row r="31" spans="1:14">
      <c r="A31" s="21">
        <f t="shared" si="0"/>
        <v>24</v>
      </c>
      <c r="E31" s="35"/>
      <c r="F31" s="36"/>
      <c r="G31" s="36"/>
      <c r="I31" s="35"/>
      <c r="J31" s="35"/>
      <c r="K31" s="37"/>
      <c r="M31" s="29"/>
      <c r="N31" s="29"/>
    </row>
    <row r="32" spans="1:14">
      <c r="A32" s="21">
        <f t="shared" si="0"/>
        <v>25</v>
      </c>
      <c r="B32" s="41" t="s">
        <v>26</v>
      </c>
      <c r="C32" s="42" t="s">
        <v>27</v>
      </c>
      <c r="D32" s="23">
        <f>+'Estimated Proforma Net Revenue'!C40</f>
        <v>6991000</v>
      </c>
      <c r="E32" s="35">
        <f>+'Estimated Proforma Net Revenue'!D40</f>
        <v>295000</v>
      </c>
      <c r="F32" s="119">
        <f>+'Sch 95A Eff 1-1-18'!G32</f>
        <v>-2.4199999999999998E-3</v>
      </c>
      <c r="G32" s="119">
        <f>ROUND(+'Peak Credit Spread'!L25,6)</f>
        <v>-2.0140000000000002E-3</v>
      </c>
      <c r="H32" s="35">
        <f>+E32+ROUND(F32,6)*D32</f>
        <v>278081.78000000003</v>
      </c>
      <c r="I32" s="35">
        <f>+G32*$D32+$E32</f>
        <v>280920.12599999999</v>
      </c>
      <c r="J32" s="35">
        <f>+I32-H32</f>
        <v>2838.3459999999614</v>
      </c>
      <c r="K32" s="37">
        <f>+J32/H32</f>
        <v>1.0206875114219856E-2</v>
      </c>
      <c r="M32" s="29"/>
      <c r="N32" s="29"/>
    </row>
    <row r="33" spans="1:14">
      <c r="A33" s="21">
        <f t="shared" si="0"/>
        <v>26</v>
      </c>
      <c r="B33" s="41"/>
      <c r="C33" s="42"/>
      <c r="E33" s="35"/>
      <c r="F33" s="36"/>
      <c r="G33" s="36"/>
      <c r="H33" s="36"/>
      <c r="I33" s="35"/>
      <c r="J33" s="35"/>
      <c r="K33" s="37"/>
      <c r="M33" s="29"/>
      <c r="N33" s="29"/>
    </row>
    <row r="34" spans="1:14">
      <c r="A34" s="21">
        <f t="shared" si="0"/>
        <v>27</v>
      </c>
      <c r="B34" s="39" t="s">
        <v>10</v>
      </c>
      <c r="D34" s="23">
        <f>SUM(D30,D28,D23,D21,D15,D8,D32)</f>
        <v>21243481000</v>
      </c>
      <c r="E34" s="35">
        <f>SUM(E30,E28,E23,E21,E15,E8,E32)</f>
        <v>2213052000</v>
      </c>
      <c r="F34" s="119">
        <f>(F8*D8+F15*D15+F21*D21+F23*D23+F28*D28+F30*D30+F32*D32)/D34</f>
        <v>-2.2706039350142292E-3</v>
      </c>
      <c r="G34" s="119">
        <f>+'Peak Credit Spread'!L27</f>
        <v>-1.8891034462075039E-3</v>
      </c>
      <c r="H34" s="35">
        <f>SUM(H30,H28,H23,H21,H15,H8,H32)</f>
        <v>2164816468.4480004</v>
      </c>
      <c r="I34" s="35">
        <f>SUM(I30,I28,I23,I21,I15,I8,I32)</f>
        <v>2172926248.8509998</v>
      </c>
      <c r="J34" s="35">
        <f>SUM(J30,J28,J23,J21,J15,J8,J32)</f>
        <v>8109780.4029998994</v>
      </c>
      <c r="K34" s="37">
        <f>+J34/H34</f>
        <v>3.7461745700844381E-3</v>
      </c>
      <c r="M34" s="29"/>
      <c r="N34" s="29"/>
    </row>
    <row r="35" spans="1:14">
      <c r="A35" s="21">
        <f t="shared" si="0"/>
        <v>28</v>
      </c>
      <c r="B35" s="40"/>
      <c r="E35" s="35"/>
      <c r="F35" s="36"/>
      <c r="G35" s="36"/>
      <c r="H35" s="36"/>
      <c r="I35" s="35"/>
      <c r="J35" s="35"/>
      <c r="K35" s="37"/>
      <c r="M35" s="29"/>
      <c r="N35" s="29"/>
    </row>
    <row r="36" spans="1:14">
      <c r="A36" s="21">
        <f t="shared" si="0"/>
        <v>29</v>
      </c>
      <c r="B36" s="40" t="s">
        <v>28</v>
      </c>
      <c r="E36" s="35"/>
      <c r="F36" s="35"/>
      <c r="G36" s="36"/>
      <c r="H36" s="36"/>
      <c r="I36" s="35"/>
      <c r="J36" s="35"/>
      <c r="K36" s="37"/>
      <c r="M36" s="29"/>
      <c r="N36" s="29"/>
    </row>
    <row r="37" spans="1:14">
      <c r="A37" s="21">
        <f t="shared" si="0"/>
        <v>30</v>
      </c>
      <c r="B37" s="39" t="s">
        <v>11</v>
      </c>
      <c r="C37" s="42" t="s">
        <v>29</v>
      </c>
      <c r="D37" s="23">
        <f>+'Estimated Proforma Net Revenue'!C36</f>
        <v>2089170000</v>
      </c>
      <c r="E37" s="35">
        <f>+'Estimated Proforma Net Revenue'!D36</f>
        <v>10788000</v>
      </c>
      <c r="F37" s="35"/>
      <c r="G37" s="36"/>
      <c r="H37" s="35">
        <f>+E37+ROUND(F37,6)*D37</f>
        <v>10788000</v>
      </c>
      <c r="I37" s="35">
        <f>+G37*$D37+$E37</f>
        <v>10788000</v>
      </c>
      <c r="J37" s="35">
        <f>+I37-H37</f>
        <v>0</v>
      </c>
      <c r="K37" s="37"/>
      <c r="M37" s="29"/>
      <c r="N37" s="29"/>
    </row>
    <row r="38" spans="1:14">
      <c r="A38" s="21">
        <f t="shared" si="0"/>
        <v>31</v>
      </c>
      <c r="B38" s="40"/>
      <c r="E38" s="35"/>
      <c r="F38" s="35"/>
      <c r="G38" s="36"/>
      <c r="H38" s="36"/>
      <c r="I38" s="35"/>
      <c r="J38" s="35"/>
      <c r="K38" s="37"/>
    </row>
    <row r="39" spans="1:14">
      <c r="A39" s="21">
        <f t="shared" si="0"/>
        <v>32</v>
      </c>
      <c r="B39" s="40" t="s">
        <v>12</v>
      </c>
      <c r="D39" s="23">
        <f>SUM(D34:D37)</f>
        <v>23332651000</v>
      </c>
      <c r="E39" s="35">
        <f>SUM(E34:E37)</f>
        <v>2223840000</v>
      </c>
      <c r="F39" s="35"/>
      <c r="G39" s="36"/>
      <c r="H39" s="35">
        <f>SUM(H34:H37)</f>
        <v>2175604468.4480004</v>
      </c>
      <c r="I39" s="35">
        <f>SUM(I34:I37)</f>
        <v>2183714248.8509998</v>
      </c>
      <c r="J39" s="35">
        <f>SUM(J34:J37)</f>
        <v>8109780.4029998994</v>
      </c>
      <c r="K39" s="37"/>
    </row>
    <row r="40" spans="1:14" ht="13.5" thickBot="1">
      <c r="A40" s="43"/>
      <c r="B40" s="44"/>
      <c r="C40" s="45"/>
      <c r="D40" s="46"/>
      <c r="E40" s="47"/>
      <c r="F40" s="47"/>
      <c r="G40" s="44"/>
      <c r="H40" s="44"/>
      <c r="I40" s="46"/>
      <c r="J40" s="44"/>
      <c r="K40" s="48"/>
    </row>
    <row r="41" spans="1:14" ht="13.5" thickBot="1">
      <c r="J41" s="35"/>
    </row>
    <row r="42" spans="1:14" ht="42.6" customHeight="1" thickBot="1">
      <c r="A42" s="362" t="s">
        <v>318</v>
      </c>
      <c r="B42" s="363"/>
      <c r="C42" s="363"/>
      <c r="D42" s="363"/>
      <c r="E42" s="363"/>
      <c r="F42" s="363"/>
      <c r="G42" s="363"/>
      <c r="H42" s="363"/>
      <c r="I42" s="363"/>
      <c r="J42" s="363"/>
      <c r="K42" s="364"/>
    </row>
    <row r="43" spans="1:14">
      <c r="E43" s="35"/>
    </row>
    <row r="44" spans="1:14">
      <c r="E44" s="35"/>
    </row>
  </sheetData>
  <mergeCells count="1">
    <mergeCell ref="A42:K42"/>
  </mergeCells>
  <phoneticPr fontId="8" type="noConversion"/>
  <printOptions horizontalCentered="1"/>
  <pageMargins left="0.75" right="0.75" top="1" bottom="1" header="0.5" footer="0.5"/>
  <pageSetup scale="75" orientation="landscape" r:id="rId1"/>
  <headerFooter alignWithMargins="0">
    <oddFooter>&amp;L&amp;F
&amp;A&amp;RAdvice No. 2017-xx
2018 Schedule 95A Filing
Page &amp;P of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S33"/>
  <sheetViews>
    <sheetView zoomScale="80" zoomScaleNormal="80" workbookViewId="0">
      <selection activeCell="L5" sqref="L5"/>
    </sheetView>
  </sheetViews>
  <sheetFormatPr defaultColWidth="9.140625" defaultRowHeight="12.75"/>
  <cols>
    <col min="1" max="1" width="8.28515625" style="121" bestFit="1" customWidth="1"/>
    <col min="2" max="2" width="29" style="17" bestFit="1" customWidth="1"/>
    <col min="3" max="3" width="9.42578125" style="17" bestFit="1" customWidth="1"/>
    <col min="4" max="4" width="15.7109375" style="23" bestFit="1" customWidth="1"/>
    <col min="5" max="5" width="10.28515625" style="17" bestFit="1" customWidth="1"/>
    <col min="6" max="6" width="11.7109375" style="23" bestFit="1" customWidth="1"/>
    <col min="7" max="8" width="10.28515625" style="17" bestFit="1" customWidth="1"/>
    <col min="9" max="9" width="14.7109375" style="17" bestFit="1" customWidth="1"/>
    <col min="10" max="10" width="14.28515625" style="17" bestFit="1" customWidth="1"/>
    <col min="11" max="11" width="15.7109375" style="17" bestFit="1" customWidth="1"/>
    <col min="12" max="12" width="11.5703125" style="17" bestFit="1" customWidth="1"/>
    <col min="13" max="13" width="10.7109375" style="17" bestFit="1" customWidth="1"/>
    <col min="14" max="14" width="13.85546875" style="17" customWidth="1"/>
    <col min="15" max="15" width="8.42578125" style="17" customWidth="1"/>
    <col min="16" max="16384" width="9.140625" style="17"/>
  </cols>
  <sheetData>
    <row r="1" spans="1:19">
      <c r="A1" s="365" t="s">
        <v>13</v>
      </c>
      <c r="B1" s="366"/>
      <c r="C1" s="366"/>
      <c r="D1" s="366"/>
      <c r="E1" s="366"/>
      <c r="F1" s="366"/>
      <c r="G1" s="366"/>
      <c r="H1" s="366"/>
      <c r="I1" s="366"/>
      <c r="J1" s="366"/>
      <c r="K1" s="366"/>
      <c r="L1" s="367"/>
    </row>
    <row r="2" spans="1:19">
      <c r="A2" s="368" t="s">
        <v>102</v>
      </c>
      <c r="B2" s="369"/>
      <c r="C2" s="369"/>
      <c r="D2" s="369"/>
      <c r="E2" s="369"/>
      <c r="F2" s="369"/>
      <c r="G2" s="369"/>
      <c r="H2" s="369"/>
      <c r="I2" s="369"/>
      <c r="J2" s="369"/>
      <c r="K2" s="369"/>
      <c r="L2" s="370"/>
    </row>
    <row r="3" spans="1:19">
      <c r="A3" s="21"/>
      <c r="L3" s="24"/>
    </row>
    <row r="4" spans="1:19" ht="12.75" customHeight="1">
      <c r="A4" s="21"/>
      <c r="L4" s="24"/>
    </row>
    <row r="5" spans="1:19" s="29" customFormat="1" ht="77.25" thickBot="1">
      <c r="A5" s="32" t="s">
        <v>0</v>
      </c>
      <c r="B5" s="33" t="s">
        <v>90</v>
      </c>
      <c r="C5" s="33" t="s">
        <v>312</v>
      </c>
      <c r="D5" s="124" t="s">
        <v>223</v>
      </c>
      <c r="E5" s="124" t="s">
        <v>224</v>
      </c>
      <c r="F5" s="124" t="s">
        <v>225</v>
      </c>
      <c r="G5" s="124" t="s">
        <v>226</v>
      </c>
      <c r="H5" s="125" t="s">
        <v>227</v>
      </c>
      <c r="I5" s="125" t="s">
        <v>275</v>
      </c>
      <c r="J5" s="125" t="s">
        <v>275</v>
      </c>
      <c r="K5" s="125" t="str">
        <f>+'Rate Impacts'!D5</f>
        <v>kWh
Source: F2017 January 2018 to December 2018</v>
      </c>
      <c r="L5" s="149" t="s">
        <v>347</v>
      </c>
    </row>
    <row r="6" spans="1:19" s="29" customFormat="1" ht="39" customHeight="1">
      <c r="A6" s="28"/>
      <c r="B6" s="86"/>
      <c r="C6" s="86"/>
      <c r="D6" s="275" t="s">
        <v>14</v>
      </c>
      <c r="E6" s="276" t="s">
        <v>319</v>
      </c>
      <c r="F6" s="275" t="s">
        <v>16</v>
      </c>
      <c r="G6" s="276" t="s">
        <v>320</v>
      </c>
      <c r="H6" s="277" t="s">
        <v>218</v>
      </c>
      <c r="I6" s="277" t="s">
        <v>219</v>
      </c>
      <c r="J6" s="278" t="s">
        <v>220</v>
      </c>
      <c r="K6" s="277" t="s">
        <v>221</v>
      </c>
      <c r="L6" s="279" t="s">
        <v>222</v>
      </c>
      <c r="N6" s="17"/>
      <c r="O6" s="17"/>
      <c r="P6" s="17"/>
      <c r="Q6" s="17"/>
      <c r="R6" s="17"/>
      <c r="S6" s="17"/>
    </row>
    <row r="7" spans="1:19">
      <c r="A7" s="21">
        <v>1</v>
      </c>
      <c r="B7" s="17" t="s">
        <v>1</v>
      </c>
      <c r="C7" s="253">
        <v>7</v>
      </c>
      <c r="D7" s="23">
        <f>+'UE-141368 Final PC Alloc'!C8</f>
        <v>11786470304.505386</v>
      </c>
      <c r="E7" s="50">
        <f>+D7/D$27*0.75</f>
        <v>0.38894087713652559</v>
      </c>
      <c r="F7" s="126">
        <f>+'UE-141368 Final PC Alloc'!E8</f>
        <v>2552474.8564782003</v>
      </c>
      <c r="G7" s="50">
        <f>+F7/F$27*0.25</f>
        <v>0.15791466353188924</v>
      </c>
      <c r="H7" s="51">
        <f>+G7+E7</f>
        <v>0.5468555406684148</v>
      </c>
      <c r="I7" s="51"/>
      <c r="J7" s="35">
        <f>+H7*($I$27)</f>
        <v>-21945932.525426373</v>
      </c>
      <c r="K7" s="23">
        <f>+'Estimated Proforma Net Revenue'!C9</f>
        <v>10589868000</v>
      </c>
      <c r="L7" s="118">
        <f>(+J7/K7)</f>
        <v>-2.0723518485241152E-3</v>
      </c>
    </row>
    <row r="8" spans="1:19">
      <c r="A8" s="21">
        <f t="shared" ref="A8:A31" si="0">+A7+1</f>
        <v>2</v>
      </c>
      <c r="C8" s="274"/>
      <c r="E8" s="50"/>
      <c r="G8" s="50"/>
      <c r="H8" s="51"/>
      <c r="I8" s="51"/>
      <c r="J8" s="35"/>
      <c r="K8" s="23"/>
      <c r="L8" s="52"/>
    </row>
    <row r="9" spans="1:19">
      <c r="A9" s="21">
        <f t="shared" si="0"/>
        <v>3</v>
      </c>
      <c r="B9" s="1" t="s">
        <v>2</v>
      </c>
      <c r="C9" s="42" t="s">
        <v>313</v>
      </c>
      <c r="D9" s="23">
        <f>+'UE-141368 Final PC Alloc'!C9</f>
        <v>2918217955.3328881</v>
      </c>
      <c r="E9" s="50">
        <f>+D9/D$27*0.75</f>
        <v>9.6298062261173448E-2</v>
      </c>
      <c r="F9" s="23">
        <f>+'UE-141368 Final PC Alloc'!E9</f>
        <v>437500.53947799094</v>
      </c>
      <c r="G9" s="50">
        <f>+F9/F$27*0.25</f>
        <v>2.7066966129496529E-2</v>
      </c>
      <c r="H9" s="51">
        <f>+G9+E9</f>
        <v>0.12336502839066998</v>
      </c>
      <c r="I9" s="51"/>
      <c r="J9" s="35">
        <f>+H9*($I$27)</f>
        <v>-4950778.3824404133</v>
      </c>
      <c r="K9" s="23">
        <f>SUM('Estimated Proforma Net Revenue'!C13:C14)</f>
        <v>2956760000</v>
      </c>
      <c r="L9" s="118">
        <f t="shared" ref="L9:L12" si="1">(+J9/K9)</f>
        <v>-1.6743930459152631E-3</v>
      </c>
    </row>
    <row r="10" spans="1:19">
      <c r="A10" s="21">
        <f t="shared" si="0"/>
        <v>4</v>
      </c>
      <c r="B10" s="17" t="s">
        <v>3</v>
      </c>
      <c r="C10" s="42" t="s">
        <v>314</v>
      </c>
      <c r="D10" s="23">
        <f>+'UE-141368 Final PC Alloc'!C10</f>
        <v>2999905247.897716</v>
      </c>
      <c r="E10" s="50">
        <f>+D10/D$27*0.75</f>
        <v>9.899365529286569E-2</v>
      </c>
      <c r="F10" s="23">
        <f>+'UE-141368 Final PC Alloc'!E10</f>
        <v>432535.97934953577</v>
      </c>
      <c r="G10" s="50">
        <f>+F10/F$27*0.25</f>
        <v>2.675982232344528E-2</v>
      </c>
      <c r="H10" s="51">
        <f>+G10+E10</f>
        <v>0.12575347761631098</v>
      </c>
      <c r="I10" s="51"/>
      <c r="J10" s="35">
        <f>+H10*($I$27)</f>
        <v>-5046629.5563761396</v>
      </c>
      <c r="K10" s="23">
        <f>SUM('Estimated Proforma Net Revenue'!C10,'Estimated Proforma Net Revenue'!C15:C16)</f>
        <v>2946226000</v>
      </c>
      <c r="L10" s="118">
        <f t="shared" si="1"/>
        <v>-1.7129132511817286E-3</v>
      </c>
    </row>
    <row r="11" spans="1:19">
      <c r="A11" s="21">
        <f t="shared" si="0"/>
        <v>5</v>
      </c>
      <c r="B11" s="17" t="s">
        <v>4</v>
      </c>
      <c r="C11" s="42" t="s">
        <v>315</v>
      </c>
      <c r="D11" s="23">
        <f>+'UE-141368 Final PC Alloc'!C11</f>
        <v>2049311018.9545679</v>
      </c>
      <c r="E11" s="50">
        <f>+D11/D$27*0.75</f>
        <v>6.7625065405124682E-2</v>
      </c>
      <c r="F11" s="23">
        <f>+'UE-141368 Final PC Alloc'!E11</f>
        <v>267916.78757331776</v>
      </c>
      <c r="G11" s="50">
        <f>+F11/F$27*0.25</f>
        <v>1.6575281537762117E-2</v>
      </c>
      <c r="H11" s="51">
        <f>+G11+E11</f>
        <v>8.4200346942886806E-2</v>
      </c>
      <c r="I11" s="51"/>
      <c r="J11" s="35">
        <f>+H11*($I$27)</f>
        <v>-3379055.3358341656</v>
      </c>
      <c r="K11" s="23">
        <f>SUM('Estimated Proforma Net Revenue'!C17:C18)</f>
        <v>1891461000</v>
      </c>
      <c r="L11" s="118">
        <f t="shared" si="1"/>
        <v>-1.7864789894341811E-3</v>
      </c>
    </row>
    <row r="12" spans="1:19">
      <c r="A12" s="21">
        <f t="shared" si="0"/>
        <v>6</v>
      </c>
      <c r="B12" s="17" t="s">
        <v>5</v>
      </c>
      <c r="C12" s="42">
        <v>29</v>
      </c>
      <c r="D12" s="23">
        <f>+'UE-141368 Final PC Alloc'!C12</f>
        <v>17798308.365999948</v>
      </c>
      <c r="E12" s="50">
        <f>+D12/D$27*0.75</f>
        <v>5.8732508448880189E-4</v>
      </c>
      <c r="F12" s="23">
        <f>+'UE-141368 Final PC Alloc'!E12</f>
        <v>614.89645437416527</v>
      </c>
      <c r="G12" s="50">
        <f>+F12/F$27*0.25</f>
        <v>3.8041967956316788E-5</v>
      </c>
      <c r="H12" s="51">
        <f>+G12+E12</f>
        <v>6.2536705244511871E-4</v>
      </c>
      <c r="I12" s="51"/>
      <c r="J12" s="35">
        <f>+H12*($I$27)</f>
        <v>-25096.688459643934</v>
      </c>
      <c r="K12" s="23">
        <f>+'Estimated Proforma Net Revenue'!C19</f>
        <v>16067000</v>
      </c>
      <c r="L12" s="118">
        <f t="shared" si="1"/>
        <v>-1.5620021447466195E-3</v>
      </c>
    </row>
    <row r="13" spans="1:19">
      <c r="A13" s="21">
        <f t="shared" si="0"/>
        <v>7</v>
      </c>
      <c r="C13" s="42"/>
      <c r="E13" s="50"/>
      <c r="G13" s="50"/>
      <c r="H13" s="51"/>
      <c r="I13" s="51"/>
      <c r="J13" s="35"/>
      <c r="K13" s="23"/>
      <c r="L13" s="52"/>
    </row>
    <row r="14" spans="1:19">
      <c r="A14" s="21">
        <f t="shared" si="0"/>
        <v>8</v>
      </c>
      <c r="B14" s="17" t="s">
        <v>6</v>
      </c>
      <c r="C14" s="42" t="s">
        <v>316</v>
      </c>
      <c r="D14" s="23">
        <f>+'UE-141368 Final PC Alloc'!C13</f>
        <v>1322270702.6607897</v>
      </c>
      <c r="E14" s="50">
        <f>+D14/D$27*0.75</f>
        <v>4.3633514836772774E-2</v>
      </c>
      <c r="F14" s="23">
        <f>+'UE-141368 Final PC Alloc'!E13</f>
        <v>170195.01684374851</v>
      </c>
      <c r="G14" s="50">
        <f>+F14/F$27*0.25</f>
        <v>1.0529501887735562E-2</v>
      </c>
      <c r="H14" s="51">
        <f>+G14+E14</f>
        <v>5.4163016724508337E-2</v>
      </c>
      <c r="I14" s="51"/>
      <c r="J14" s="35">
        <f>+H14*($I$27)</f>
        <v>-2173623.2368729739</v>
      </c>
      <c r="K14" s="23">
        <f>SUM('Estimated Proforma Net Revenue'!C22:C23)</f>
        <v>1303207000</v>
      </c>
      <c r="L14" s="118">
        <f t="shared" ref="L14:L16" si="2">(+J14/K14)</f>
        <v>-1.6679032854128115E-3</v>
      </c>
    </row>
    <row r="15" spans="1:19">
      <c r="A15" s="21">
        <f t="shared" si="0"/>
        <v>9</v>
      </c>
      <c r="B15" s="17" t="s">
        <v>7</v>
      </c>
      <c r="C15" s="42">
        <v>35</v>
      </c>
      <c r="D15" s="23">
        <f>+'UE-141368 Final PC Alloc'!C14</f>
        <v>4375940.3410168542</v>
      </c>
      <c r="E15" s="50">
        <f>+D15/D$27*0.75</f>
        <v>1.4440133734368448E-4</v>
      </c>
      <c r="F15" s="23">
        <f>+'UE-141368 Final PC Alloc'!E14</f>
        <v>3.7791345676280526</v>
      </c>
      <c r="G15" s="50">
        <f>+F15/F$27*0.25</f>
        <v>2.3380475704749122E-7</v>
      </c>
      <c r="H15" s="51">
        <f>+G15+E15</f>
        <v>1.4463514210073198E-4</v>
      </c>
      <c r="I15" s="51"/>
      <c r="J15" s="35">
        <f>+H15*($I$27)</f>
        <v>-5804.3721482064366</v>
      </c>
      <c r="K15" s="23">
        <f>+'Estimated Proforma Net Revenue'!C24</f>
        <v>5141000</v>
      </c>
      <c r="L15" s="118">
        <f t="shared" si="2"/>
        <v>-1.1290356250158405E-3</v>
      </c>
    </row>
    <row r="16" spans="1:19">
      <c r="A16" s="21">
        <f t="shared" si="0"/>
        <v>10</v>
      </c>
      <c r="B16" s="17" t="s">
        <v>8</v>
      </c>
      <c r="C16" s="42">
        <v>43</v>
      </c>
      <c r="D16" s="23">
        <f>+'UE-141368 Final PC Alloc'!C15</f>
        <v>137254791.32199681</v>
      </c>
      <c r="E16" s="50">
        <f>+D16/D$27*0.75</f>
        <v>4.5292608854715513E-3</v>
      </c>
      <c r="F16" s="23">
        <f>+'UE-141368 Final PC Alloc'!E15</f>
        <v>0</v>
      </c>
      <c r="G16" s="50">
        <f>+F16/F$27*0.25</f>
        <v>0</v>
      </c>
      <c r="H16" s="51">
        <f>+G16+E16</f>
        <v>4.5292608854715513E-3</v>
      </c>
      <c r="I16" s="51"/>
      <c r="J16" s="35">
        <f>+H16*($I$27)</f>
        <v>-181764.37174087614</v>
      </c>
      <c r="K16" s="23">
        <f>+'Estimated Proforma Net Revenue'!C25</f>
        <v>120550000</v>
      </c>
      <c r="L16" s="118">
        <f t="shared" si="2"/>
        <v>-1.5077923827530166E-3</v>
      </c>
    </row>
    <row r="17" spans="1:12">
      <c r="A17" s="21">
        <f t="shared" si="0"/>
        <v>11</v>
      </c>
      <c r="C17" s="42"/>
      <c r="E17" s="50"/>
      <c r="G17" s="50"/>
      <c r="H17" s="51"/>
      <c r="I17" s="51"/>
      <c r="J17" s="35"/>
      <c r="K17" s="23"/>
      <c r="L17" s="52"/>
    </row>
    <row r="18" spans="1:12">
      <c r="A18" s="21">
        <f t="shared" si="0"/>
        <v>12</v>
      </c>
      <c r="B18" s="1" t="s">
        <v>91</v>
      </c>
      <c r="C18" s="42">
        <v>40</v>
      </c>
      <c r="D18" s="23">
        <f>+'UE-141368 Final PC Alloc'!C17</f>
        <v>741555022.86859286</v>
      </c>
      <c r="E18" s="50">
        <f>+D18/D$27*0.75</f>
        <v>2.4470520315930173E-2</v>
      </c>
      <c r="F18" s="23">
        <f>+'UE-141368 Final PC Alloc'!E17</f>
        <v>90993.297809216907</v>
      </c>
      <c r="G18" s="50">
        <f>+F18/F$27*0.25</f>
        <v>5.6295073664410075E-3</v>
      </c>
      <c r="H18" s="51">
        <f>+G18+E18</f>
        <v>3.0100027682371182E-2</v>
      </c>
      <c r="I18" s="51"/>
      <c r="J18" s="35">
        <f>+H18*($I$27)</f>
        <v>-1207948.2192378875</v>
      </c>
      <c r="K18" s="23">
        <f>+'Estimated Proforma Net Revenue'!C28</f>
        <v>681789000</v>
      </c>
      <c r="L18" s="118">
        <f>(+J18/K18)</f>
        <v>-1.7717332183973158E-3</v>
      </c>
    </row>
    <row r="19" spans="1:12">
      <c r="A19" s="21">
        <f t="shared" si="0"/>
        <v>13</v>
      </c>
      <c r="C19" s="42"/>
      <c r="E19" s="50"/>
      <c r="G19" s="50"/>
      <c r="H19" s="51"/>
      <c r="I19" s="51"/>
      <c r="J19" s="35"/>
      <c r="K19" s="23"/>
      <c r="L19" s="52"/>
    </row>
    <row r="20" spans="1:12">
      <c r="A20" s="21">
        <f t="shared" si="0"/>
        <v>14</v>
      </c>
      <c r="B20" s="1" t="s">
        <v>212</v>
      </c>
      <c r="C20" s="42">
        <v>46</v>
      </c>
      <c r="D20" s="23">
        <f>+'UE-141368 Final PC Alloc'!C20</f>
        <v>46821433.391501412</v>
      </c>
      <c r="E20" s="50">
        <f>+D20/D$27*0.75</f>
        <v>1.5450570782941596E-3</v>
      </c>
      <c r="F20" s="23">
        <f>+'UE-141368 Final PC Alloc'!E20</f>
        <v>0</v>
      </c>
      <c r="G20" s="50">
        <f>+F20/F$27*0.25</f>
        <v>0</v>
      </c>
      <c r="H20" s="51">
        <f>+G20+E20</f>
        <v>1.5450570782941596E-3</v>
      </c>
      <c r="I20" s="51"/>
      <c r="J20" s="35">
        <f>+H20*($I$27)</f>
        <v>-62004.891358933754</v>
      </c>
      <c r="K20" s="23">
        <f>+'Estimated Proforma Net Revenue'!C30</f>
        <v>72699000</v>
      </c>
      <c r="L20" s="118">
        <f t="shared" ref="L20:L21" si="3">(+J20/K20)</f>
        <v>-8.5289882060184813E-4</v>
      </c>
    </row>
    <row r="21" spans="1:12">
      <c r="A21" s="21">
        <f t="shared" si="0"/>
        <v>15</v>
      </c>
      <c r="B21" s="1" t="s">
        <v>213</v>
      </c>
      <c r="C21" s="42">
        <v>49</v>
      </c>
      <c r="D21" s="23">
        <f>+'UE-141368 Final PC Alloc'!C21</f>
        <v>604282290.05697274</v>
      </c>
      <c r="E21" s="50">
        <f>+D21/D$27*0.75</f>
        <v>1.9940667380546229E-2</v>
      </c>
      <c r="F21" s="23">
        <f>+'UE-141368 Final PC Alloc'!E21</f>
        <v>71206.398327346193</v>
      </c>
      <c r="G21" s="50">
        <f>+F21/F$27*0.25</f>
        <v>4.4053458174688155E-3</v>
      </c>
      <c r="H21" s="51">
        <f>+G21+E21</f>
        <v>2.4346013198015045E-2</v>
      </c>
      <c r="I21" s="51"/>
      <c r="J21" s="35">
        <f>+H21*($I$27)</f>
        <v>-977033.09772397054</v>
      </c>
      <c r="K21" s="23">
        <f>+'Estimated Proforma Net Revenue'!C31</f>
        <v>576299000</v>
      </c>
      <c r="L21" s="118">
        <f t="shared" si="3"/>
        <v>-1.6953579612735239E-3</v>
      </c>
    </row>
    <row r="22" spans="1:12">
      <c r="A22" s="21">
        <f t="shared" si="0"/>
        <v>16</v>
      </c>
      <c r="B22" s="1"/>
      <c r="C22" s="42"/>
      <c r="E22" s="50"/>
      <c r="G22" s="50"/>
      <c r="H22" s="51"/>
      <c r="I22" s="51"/>
      <c r="J22" s="35"/>
      <c r="K22" s="23"/>
      <c r="L22" s="52"/>
    </row>
    <row r="23" spans="1:12">
      <c r="A23" s="21">
        <f t="shared" si="0"/>
        <v>17</v>
      </c>
      <c r="B23" s="17" t="s">
        <v>9</v>
      </c>
      <c r="C23" s="42" t="s">
        <v>88</v>
      </c>
      <c r="D23" s="23">
        <f>+'UE-141368 Final PC Alloc'!C23</f>
        <v>91905021.488787219</v>
      </c>
      <c r="E23" s="50">
        <f>+D23/D$27*0.75</f>
        <v>3.0327671260017802E-3</v>
      </c>
      <c r="F23" s="23">
        <f>+'UE-141368 Final PC Alloc'!E23</f>
        <v>15980.214685035569</v>
      </c>
      <c r="G23" s="50">
        <f>+F23/F$27*0.25</f>
        <v>9.8865233432175043E-4</v>
      </c>
      <c r="H23" s="51">
        <f>+G23+E23</f>
        <v>4.0214194603235311E-3</v>
      </c>
      <c r="I23" s="51"/>
      <c r="J23" s="35">
        <f>+H23*($I$27)</f>
        <v>-161384.11988077365</v>
      </c>
      <c r="K23" s="23">
        <f>+'Estimated Proforma Net Revenue'!C34</f>
        <v>76423000</v>
      </c>
      <c r="L23" s="118">
        <f>(+J23/K23)</f>
        <v>-2.1117218622767183E-3</v>
      </c>
    </row>
    <row r="24" spans="1:12">
      <c r="A24" s="21">
        <f t="shared" si="0"/>
        <v>18</v>
      </c>
      <c r="C24" s="42"/>
      <c r="E24" s="50"/>
      <c r="J24" s="35"/>
      <c r="L24" s="53"/>
    </row>
    <row r="25" spans="1:12">
      <c r="A25" s="21">
        <f t="shared" si="0"/>
        <v>19</v>
      </c>
      <c r="B25" s="1" t="s">
        <v>92</v>
      </c>
      <c r="C25" s="42">
        <v>5</v>
      </c>
      <c r="D25" s="23">
        <f>+'UE-141368 Final PC Alloc'!C25</f>
        <v>7843462.8137823585</v>
      </c>
      <c r="E25" s="50">
        <f>+D25/D$27*0.75</f>
        <v>2.5882585946143021E-4</v>
      </c>
      <c r="F25" s="23">
        <f>+'UE-141368 Final PC Alloc'!E25</f>
        <v>1486.7843933150825</v>
      </c>
      <c r="G25" s="50">
        <f>+F25/F$27*0.25</f>
        <v>9.1983298726304439E-5</v>
      </c>
      <c r="H25" s="51">
        <f>+G25+E25</f>
        <v>3.5080915818773466E-4</v>
      </c>
      <c r="I25" s="51"/>
      <c r="J25" s="35">
        <f>+H25*($I$27)</f>
        <v>-14078.36904327505</v>
      </c>
      <c r="K25" s="23">
        <f>+'Estimated Proforma Net Revenue'!C40</f>
        <v>6991000</v>
      </c>
      <c r="L25" s="118">
        <f>(+J25/K25)</f>
        <v>-2.0137847294056715E-3</v>
      </c>
    </row>
    <row r="26" spans="1:12">
      <c r="A26" s="21">
        <f t="shared" si="0"/>
        <v>20</v>
      </c>
      <c r="C26" s="42"/>
      <c r="E26" s="50"/>
      <c r="J26" s="35"/>
      <c r="L26" s="53"/>
    </row>
    <row r="27" spans="1:12">
      <c r="A27" s="21">
        <f t="shared" si="0"/>
        <v>21</v>
      </c>
      <c r="B27" s="17" t="s">
        <v>10</v>
      </c>
      <c r="C27" s="42"/>
      <c r="D27" s="23">
        <f>SUM(D7:D25)</f>
        <v>22728011500</v>
      </c>
      <c r="E27" s="50">
        <f>SUM(E7:E25)</f>
        <v>0.75</v>
      </c>
      <c r="F27" s="23">
        <f>SUM(F7:F25)</f>
        <v>4040908.5505266492</v>
      </c>
      <c r="G27" s="50">
        <f>SUM(G7:G25)</f>
        <v>0.24999999999999997</v>
      </c>
      <c r="H27" s="50">
        <f>SUM(H7:H25)</f>
        <v>0.99999999999999978</v>
      </c>
      <c r="I27" s="35">
        <f>+'Rev Req 2018'!L29</f>
        <v>-40131133.166543633</v>
      </c>
      <c r="J27" s="35">
        <f>SUM(J7:J25)</f>
        <v>-40131133.166543633</v>
      </c>
      <c r="K27" s="23">
        <f>SUM(K7:K25)</f>
        <v>21243481000</v>
      </c>
      <c r="L27" s="118">
        <f>(+J27/K27)</f>
        <v>-1.8891034462075039E-3</v>
      </c>
    </row>
    <row r="28" spans="1:12">
      <c r="A28" s="21">
        <f t="shared" si="0"/>
        <v>22</v>
      </c>
      <c r="C28" s="42"/>
      <c r="J28" s="49"/>
      <c r="L28" s="122"/>
    </row>
    <row r="29" spans="1:12">
      <c r="A29" s="21">
        <f t="shared" si="0"/>
        <v>23</v>
      </c>
      <c r="B29" s="17" t="s">
        <v>11</v>
      </c>
      <c r="C29" s="42" t="s">
        <v>309</v>
      </c>
      <c r="H29" s="23"/>
      <c r="I29" s="23"/>
      <c r="J29" s="49"/>
      <c r="K29" s="23">
        <f>+'Estimated Proforma Net Revenue'!C36</f>
        <v>2089170000</v>
      </c>
      <c r="L29" s="54"/>
    </row>
    <row r="30" spans="1:12">
      <c r="A30" s="21">
        <f t="shared" si="0"/>
        <v>24</v>
      </c>
      <c r="L30" s="24"/>
    </row>
    <row r="31" spans="1:12">
      <c r="A31" s="21">
        <f t="shared" si="0"/>
        <v>25</v>
      </c>
      <c r="B31" s="17" t="s">
        <v>12</v>
      </c>
      <c r="J31" s="35"/>
      <c r="K31" s="23">
        <f>+K29+K27</f>
        <v>23332651000</v>
      </c>
      <c r="L31" s="52"/>
    </row>
    <row r="32" spans="1:12">
      <c r="A32" s="21"/>
      <c r="J32" s="49"/>
      <c r="K32" s="96"/>
      <c r="L32" s="24"/>
    </row>
    <row r="33" spans="1:12" ht="13.5" thickBot="1">
      <c r="A33" s="43"/>
      <c r="B33" s="44"/>
      <c r="C33" s="44"/>
      <c r="D33" s="46"/>
      <c r="E33" s="44"/>
      <c r="F33" s="46"/>
      <c r="G33" s="44"/>
      <c r="H33" s="44"/>
      <c r="I33" s="44"/>
      <c r="J33" s="44"/>
      <c r="K33" s="44"/>
      <c r="L33" s="48"/>
    </row>
  </sheetData>
  <mergeCells count="2">
    <mergeCell ref="A1:L1"/>
    <mergeCell ref="A2:L2"/>
  </mergeCells>
  <phoneticPr fontId="60" type="noConversion"/>
  <printOptions horizontalCentered="1"/>
  <pageMargins left="0.75" right="0.75" top="1" bottom="1" header="0.5" footer="0.5"/>
  <pageSetup scale="76" fitToHeight="6" orientation="landscape" r:id="rId1"/>
  <headerFooter alignWithMargins="0">
    <oddFooter>&amp;L&amp;F
&amp;A&amp;RAdvice No. 2017-xx
2018 Schedule 95A Filing
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4"/>
  <sheetViews>
    <sheetView zoomScaleNormal="100" workbookViewId="0">
      <pane xSplit="1" ySplit="7" topLeftCell="B8" activePane="bottomRight" state="frozen"/>
      <selection activeCell="J8" sqref="J8:J39"/>
      <selection pane="topRight" activeCell="J8" sqref="J8:J39"/>
      <selection pane="bottomLeft" activeCell="J8" sqref="J8:J39"/>
      <selection pane="bottomRight" activeCell="B8" sqref="B8"/>
    </sheetView>
  </sheetViews>
  <sheetFormatPr defaultColWidth="6.42578125" defaultRowHeight="12.75"/>
  <cols>
    <col min="1" max="1" width="4.42578125" style="11" bestFit="1" customWidth="1"/>
    <col min="2" max="2" width="22.7109375" style="11" bestFit="1" customWidth="1"/>
    <col min="3" max="5" width="15.140625" style="11" bestFit="1" customWidth="1"/>
    <col min="6" max="6" width="13.28515625" style="11" bestFit="1" customWidth="1"/>
    <col min="7" max="7" width="13.5703125" style="11" bestFit="1" customWidth="1"/>
    <col min="8" max="8" width="12.42578125" style="11" bestFit="1" customWidth="1"/>
    <col min="9" max="9" width="12.140625" style="11" bestFit="1" customWidth="1"/>
    <col min="10" max="10" width="12" style="11" customWidth="1"/>
    <col min="11" max="12" width="12.42578125" style="11" bestFit="1" customWidth="1"/>
    <col min="13" max="13" width="11.42578125" style="11" bestFit="1" customWidth="1"/>
    <col min="14" max="14" width="13.5703125" style="11" bestFit="1" customWidth="1"/>
    <col min="15" max="15" width="13.28515625" style="11" bestFit="1" customWidth="1"/>
    <col min="16" max="16384" width="6.42578125" style="11"/>
  </cols>
  <sheetData>
    <row r="1" spans="1:15">
      <c r="A1" s="371" t="s">
        <v>13</v>
      </c>
      <c r="B1" s="371"/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</row>
    <row r="2" spans="1:15">
      <c r="A2" s="372" t="s">
        <v>293</v>
      </c>
      <c r="B2" s="371"/>
      <c r="C2" s="371"/>
      <c r="D2" s="371"/>
      <c r="E2" s="371"/>
      <c r="F2" s="371"/>
      <c r="G2" s="371"/>
      <c r="H2" s="371"/>
      <c r="I2" s="371"/>
      <c r="J2" s="371"/>
      <c r="K2" s="371"/>
      <c r="L2" s="371"/>
      <c r="M2" s="371"/>
      <c r="N2" s="371"/>
      <c r="O2" s="371"/>
    </row>
    <row r="3" spans="1:15">
      <c r="A3" s="372" t="s">
        <v>341</v>
      </c>
      <c r="B3" s="371"/>
      <c r="C3" s="371"/>
      <c r="D3" s="371"/>
      <c r="E3" s="371"/>
      <c r="F3" s="371"/>
      <c r="G3" s="371"/>
      <c r="H3" s="371"/>
      <c r="I3" s="371"/>
      <c r="J3" s="371"/>
      <c r="K3" s="371"/>
      <c r="L3" s="371"/>
      <c r="M3" s="371"/>
      <c r="N3" s="371"/>
      <c r="O3" s="371"/>
    </row>
    <row r="4" spans="1:15">
      <c r="A4" s="372"/>
      <c r="B4" s="371"/>
      <c r="C4" s="371"/>
      <c r="D4" s="371"/>
      <c r="E4" s="371"/>
      <c r="F4" s="371"/>
      <c r="G4" s="371"/>
      <c r="H4" s="371"/>
      <c r="I4" s="371"/>
      <c r="J4" s="371"/>
      <c r="K4" s="371"/>
      <c r="L4" s="371"/>
      <c r="M4" s="371"/>
      <c r="N4" s="371"/>
      <c r="O4" s="371"/>
    </row>
    <row r="5" spans="1:15">
      <c r="A5" s="254"/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</row>
    <row r="6" spans="1:15">
      <c r="A6" s="254"/>
      <c r="B6" s="255"/>
      <c r="C6" s="255"/>
      <c r="D6" s="255"/>
      <c r="E6" s="255"/>
      <c r="F6" s="255"/>
      <c r="G6" s="255"/>
      <c r="H6" s="255"/>
      <c r="I6" s="255"/>
      <c r="J6" s="255"/>
      <c r="K6" s="255"/>
      <c r="L6" s="255"/>
      <c r="M6" s="255"/>
      <c r="N6" s="255"/>
      <c r="O6" s="255"/>
    </row>
    <row r="7" spans="1:15" s="12" customFormat="1" ht="63.75">
      <c r="A7" s="256" t="s">
        <v>0</v>
      </c>
      <c r="B7" s="256" t="s">
        <v>294</v>
      </c>
      <c r="C7" s="257" t="s">
        <v>295</v>
      </c>
      <c r="D7" s="258" t="s">
        <v>311</v>
      </c>
      <c r="E7" s="258" t="s">
        <v>296</v>
      </c>
      <c r="F7" s="258" t="s">
        <v>297</v>
      </c>
      <c r="G7" s="258" t="s">
        <v>298</v>
      </c>
      <c r="H7" s="258" t="s">
        <v>299</v>
      </c>
      <c r="I7" s="258" t="s">
        <v>300</v>
      </c>
      <c r="J7" s="258" t="s">
        <v>301</v>
      </c>
      <c r="K7" s="258" t="s">
        <v>302</v>
      </c>
      <c r="L7" s="258" t="s">
        <v>303</v>
      </c>
      <c r="M7" s="258" t="s">
        <v>304</v>
      </c>
      <c r="N7" s="258" t="s">
        <v>305</v>
      </c>
      <c r="O7" s="258" t="s">
        <v>306</v>
      </c>
    </row>
    <row r="8" spans="1:15" s="12" customFormat="1" ht="25.5">
      <c r="A8" s="272"/>
      <c r="B8" s="272"/>
      <c r="C8" s="275" t="s">
        <v>14</v>
      </c>
      <c r="D8" s="276" t="s">
        <v>327</v>
      </c>
      <c r="E8" s="275" t="s">
        <v>16</v>
      </c>
      <c r="F8" s="276" t="s">
        <v>93</v>
      </c>
      <c r="G8" s="277" t="s">
        <v>321</v>
      </c>
      <c r="H8" s="277" t="s">
        <v>219</v>
      </c>
      <c r="I8" s="278" t="s">
        <v>328</v>
      </c>
      <c r="J8" s="277" t="s">
        <v>322</v>
      </c>
      <c r="K8" s="277" t="s">
        <v>323</v>
      </c>
      <c r="L8" s="277" t="s">
        <v>221</v>
      </c>
      <c r="M8" s="277" t="s">
        <v>324</v>
      </c>
      <c r="N8" s="277" t="s">
        <v>325</v>
      </c>
      <c r="O8" s="277" t="s">
        <v>326</v>
      </c>
    </row>
    <row r="9" spans="1:15" s="12" customFormat="1">
      <c r="A9" s="255">
        <v>1</v>
      </c>
      <c r="B9" s="259">
        <v>7</v>
      </c>
      <c r="C9" s="260">
        <v>10589868000</v>
      </c>
      <c r="D9" s="261">
        <f>SUM(E9:O9)</f>
        <v>1181762000</v>
      </c>
      <c r="E9" s="261">
        <v>1072443000</v>
      </c>
      <c r="F9" s="261">
        <v>-35296000</v>
      </c>
      <c r="G9" s="261">
        <v>64333000</v>
      </c>
      <c r="H9" s="261">
        <v>9923000</v>
      </c>
      <c r="I9" s="261">
        <v>-3876000</v>
      </c>
      <c r="J9" s="261">
        <v>0</v>
      </c>
      <c r="K9" s="261">
        <v>38166000</v>
      </c>
      <c r="L9" s="261">
        <v>17029000</v>
      </c>
      <c r="M9" s="261">
        <v>0</v>
      </c>
      <c r="N9" s="261">
        <v>97469000</v>
      </c>
      <c r="O9" s="261">
        <v>-78429000</v>
      </c>
    </row>
    <row r="10" spans="1:15" s="12" customFormat="1">
      <c r="A10" s="255">
        <f t="shared" ref="A10:A42" si="0">+A9+1</f>
        <v>2</v>
      </c>
      <c r="B10" s="263" t="s">
        <v>307</v>
      </c>
      <c r="C10" s="260">
        <v>2062000</v>
      </c>
      <c r="D10" s="261">
        <f>SUM(E10:O10)</f>
        <v>186000</v>
      </c>
      <c r="E10" s="261">
        <v>172000</v>
      </c>
      <c r="F10" s="261">
        <v>-6000</v>
      </c>
      <c r="G10" s="261">
        <v>9000</v>
      </c>
      <c r="H10" s="261">
        <v>2000</v>
      </c>
      <c r="I10" s="261">
        <v>0</v>
      </c>
      <c r="J10" s="261">
        <v>0</v>
      </c>
      <c r="K10" s="261">
        <v>5000</v>
      </c>
      <c r="L10" s="261">
        <v>0</v>
      </c>
      <c r="M10" s="261">
        <v>0</v>
      </c>
      <c r="N10" s="261">
        <v>19000</v>
      </c>
      <c r="O10" s="261">
        <v>-15000</v>
      </c>
    </row>
    <row r="11" spans="1:15">
      <c r="A11" s="255">
        <f t="shared" si="0"/>
        <v>3</v>
      </c>
      <c r="B11" s="264" t="s">
        <v>1</v>
      </c>
      <c r="C11" s="265">
        <f t="shared" ref="C11:O11" si="1">SUM(C9:C10)</f>
        <v>10591930000</v>
      </c>
      <c r="D11" s="266">
        <f t="shared" ref="D11" si="2">SUM(D9:D10)</f>
        <v>1181948000</v>
      </c>
      <c r="E11" s="266">
        <f t="shared" si="1"/>
        <v>1072615000</v>
      </c>
      <c r="F11" s="266">
        <f t="shared" si="1"/>
        <v>-35302000</v>
      </c>
      <c r="G11" s="266">
        <f t="shared" si="1"/>
        <v>64342000</v>
      </c>
      <c r="H11" s="266">
        <f t="shared" si="1"/>
        <v>9925000</v>
      </c>
      <c r="I11" s="266">
        <f t="shared" si="1"/>
        <v>-3876000</v>
      </c>
      <c r="J11" s="266">
        <f t="shared" si="1"/>
        <v>0</v>
      </c>
      <c r="K11" s="266">
        <f t="shared" si="1"/>
        <v>38171000</v>
      </c>
      <c r="L11" s="266">
        <f t="shared" si="1"/>
        <v>17029000</v>
      </c>
      <c r="M11" s="266">
        <f t="shared" si="1"/>
        <v>0</v>
      </c>
      <c r="N11" s="266">
        <f t="shared" si="1"/>
        <v>97488000</v>
      </c>
      <c r="O11" s="266">
        <f t="shared" si="1"/>
        <v>-78444000</v>
      </c>
    </row>
    <row r="12" spans="1:15">
      <c r="A12" s="255">
        <f t="shared" si="0"/>
        <v>4</v>
      </c>
      <c r="B12" s="255"/>
      <c r="C12" s="260"/>
      <c r="D12" s="261"/>
      <c r="E12" s="261"/>
      <c r="F12" s="261"/>
      <c r="G12" s="261"/>
      <c r="H12" s="261"/>
      <c r="I12" s="261"/>
      <c r="J12" s="261"/>
      <c r="K12" s="261"/>
      <c r="L12" s="261"/>
      <c r="M12" s="261"/>
      <c r="N12" s="261"/>
      <c r="O12" s="261"/>
    </row>
    <row r="13" spans="1:15">
      <c r="A13" s="255">
        <f t="shared" si="0"/>
        <v>5</v>
      </c>
      <c r="B13" s="259">
        <v>8</v>
      </c>
      <c r="C13" s="260">
        <v>250906000</v>
      </c>
      <c r="D13" s="261">
        <f t="shared" ref="D13:D19" si="3">SUM(E13:O13)</f>
        <v>24990000</v>
      </c>
      <c r="E13" s="261">
        <v>23976000</v>
      </c>
      <c r="F13" s="261">
        <v>-771000</v>
      </c>
      <c r="G13" s="261">
        <v>1164000</v>
      </c>
      <c r="H13" s="261">
        <v>215000</v>
      </c>
      <c r="I13" s="261">
        <v>-67000</v>
      </c>
      <c r="J13" s="261">
        <v>0</v>
      </c>
      <c r="K13" s="261">
        <v>639000</v>
      </c>
      <c r="L13" s="261">
        <v>398000</v>
      </c>
      <c r="M13" s="261">
        <v>0</v>
      </c>
      <c r="N13" s="261">
        <v>1294000</v>
      </c>
      <c r="O13" s="261">
        <v>-1858000</v>
      </c>
    </row>
    <row r="14" spans="1:15">
      <c r="A14" s="255">
        <f t="shared" si="0"/>
        <v>6</v>
      </c>
      <c r="B14" s="259">
        <v>24</v>
      </c>
      <c r="C14" s="260">
        <v>2705854000</v>
      </c>
      <c r="D14" s="261">
        <f t="shared" si="3"/>
        <v>289531000</v>
      </c>
      <c r="E14" s="261">
        <v>258560000</v>
      </c>
      <c r="F14" s="261">
        <v>-8318000</v>
      </c>
      <c r="G14" s="261">
        <v>12558000</v>
      </c>
      <c r="H14" s="261">
        <v>2314000</v>
      </c>
      <c r="I14" s="261">
        <v>-720000</v>
      </c>
      <c r="J14" s="261">
        <v>0</v>
      </c>
      <c r="K14" s="261">
        <v>6892000</v>
      </c>
      <c r="L14" s="261">
        <v>4294000</v>
      </c>
      <c r="M14" s="261">
        <v>0</v>
      </c>
      <c r="N14" s="261">
        <v>13951000</v>
      </c>
      <c r="O14" s="261">
        <v>0</v>
      </c>
    </row>
    <row r="15" spans="1:15">
      <c r="A15" s="255">
        <f t="shared" si="0"/>
        <v>7</v>
      </c>
      <c r="B15" s="263">
        <v>11</v>
      </c>
      <c r="C15" s="260">
        <v>149884000</v>
      </c>
      <c r="D15" s="261">
        <f t="shared" si="3"/>
        <v>13832000</v>
      </c>
      <c r="E15" s="261">
        <v>13335000</v>
      </c>
      <c r="F15" s="261">
        <v>-459000</v>
      </c>
      <c r="G15" s="261">
        <v>674000</v>
      </c>
      <c r="H15" s="261">
        <v>119000</v>
      </c>
      <c r="I15" s="261">
        <v>-36000</v>
      </c>
      <c r="J15" s="261">
        <v>0</v>
      </c>
      <c r="K15" s="261">
        <v>347000</v>
      </c>
      <c r="L15" s="261">
        <v>189000</v>
      </c>
      <c r="M15" s="261">
        <v>0</v>
      </c>
      <c r="N15" s="261">
        <v>773000</v>
      </c>
      <c r="O15" s="261">
        <v>-1110000</v>
      </c>
    </row>
    <row r="16" spans="1:15">
      <c r="A16" s="255">
        <f t="shared" si="0"/>
        <v>8</v>
      </c>
      <c r="B16" s="263">
        <v>25</v>
      </c>
      <c r="C16" s="260">
        <v>2794280000</v>
      </c>
      <c r="D16" s="261">
        <f t="shared" si="3"/>
        <v>278563000</v>
      </c>
      <c r="E16" s="261">
        <v>248595000</v>
      </c>
      <c r="F16" s="261">
        <v>-8559000</v>
      </c>
      <c r="G16" s="261">
        <v>12571000</v>
      </c>
      <c r="H16" s="261">
        <v>2219000</v>
      </c>
      <c r="I16" s="261">
        <v>-671000</v>
      </c>
      <c r="J16" s="261">
        <v>0</v>
      </c>
      <c r="K16" s="261">
        <v>6477000</v>
      </c>
      <c r="L16" s="261">
        <v>3524000</v>
      </c>
      <c r="M16" s="261">
        <v>0</v>
      </c>
      <c r="N16" s="261">
        <v>14407000</v>
      </c>
      <c r="O16" s="261">
        <v>0</v>
      </c>
    </row>
    <row r="17" spans="1:15">
      <c r="A17" s="255">
        <f t="shared" si="0"/>
        <v>9</v>
      </c>
      <c r="B17" s="259">
        <v>12</v>
      </c>
      <c r="C17" s="260">
        <v>19715000</v>
      </c>
      <c r="D17" s="261">
        <f t="shared" si="3"/>
        <v>1624000</v>
      </c>
      <c r="E17" s="261">
        <v>1607000</v>
      </c>
      <c r="F17" s="261">
        <v>-62000</v>
      </c>
      <c r="G17" s="261">
        <v>95000</v>
      </c>
      <c r="H17" s="261">
        <v>14000</v>
      </c>
      <c r="I17" s="261">
        <v>-4000</v>
      </c>
      <c r="J17" s="261">
        <v>0</v>
      </c>
      <c r="K17" s="261">
        <v>43000</v>
      </c>
      <c r="L17" s="261">
        <v>21000</v>
      </c>
      <c r="M17" s="261">
        <v>0</v>
      </c>
      <c r="N17" s="261">
        <v>56000</v>
      </c>
      <c r="O17" s="261">
        <v>-146000</v>
      </c>
    </row>
    <row r="18" spans="1:15">
      <c r="A18" s="255">
        <f t="shared" si="0"/>
        <v>10</v>
      </c>
      <c r="B18" s="259" t="s">
        <v>308</v>
      </c>
      <c r="C18" s="260">
        <v>1871746000</v>
      </c>
      <c r="D18" s="261">
        <f t="shared" si="3"/>
        <v>167742000</v>
      </c>
      <c r="E18" s="261">
        <v>152527000</v>
      </c>
      <c r="F18" s="261">
        <v>-5913000</v>
      </c>
      <c r="G18" s="261">
        <v>8984000</v>
      </c>
      <c r="H18" s="261">
        <v>1323000</v>
      </c>
      <c r="I18" s="261">
        <v>-391000</v>
      </c>
      <c r="J18" s="261">
        <v>0</v>
      </c>
      <c r="K18" s="261">
        <v>4129000</v>
      </c>
      <c r="L18" s="261">
        <v>1965000</v>
      </c>
      <c r="M18" s="261">
        <v>0</v>
      </c>
      <c r="N18" s="261">
        <v>5118000</v>
      </c>
      <c r="O18" s="261">
        <v>0</v>
      </c>
    </row>
    <row r="19" spans="1:15">
      <c r="A19" s="255">
        <f t="shared" si="0"/>
        <v>11</v>
      </c>
      <c r="B19" s="259">
        <v>29</v>
      </c>
      <c r="C19" s="260">
        <v>16067000</v>
      </c>
      <c r="D19" s="261">
        <f t="shared" si="3"/>
        <v>1327000</v>
      </c>
      <c r="E19" s="261">
        <v>1270000</v>
      </c>
      <c r="F19" s="261">
        <v>-46000</v>
      </c>
      <c r="G19" s="261">
        <v>74000</v>
      </c>
      <c r="H19" s="261">
        <v>11000</v>
      </c>
      <c r="I19" s="261">
        <v>-4000</v>
      </c>
      <c r="J19" s="261">
        <v>0</v>
      </c>
      <c r="K19" s="261">
        <v>37000</v>
      </c>
      <c r="L19" s="261">
        <v>21000</v>
      </c>
      <c r="M19" s="261">
        <v>0</v>
      </c>
      <c r="N19" s="261">
        <v>83000</v>
      </c>
      <c r="O19" s="261">
        <v>-119000</v>
      </c>
    </row>
    <row r="20" spans="1:15">
      <c r="A20" s="255">
        <f t="shared" si="0"/>
        <v>12</v>
      </c>
      <c r="B20" s="267" t="s">
        <v>96</v>
      </c>
      <c r="C20" s="265">
        <f t="shared" ref="C20:O20" si="4">SUM(C13:C19)</f>
        <v>7808452000</v>
      </c>
      <c r="D20" s="268">
        <f t="shared" ref="D20" si="5">SUM(D13:D19)</f>
        <v>777609000</v>
      </c>
      <c r="E20" s="268">
        <f t="shared" si="4"/>
        <v>699870000</v>
      </c>
      <c r="F20" s="268">
        <f t="shared" si="4"/>
        <v>-24128000</v>
      </c>
      <c r="G20" s="268">
        <f t="shared" si="4"/>
        <v>36120000</v>
      </c>
      <c r="H20" s="268">
        <f t="shared" si="4"/>
        <v>6215000</v>
      </c>
      <c r="I20" s="268">
        <f t="shared" si="4"/>
        <v>-1893000</v>
      </c>
      <c r="J20" s="268">
        <f t="shared" si="4"/>
        <v>0</v>
      </c>
      <c r="K20" s="268">
        <f t="shared" si="4"/>
        <v>18564000</v>
      </c>
      <c r="L20" s="268">
        <f t="shared" si="4"/>
        <v>10412000</v>
      </c>
      <c r="M20" s="268">
        <f t="shared" si="4"/>
        <v>0</v>
      </c>
      <c r="N20" s="268">
        <f t="shared" si="4"/>
        <v>35682000</v>
      </c>
      <c r="O20" s="268">
        <f t="shared" si="4"/>
        <v>-3233000</v>
      </c>
    </row>
    <row r="21" spans="1:15">
      <c r="A21" s="255">
        <f t="shared" si="0"/>
        <v>13</v>
      </c>
      <c r="B21" s="255"/>
      <c r="C21" s="260"/>
      <c r="D21" s="261"/>
      <c r="E21" s="261"/>
      <c r="F21" s="261"/>
      <c r="G21" s="261"/>
      <c r="H21" s="261"/>
      <c r="I21" s="261"/>
      <c r="J21" s="261"/>
      <c r="K21" s="261"/>
      <c r="L21" s="261"/>
      <c r="M21" s="261"/>
      <c r="N21" s="261"/>
      <c r="O21" s="261"/>
    </row>
    <row r="22" spans="1:15">
      <c r="A22" s="255">
        <f t="shared" si="0"/>
        <v>14</v>
      </c>
      <c r="B22" s="259">
        <v>10</v>
      </c>
      <c r="C22" s="260">
        <v>30252000</v>
      </c>
      <c r="D22" s="261">
        <f t="shared" ref="D22:D25" si="6">SUM(E22:O22)</f>
        <v>2429000</v>
      </c>
      <c r="E22" s="261">
        <v>2416000</v>
      </c>
      <c r="F22" s="261">
        <v>-87000</v>
      </c>
      <c r="G22" s="261">
        <v>138000</v>
      </c>
      <c r="H22" s="261">
        <v>21000</v>
      </c>
      <c r="I22" s="261">
        <v>-7000</v>
      </c>
      <c r="J22" s="261">
        <v>0</v>
      </c>
      <c r="K22" s="261">
        <v>66000</v>
      </c>
      <c r="L22" s="261">
        <v>31000</v>
      </c>
      <c r="M22" s="261">
        <v>0</v>
      </c>
      <c r="N22" s="261">
        <v>75000</v>
      </c>
      <c r="O22" s="261">
        <v>-224000</v>
      </c>
    </row>
    <row r="23" spans="1:15">
      <c r="A23" s="255">
        <f t="shared" si="0"/>
        <v>15</v>
      </c>
      <c r="B23" s="259">
        <v>31</v>
      </c>
      <c r="C23" s="260">
        <v>1272955000</v>
      </c>
      <c r="D23" s="261">
        <f t="shared" si="6"/>
        <v>112111000</v>
      </c>
      <c r="E23" s="261">
        <v>101680000</v>
      </c>
      <c r="F23" s="261">
        <v>-3642000</v>
      </c>
      <c r="G23" s="261">
        <v>5794000</v>
      </c>
      <c r="H23" s="261">
        <v>886000</v>
      </c>
      <c r="I23" s="261">
        <v>-298000</v>
      </c>
      <c r="J23" s="261">
        <v>0</v>
      </c>
      <c r="K23" s="261">
        <v>2798000</v>
      </c>
      <c r="L23" s="261">
        <v>1306000</v>
      </c>
      <c r="M23" s="261">
        <v>0</v>
      </c>
      <c r="N23" s="261">
        <v>3587000</v>
      </c>
      <c r="O23" s="261">
        <v>0</v>
      </c>
    </row>
    <row r="24" spans="1:15">
      <c r="A24" s="255">
        <f t="shared" si="0"/>
        <v>16</v>
      </c>
      <c r="B24" s="259">
        <v>35</v>
      </c>
      <c r="C24" s="260">
        <v>5141000</v>
      </c>
      <c r="D24" s="261">
        <f t="shared" si="6"/>
        <v>267000</v>
      </c>
      <c r="E24" s="261">
        <v>263000</v>
      </c>
      <c r="F24" s="261">
        <v>-13000</v>
      </c>
      <c r="G24" s="261">
        <v>16000</v>
      </c>
      <c r="H24" s="261">
        <v>2000</v>
      </c>
      <c r="I24" s="261">
        <v>-1000</v>
      </c>
      <c r="J24" s="261">
        <v>0</v>
      </c>
      <c r="K24" s="261">
        <v>11000</v>
      </c>
      <c r="L24" s="261">
        <v>0</v>
      </c>
      <c r="M24" s="261">
        <v>0</v>
      </c>
      <c r="N24" s="261">
        <v>27000</v>
      </c>
      <c r="O24" s="261">
        <v>-38000</v>
      </c>
    </row>
    <row r="25" spans="1:15">
      <c r="A25" s="255">
        <f t="shared" si="0"/>
        <v>17</v>
      </c>
      <c r="B25" s="259">
        <v>43</v>
      </c>
      <c r="C25" s="260">
        <v>120550000</v>
      </c>
      <c r="D25" s="261">
        <f t="shared" si="6"/>
        <v>11808000</v>
      </c>
      <c r="E25" s="261">
        <v>10446000</v>
      </c>
      <c r="F25" s="261">
        <v>-338000</v>
      </c>
      <c r="G25" s="261">
        <v>512000</v>
      </c>
      <c r="H25" s="261">
        <v>93000</v>
      </c>
      <c r="I25" s="261">
        <v>-28000</v>
      </c>
      <c r="J25" s="261">
        <v>0</v>
      </c>
      <c r="K25" s="261">
        <v>454000</v>
      </c>
      <c r="L25" s="261">
        <v>47000</v>
      </c>
      <c r="M25" s="261">
        <v>0</v>
      </c>
      <c r="N25" s="261">
        <v>622000</v>
      </c>
      <c r="O25" s="261">
        <v>0</v>
      </c>
    </row>
    <row r="26" spans="1:15">
      <c r="A26" s="255">
        <f t="shared" si="0"/>
        <v>18</v>
      </c>
      <c r="B26" s="264" t="s">
        <v>97</v>
      </c>
      <c r="C26" s="265">
        <f t="shared" ref="C26:O26" si="7">SUM(C22:C25)</f>
        <v>1428898000</v>
      </c>
      <c r="D26" s="268">
        <f t="shared" ref="D26" si="8">SUM(D22:D25)</f>
        <v>126615000</v>
      </c>
      <c r="E26" s="268">
        <f t="shared" si="7"/>
        <v>114805000</v>
      </c>
      <c r="F26" s="268">
        <f t="shared" si="7"/>
        <v>-4080000</v>
      </c>
      <c r="G26" s="268">
        <f t="shared" si="7"/>
        <v>6460000</v>
      </c>
      <c r="H26" s="268">
        <f t="shared" si="7"/>
        <v>1002000</v>
      </c>
      <c r="I26" s="268">
        <f t="shared" si="7"/>
        <v>-334000</v>
      </c>
      <c r="J26" s="268">
        <f t="shared" si="7"/>
        <v>0</v>
      </c>
      <c r="K26" s="268">
        <f t="shared" si="7"/>
        <v>3329000</v>
      </c>
      <c r="L26" s="268">
        <f t="shared" si="7"/>
        <v>1384000</v>
      </c>
      <c r="M26" s="268">
        <f t="shared" si="7"/>
        <v>0</v>
      </c>
      <c r="N26" s="268">
        <f t="shared" si="7"/>
        <v>4311000</v>
      </c>
      <c r="O26" s="268">
        <f t="shared" si="7"/>
        <v>-262000</v>
      </c>
    </row>
    <row r="27" spans="1:15">
      <c r="A27" s="255">
        <f t="shared" si="0"/>
        <v>19</v>
      </c>
      <c r="B27" s="255"/>
      <c r="C27" s="260"/>
      <c r="D27" s="261"/>
      <c r="E27" s="261"/>
      <c r="F27" s="261"/>
      <c r="G27" s="261"/>
      <c r="H27" s="261"/>
      <c r="I27" s="261"/>
      <c r="J27" s="261"/>
      <c r="K27" s="261"/>
      <c r="L27" s="261"/>
      <c r="M27" s="261"/>
      <c r="N27" s="261"/>
      <c r="O27" s="261"/>
    </row>
    <row r="28" spans="1:15">
      <c r="A28" s="255">
        <f t="shared" si="0"/>
        <v>20</v>
      </c>
      <c r="B28" s="259">
        <v>40</v>
      </c>
      <c r="C28" s="265">
        <v>681789000</v>
      </c>
      <c r="D28" s="266">
        <f>SUM(E28:O28)</f>
        <v>58529000</v>
      </c>
      <c r="E28" s="266">
        <v>51355000</v>
      </c>
      <c r="F28" s="266">
        <v>-2160000</v>
      </c>
      <c r="G28" s="266">
        <v>3506000</v>
      </c>
      <c r="H28" s="266">
        <v>457000</v>
      </c>
      <c r="I28" s="266">
        <v>-88000</v>
      </c>
      <c r="J28" s="266">
        <v>0</v>
      </c>
      <c r="K28" s="266">
        <v>1602000</v>
      </c>
      <c r="L28" s="266">
        <v>342000</v>
      </c>
      <c r="M28" s="266">
        <v>0</v>
      </c>
      <c r="N28" s="266">
        <v>3515000</v>
      </c>
      <c r="O28" s="266">
        <v>0</v>
      </c>
    </row>
    <row r="29" spans="1:15">
      <c r="A29" s="255">
        <f t="shared" si="0"/>
        <v>21</v>
      </c>
      <c r="B29" s="259"/>
      <c r="C29" s="260"/>
      <c r="D29" s="261"/>
      <c r="E29" s="261"/>
      <c r="F29" s="261"/>
      <c r="G29" s="261"/>
      <c r="H29" s="261"/>
      <c r="I29" s="261"/>
      <c r="J29" s="261"/>
      <c r="K29" s="261"/>
      <c r="L29" s="261"/>
      <c r="M29" s="261"/>
      <c r="N29" s="261"/>
      <c r="O29" s="261"/>
    </row>
    <row r="30" spans="1:15">
      <c r="A30" s="255">
        <f t="shared" si="0"/>
        <v>22</v>
      </c>
      <c r="B30" s="259">
        <v>46</v>
      </c>
      <c r="C30" s="260">
        <v>72699000</v>
      </c>
      <c r="D30" s="261">
        <f t="shared" ref="D30:D31" si="9">SUM(E30:O30)</f>
        <v>5399000</v>
      </c>
      <c r="E30" s="261">
        <v>4834000</v>
      </c>
      <c r="F30" s="261">
        <v>-195000</v>
      </c>
      <c r="G30" s="261">
        <v>212000</v>
      </c>
      <c r="H30" s="261">
        <v>43000</v>
      </c>
      <c r="I30" s="261">
        <v>-6000</v>
      </c>
      <c r="J30" s="261">
        <v>0</v>
      </c>
      <c r="K30" s="261">
        <v>107000</v>
      </c>
      <c r="L30" s="261">
        <v>29000</v>
      </c>
      <c r="M30" s="261">
        <v>0</v>
      </c>
      <c r="N30" s="261">
        <v>375000</v>
      </c>
      <c r="O30" s="261">
        <v>0</v>
      </c>
    </row>
    <row r="31" spans="1:15">
      <c r="A31" s="255">
        <f t="shared" si="0"/>
        <v>23</v>
      </c>
      <c r="B31" s="259">
        <v>49</v>
      </c>
      <c r="C31" s="260">
        <v>576299000</v>
      </c>
      <c r="D31" s="261">
        <f t="shared" si="9"/>
        <v>42233000</v>
      </c>
      <c r="E31" s="261">
        <v>36724000</v>
      </c>
      <c r="F31" s="261">
        <v>-1344000</v>
      </c>
      <c r="G31" s="261">
        <v>2551000</v>
      </c>
      <c r="H31" s="261">
        <v>332000</v>
      </c>
      <c r="I31" s="261">
        <v>-49000</v>
      </c>
      <c r="J31" s="261">
        <v>0</v>
      </c>
      <c r="K31" s="261">
        <v>845000</v>
      </c>
      <c r="L31" s="261">
        <v>203000</v>
      </c>
      <c r="M31" s="261">
        <v>0</v>
      </c>
      <c r="N31" s="261">
        <v>2971000</v>
      </c>
      <c r="O31" s="261">
        <v>0</v>
      </c>
    </row>
    <row r="32" spans="1:15">
      <c r="A32" s="255">
        <f t="shared" si="0"/>
        <v>24</v>
      </c>
      <c r="B32" s="264" t="s">
        <v>98</v>
      </c>
      <c r="C32" s="265">
        <f t="shared" ref="C32:O32" si="10">SUM(C30:C31)</f>
        <v>648998000</v>
      </c>
      <c r="D32" s="268">
        <f t="shared" ref="D32" si="11">SUM(D30:D31)</f>
        <v>47632000</v>
      </c>
      <c r="E32" s="268">
        <f t="shared" si="10"/>
        <v>41558000</v>
      </c>
      <c r="F32" s="268">
        <f t="shared" si="10"/>
        <v>-1539000</v>
      </c>
      <c r="G32" s="268">
        <f t="shared" si="10"/>
        <v>2763000</v>
      </c>
      <c r="H32" s="268">
        <f t="shared" si="10"/>
        <v>375000</v>
      </c>
      <c r="I32" s="268">
        <f t="shared" si="10"/>
        <v>-55000</v>
      </c>
      <c r="J32" s="268">
        <f t="shared" si="10"/>
        <v>0</v>
      </c>
      <c r="K32" s="268">
        <f t="shared" si="10"/>
        <v>952000</v>
      </c>
      <c r="L32" s="268">
        <f t="shared" si="10"/>
        <v>232000</v>
      </c>
      <c r="M32" s="268">
        <f t="shared" si="10"/>
        <v>0</v>
      </c>
      <c r="N32" s="268">
        <f t="shared" si="10"/>
        <v>3346000</v>
      </c>
      <c r="O32" s="268">
        <f t="shared" si="10"/>
        <v>0</v>
      </c>
    </row>
    <row r="33" spans="1:15">
      <c r="A33" s="255">
        <f t="shared" si="0"/>
        <v>25</v>
      </c>
      <c r="B33" s="259"/>
      <c r="C33" s="260"/>
      <c r="D33" s="261"/>
      <c r="E33" s="261"/>
      <c r="F33" s="261"/>
      <c r="G33" s="261"/>
      <c r="H33" s="261"/>
      <c r="I33" s="261"/>
      <c r="J33" s="261"/>
      <c r="K33" s="261"/>
      <c r="L33" s="261"/>
      <c r="M33" s="261"/>
      <c r="N33" s="261"/>
      <c r="O33" s="261"/>
    </row>
    <row r="34" spans="1:15">
      <c r="A34" s="255">
        <f t="shared" si="0"/>
        <v>26</v>
      </c>
      <c r="B34" s="259" t="s">
        <v>88</v>
      </c>
      <c r="C34" s="265">
        <v>76423000</v>
      </c>
      <c r="D34" s="266">
        <f>SUM(E34:O34)</f>
        <v>20424000</v>
      </c>
      <c r="E34" s="266">
        <v>17066000</v>
      </c>
      <c r="F34" s="266">
        <v>-236000</v>
      </c>
      <c r="G34" s="266">
        <v>480000</v>
      </c>
      <c r="H34" s="266">
        <v>166000</v>
      </c>
      <c r="I34" s="266">
        <v>-118000</v>
      </c>
      <c r="J34" s="266">
        <v>0</v>
      </c>
      <c r="K34" s="266">
        <v>781000</v>
      </c>
      <c r="L34" s="266">
        <v>524000</v>
      </c>
      <c r="M34" s="266">
        <v>1776000</v>
      </c>
      <c r="N34" s="266">
        <v>0</v>
      </c>
      <c r="O34" s="266">
        <v>-15000</v>
      </c>
    </row>
    <row r="35" spans="1:15">
      <c r="A35" s="255">
        <f t="shared" si="0"/>
        <v>27</v>
      </c>
      <c r="B35" s="259"/>
      <c r="C35" s="260"/>
      <c r="D35" s="261"/>
      <c r="E35" s="261"/>
      <c r="F35" s="261"/>
      <c r="G35" s="261"/>
      <c r="H35" s="261"/>
      <c r="I35" s="261"/>
      <c r="J35" s="261"/>
      <c r="K35" s="261"/>
      <c r="L35" s="261"/>
      <c r="M35" s="261"/>
      <c r="N35" s="261"/>
      <c r="O35" s="261"/>
    </row>
    <row r="36" spans="1:15">
      <c r="A36" s="255">
        <f t="shared" si="0"/>
        <v>28</v>
      </c>
      <c r="B36" s="259" t="s">
        <v>309</v>
      </c>
      <c r="C36" s="265">
        <v>2089170000</v>
      </c>
      <c r="D36" s="266">
        <f>SUM(E36:O36)</f>
        <v>10788000</v>
      </c>
      <c r="E36" s="266">
        <v>7514000</v>
      </c>
      <c r="F36" s="266">
        <v>0</v>
      </c>
      <c r="G36" s="266">
        <v>2260000</v>
      </c>
      <c r="H36" s="266">
        <v>69000</v>
      </c>
      <c r="I36" s="266">
        <v>-65000</v>
      </c>
      <c r="J36" s="266">
        <v>0</v>
      </c>
      <c r="K36" s="266">
        <v>625000</v>
      </c>
      <c r="L36" s="266">
        <v>205000</v>
      </c>
      <c r="M36" s="266">
        <v>180000</v>
      </c>
      <c r="N36" s="266">
        <v>0</v>
      </c>
      <c r="O36" s="266">
        <v>0</v>
      </c>
    </row>
    <row r="37" spans="1:15">
      <c r="A37" s="255">
        <f t="shared" si="0"/>
        <v>29</v>
      </c>
      <c r="B37" s="259"/>
      <c r="C37" s="260"/>
      <c r="D37" s="261"/>
      <c r="E37" s="261"/>
      <c r="F37" s="261"/>
      <c r="G37" s="261"/>
      <c r="H37" s="261"/>
      <c r="I37" s="261"/>
      <c r="J37" s="261"/>
      <c r="K37" s="261"/>
      <c r="L37" s="261"/>
      <c r="M37" s="261"/>
      <c r="N37" s="261"/>
      <c r="O37" s="261"/>
    </row>
    <row r="38" spans="1:15" ht="13.5" thickBot="1">
      <c r="A38" s="255">
        <f t="shared" si="0"/>
        <v>30</v>
      </c>
      <c r="B38" s="264" t="s">
        <v>12</v>
      </c>
      <c r="C38" s="269">
        <f t="shared" ref="C38:O38" si="12">SUM(C11,C20,C26,C28,C32,C34,C36)</f>
        <v>23325660000</v>
      </c>
      <c r="D38" s="270">
        <f t="shared" ref="D38" si="13">SUM(D11,D20,D26,D28,D32,D34,D36)</f>
        <v>2223545000</v>
      </c>
      <c r="E38" s="270">
        <f t="shared" si="12"/>
        <v>2004783000</v>
      </c>
      <c r="F38" s="270">
        <f t="shared" si="12"/>
        <v>-67445000</v>
      </c>
      <c r="G38" s="270">
        <f t="shared" si="12"/>
        <v>115931000</v>
      </c>
      <c r="H38" s="270">
        <f t="shared" si="12"/>
        <v>18209000</v>
      </c>
      <c r="I38" s="270">
        <f t="shared" si="12"/>
        <v>-6429000</v>
      </c>
      <c r="J38" s="270">
        <f t="shared" si="12"/>
        <v>0</v>
      </c>
      <c r="K38" s="270">
        <f t="shared" si="12"/>
        <v>64024000</v>
      </c>
      <c r="L38" s="270">
        <f t="shared" si="12"/>
        <v>30128000</v>
      </c>
      <c r="M38" s="270">
        <f t="shared" si="12"/>
        <v>1956000</v>
      </c>
      <c r="N38" s="270">
        <f t="shared" si="12"/>
        <v>144342000</v>
      </c>
      <c r="O38" s="270">
        <f t="shared" si="12"/>
        <v>-81954000</v>
      </c>
    </row>
    <row r="39" spans="1:15" ht="13.5" thickTop="1">
      <c r="A39" s="255">
        <f t="shared" si="0"/>
        <v>31</v>
      </c>
      <c r="B39" s="259"/>
      <c r="C39" s="271"/>
      <c r="D39" s="262"/>
      <c r="E39" s="262"/>
      <c r="F39" s="262"/>
      <c r="G39" s="262"/>
      <c r="H39" s="262"/>
      <c r="I39" s="262"/>
      <c r="J39" s="262"/>
      <c r="K39" s="262"/>
      <c r="L39" s="262"/>
      <c r="M39" s="262"/>
      <c r="N39" s="262"/>
      <c r="O39" s="262"/>
    </row>
    <row r="40" spans="1:15">
      <c r="A40" s="255">
        <f t="shared" si="0"/>
        <v>32</v>
      </c>
      <c r="B40" s="259">
        <v>5</v>
      </c>
      <c r="C40" s="265">
        <v>6991000</v>
      </c>
      <c r="D40" s="266">
        <f>SUM(E40:O40)</f>
        <v>295000</v>
      </c>
      <c r="E40" s="266">
        <v>317000</v>
      </c>
      <c r="F40" s="266">
        <v>-22000</v>
      </c>
      <c r="G40" s="266">
        <v>0</v>
      </c>
      <c r="H40" s="266">
        <v>0</v>
      </c>
      <c r="I40" s="266">
        <v>0</v>
      </c>
      <c r="J40" s="266">
        <v>0</v>
      </c>
      <c r="K40" s="266">
        <v>0</v>
      </c>
      <c r="L40" s="266">
        <v>0</v>
      </c>
      <c r="M40" s="266">
        <v>0</v>
      </c>
      <c r="N40" s="266">
        <v>0</v>
      </c>
      <c r="O40" s="266">
        <v>0</v>
      </c>
    </row>
    <row r="41" spans="1:15">
      <c r="A41" s="255">
        <f t="shared" si="0"/>
        <v>33</v>
      </c>
      <c r="B41" s="259"/>
      <c r="C41" s="271"/>
      <c r="D41" s="262"/>
      <c r="E41" s="262"/>
      <c r="F41" s="262"/>
      <c r="G41" s="262"/>
      <c r="H41" s="262"/>
      <c r="I41" s="262"/>
      <c r="J41" s="262"/>
      <c r="K41" s="262"/>
      <c r="L41" s="262"/>
      <c r="M41" s="262"/>
      <c r="N41" s="262"/>
      <c r="O41" s="262"/>
    </row>
    <row r="42" spans="1:15" ht="13.5" thickBot="1">
      <c r="A42" s="255">
        <f t="shared" si="0"/>
        <v>34</v>
      </c>
      <c r="B42" s="264" t="s">
        <v>310</v>
      </c>
      <c r="C42" s="269">
        <f t="shared" ref="C42:O42" si="14">+C40+C38</f>
        <v>23332651000</v>
      </c>
      <c r="D42" s="270">
        <f t="shared" ref="D42" si="15">+D40+D38</f>
        <v>2223840000</v>
      </c>
      <c r="E42" s="270">
        <f t="shared" si="14"/>
        <v>2005100000</v>
      </c>
      <c r="F42" s="270">
        <f t="shared" si="14"/>
        <v>-67467000</v>
      </c>
      <c r="G42" s="270">
        <f t="shared" si="14"/>
        <v>115931000</v>
      </c>
      <c r="H42" s="270">
        <f t="shared" si="14"/>
        <v>18209000</v>
      </c>
      <c r="I42" s="270">
        <f t="shared" si="14"/>
        <v>-6429000</v>
      </c>
      <c r="J42" s="270">
        <f t="shared" si="14"/>
        <v>0</v>
      </c>
      <c r="K42" s="270">
        <f t="shared" si="14"/>
        <v>64024000</v>
      </c>
      <c r="L42" s="270">
        <f t="shared" si="14"/>
        <v>30128000</v>
      </c>
      <c r="M42" s="270">
        <f t="shared" si="14"/>
        <v>1956000</v>
      </c>
      <c r="N42" s="270">
        <f t="shared" si="14"/>
        <v>144342000</v>
      </c>
      <c r="O42" s="270">
        <f t="shared" si="14"/>
        <v>-81954000</v>
      </c>
    </row>
    <row r="43" spans="1:15" ht="13.5" thickTop="1">
      <c r="A43" s="255"/>
    </row>
    <row r="44" spans="1:15">
      <c r="A44" s="255"/>
      <c r="B44" s="264"/>
      <c r="C44" s="273"/>
    </row>
  </sheetData>
  <mergeCells count="4">
    <mergeCell ref="A1:O1"/>
    <mergeCell ref="A2:O2"/>
    <mergeCell ref="A3:O3"/>
    <mergeCell ref="A4:O4"/>
  </mergeCells>
  <printOptions horizontalCentered="1"/>
  <pageMargins left="0.75" right="0.75" top="1" bottom="1" header="0.5" footer="0.5"/>
  <pageSetup scale="62" orientation="landscape" r:id="rId1"/>
  <headerFooter alignWithMargins="0">
    <oddFooter>&amp;L&amp;F
&amp;A&amp;RAdvice No. 2017-xx
2018 Schedule 95A Filing
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146"/>
  <sheetViews>
    <sheetView tabSelected="1" zoomScaleNormal="100" workbookViewId="0">
      <pane xSplit="4" ySplit="7" topLeftCell="E122" activePane="bottomRight" state="frozen"/>
      <selection pane="topRight" activeCell="E1" sqref="E1"/>
      <selection pane="bottomLeft" activeCell="A8" sqref="A8"/>
      <selection pane="bottomRight" activeCell="F130" sqref="F130"/>
    </sheetView>
  </sheetViews>
  <sheetFormatPr defaultRowHeight="12.75"/>
  <cols>
    <col min="1" max="1" width="4.7109375" bestFit="1" customWidth="1"/>
    <col min="2" max="2" width="15.5703125" bestFit="1" customWidth="1"/>
    <col min="3" max="3" width="16.42578125" bestFit="1" customWidth="1"/>
    <col min="4" max="4" width="24.7109375" bestFit="1" customWidth="1"/>
    <col min="5" max="5" width="12.7109375" bestFit="1" customWidth="1"/>
    <col min="6" max="6" width="10.42578125" bestFit="1" customWidth="1"/>
    <col min="7" max="7" width="7.28515625" bestFit="1" customWidth="1"/>
    <col min="8" max="8" width="15.140625" bestFit="1" customWidth="1"/>
    <col min="9" max="9" width="11.42578125" bestFit="1" customWidth="1"/>
    <col min="10" max="10" width="11.5703125" bestFit="1" customWidth="1"/>
    <col min="11" max="11" width="10.5703125" bestFit="1" customWidth="1"/>
    <col min="12" max="12" width="9.28515625" bestFit="1" customWidth="1"/>
    <col min="13" max="13" width="10.5703125" bestFit="1" customWidth="1"/>
  </cols>
  <sheetData>
    <row r="1" spans="1:16">
      <c r="A1" s="373" t="s">
        <v>13</v>
      </c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5"/>
    </row>
    <row r="2" spans="1:16">
      <c r="A2" s="376" t="s">
        <v>180</v>
      </c>
      <c r="B2" s="377"/>
      <c r="C2" s="377"/>
      <c r="D2" s="377"/>
      <c r="E2" s="377"/>
      <c r="F2" s="377"/>
      <c r="G2" s="377"/>
      <c r="H2" s="377"/>
      <c r="I2" s="377"/>
      <c r="J2" s="377"/>
      <c r="K2" s="377"/>
      <c r="L2" s="377"/>
      <c r="M2" s="378"/>
    </row>
    <row r="3" spans="1:16" ht="13.5" thickBot="1">
      <c r="A3" s="60"/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97"/>
    </row>
    <row r="4" spans="1:16" ht="106.9" customHeight="1" thickBot="1">
      <c r="A4" s="62" t="s">
        <v>0</v>
      </c>
      <c r="B4" s="63" t="s">
        <v>30</v>
      </c>
      <c r="C4" s="64" t="s">
        <v>31</v>
      </c>
      <c r="D4" s="64" t="s">
        <v>32</v>
      </c>
      <c r="E4" s="64" t="s">
        <v>33</v>
      </c>
      <c r="F4" s="64" t="s">
        <v>181</v>
      </c>
      <c r="G4" s="64" t="s">
        <v>34</v>
      </c>
      <c r="H4" s="64" t="s">
        <v>182</v>
      </c>
      <c r="I4" s="63" t="s">
        <v>35</v>
      </c>
      <c r="J4" s="64" t="s">
        <v>36</v>
      </c>
      <c r="K4" s="65" t="s">
        <v>356</v>
      </c>
      <c r="L4" s="63" t="s">
        <v>276</v>
      </c>
      <c r="M4" s="117" t="s">
        <v>203</v>
      </c>
    </row>
    <row r="5" spans="1:16" ht="38.25">
      <c r="A5" s="100"/>
      <c r="B5" s="101"/>
      <c r="C5" s="101"/>
      <c r="D5" s="101"/>
      <c r="E5" s="102" t="s">
        <v>37</v>
      </c>
      <c r="F5" s="102" t="s">
        <v>38</v>
      </c>
      <c r="G5" s="102" t="s">
        <v>39</v>
      </c>
      <c r="H5" s="102" t="s">
        <v>40</v>
      </c>
      <c r="I5" s="102" t="s">
        <v>41</v>
      </c>
      <c r="J5" s="102" t="s">
        <v>183</v>
      </c>
      <c r="K5" s="103" t="s">
        <v>42</v>
      </c>
      <c r="L5" s="102" t="s">
        <v>43</v>
      </c>
      <c r="M5" s="104" t="s">
        <v>166</v>
      </c>
    </row>
    <row r="6" spans="1:16" s="55" customFormat="1">
      <c r="A6" s="105"/>
      <c r="B6" s="66"/>
      <c r="C6" s="66"/>
      <c r="D6" s="67"/>
      <c r="E6" s="67"/>
      <c r="F6" s="67"/>
      <c r="G6" s="67"/>
      <c r="H6" s="67"/>
      <c r="I6" s="66"/>
      <c r="J6" s="66"/>
      <c r="K6" s="68"/>
      <c r="L6" s="66"/>
      <c r="M6" s="106"/>
    </row>
    <row r="7" spans="1:16" s="55" customFormat="1">
      <c r="A7" s="99">
        <f>ROW(A7)-6</f>
        <v>1</v>
      </c>
      <c r="B7" s="69">
        <v>50</v>
      </c>
      <c r="C7" s="69" t="s">
        <v>44</v>
      </c>
      <c r="D7" s="61" t="s">
        <v>45</v>
      </c>
      <c r="E7" s="70">
        <v>22</v>
      </c>
      <c r="F7" s="71">
        <f t="shared" ref="F7:F57" si="0">+G7-E7</f>
        <v>6</v>
      </c>
      <c r="G7" s="71">
        <v>28</v>
      </c>
      <c r="H7" s="71">
        <v>350</v>
      </c>
      <c r="I7" s="71">
        <f>ROUND(+G7*H7/1000,0)</f>
        <v>10</v>
      </c>
      <c r="J7" s="98">
        <v>-2.215E-3</v>
      </c>
      <c r="K7" s="72">
        <f>ROUND(+$I7*J7,2)</f>
        <v>-0.02</v>
      </c>
      <c r="L7" s="126">
        <v>59</v>
      </c>
      <c r="M7" s="107">
        <f t="shared" ref="M7:M57" si="1">+L7*K7*12</f>
        <v>-14.16</v>
      </c>
      <c r="O7" s="126"/>
      <c r="P7" s="251"/>
    </row>
    <row r="8" spans="1:16" s="55" customFormat="1">
      <c r="A8" s="197">
        <f t="shared" ref="A8:A70" si="2">ROW(A8)-6</f>
        <v>2</v>
      </c>
      <c r="B8" s="69">
        <v>50</v>
      </c>
      <c r="C8" s="69" t="s">
        <v>44</v>
      </c>
      <c r="D8" s="61" t="s">
        <v>46</v>
      </c>
      <c r="E8" s="70">
        <v>100</v>
      </c>
      <c r="F8" s="71">
        <f t="shared" si="0"/>
        <v>15</v>
      </c>
      <c r="G8" s="71">
        <v>115</v>
      </c>
      <c r="H8" s="71">
        <v>350</v>
      </c>
      <c r="I8" s="71">
        <f t="shared" ref="I8:I57" si="3">ROUND(+G8*H8/1000,0)</f>
        <v>40</v>
      </c>
      <c r="J8" s="74">
        <f t="shared" ref="J8:J70" si="4">+$J$7</f>
        <v>-2.215E-3</v>
      </c>
      <c r="K8" s="72">
        <f t="shared" ref="K8:K50" si="5">ROUND(+$I8*J8,2)</f>
        <v>-0.09</v>
      </c>
      <c r="L8" s="126">
        <v>12</v>
      </c>
      <c r="M8" s="107">
        <f t="shared" si="1"/>
        <v>-12.96</v>
      </c>
      <c r="O8" s="126"/>
      <c r="P8" s="251"/>
    </row>
    <row r="9" spans="1:16" s="55" customFormat="1">
      <c r="A9" s="197">
        <f t="shared" si="2"/>
        <v>3</v>
      </c>
      <c r="B9" s="69">
        <v>50</v>
      </c>
      <c r="C9" s="69" t="s">
        <v>44</v>
      </c>
      <c r="D9" s="61" t="s">
        <v>46</v>
      </c>
      <c r="E9" s="70">
        <v>175</v>
      </c>
      <c r="F9" s="71">
        <f t="shared" si="0"/>
        <v>18</v>
      </c>
      <c r="G9" s="71">
        <v>193</v>
      </c>
      <c r="H9" s="71">
        <v>350</v>
      </c>
      <c r="I9" s="71">
        <f t="shared" si="3"/>
        <v>68</v>
      </c>
      <c r="J9" s="74">
        <f t="shared" si="4"/>
        <v>-2.215E-3</v>
      </c>
      <c r="K9" s="72">
        <f t="shared" si="5"/>
        <v>-0.15</v>
      </c>
      <c r="L9" s="126">
        <v>20</v>
      </c>
      <c r="M9" s="107">
        <f t="shared" si="1"/>
        <v>-36</v>
      </c>
      <c r="O9" s="126"/>
      <c r="P9" s="251"/>
    </row>
    <row r="10" spans="1:16" s="55" customFormat="1">
      <c r="A10" s="197">
        <f t="shared" si="2"/>
        <v>4</v>
      </c>
      <c r="B10" s="69">
        <v>50</v>
      </c>
      <c r="C10" s="69" t="s">
        <v>44</v>
      </c>
      <c r="D10" s="61" t="s">
        <v>46</v>
      </c>
      <c r="E10" s="70">
        <v>400</v>
      </c>
      <c r="F10" s="71">
        <f t="shared" si="0"/>
        <v>30</v>
      </c>
      <c r="G10" s="71">
        <v>430</v>
      </c>
      <c r="H10" s="71">
        <v>350</v>
      </c>
      <c r="I10" s="71">
        <f t="shared" si="3"/>
        <v>151</v>
      </c>
      <c r="J10" s="74">
        <f t="shared" si="4"/>
        <v>-2.215E-3</v>
      </c>
      <c r="K10" s="72">
        <f t="shared" si="5"/>
        <v>-0.33</v>
      </c>
      <c r="L10" s="126">
        <v>20</v>
      </c>
      <c r="M10" s="107">
        <f t="shared" si="1"/>
        <v>-79.2</v>
      </c>
      <c r="O10" s="126"/>
      <c r="P10" s="251"/>
    </row>
    <row r="11" spans="1:16" s="55" customFormat="1">
      <c r="A11" s="197">
        <f t="shared" si="2"/>
        <v>5</v>
      </c>
      <c r="B11" s="69">
        <v>50</v>
      </c>
      <c r="C11" s="69" t="s">
        <v>44</v>
      </c>
      <c r="D11" s="61" t="s">
        <v>46</v>
      </c>
      <c r="E11" s="70">
        <v>700</v>
      </c>
      <c r="F11" s="71">
        <f t="shared" si="0"/>
        <v>80</v>
      </c>
      <c r="G11" s="71">
        <v>780</v>
      </c>
      <c r="H11" s="71">
        <v>350</v>
      </c>
      <c r="I11" s="71">
        <f t="shared" si="3"/>
        <v>273</v>
      </c>
      <c r="J11" s="74">
        <f t="shared" si="4"/>
        <v>-2.215E-3</v>
      </c>
      <c r="K11" s="72">
        <f t="shared" si="5"/>
        <v>-0.6</v>
      </c>
      <c r="L11" s="126"/>
      <c r="M11" s="107">
        <f t="shared" si="1"/>
        <v>0</v>
      </c>
      <c r="O11" s="126"/>
      <c r="P11" s="251"/>
    </row>
    <row r="12" spans="1:16" s="55" customFormat="1">
      <c r="A12" s="197">
        <f t="shared" si="2"/>
        <v>6</v>
      </c>
      <c r="B12" s="69">
        <v>52</v>
      </c>
      <c r="C12" s="69" t="s">
        <v>44</v>
      </c>
      <c r="D12" s="61" t="s">
        <v>47</v>
      </c>
      <c r="E12" s="70">
        <v>70</v>
      </c>
      <c r="F12" s="71">
        <f>+G12-E12</f>
        <v>13</v>
      </c>
      <c r="G12" s="71">
        <v>83</v>
      </c>
      <c r="H12" s="71">
        <v>350</v>
      </c>
      <c r="I12" s="71">
        <f>ROUND(+G12*H12/1000,0)</f>
        <v>29</v>
      </c>
      <c r="J12" s="74">
        <f t="shared" si="4"/>
        <v>-2.215E-3</v>
      </c>
      <c r="K12" s="72">
        <f t="shared" si="5"/>
        <v>-0.06</v>
      </c>
      <c r="L12" s="126">
        <v>67</v>
      </c>
      <c r="M12" s="107">
        <f>+L12*K12*12</f>
        <v>-48.239999999999995</v>
      </c>
      <c r="O12" s="126"/>
      <c r="P12" s="251"/>
    </row>
    <row r="13" spans="1:16" s="55" customFormat="1">
      <c r="A13" s="197">
        <f t="shared" si="2"/>
        <v>7</v>
      </c>
      <c r="B13" s="69">
        <v>52</v>
      </c>
      <c r="C13" s="69" t="s">
        <v>44</v>
      </c>
      <c r="D13" s="61" t="s">
        <v>47</v>
      </c>
      <c r="E13" s="70">
        <v>100</v>
      </c>
      <c r="F13" s="71">
        <f>+G13-E13</f>
        <v>17</v>
      </c>
      <c r="G13" s="71">
        <v>117</v>
      </c>
      <c r="H13" s="71">
        <v>350</v>
      </c>
      <c r="I13" s="71">
        <f>ROUND(+G13*H13/1000,0)</f>
        <v>41</v>
      </c>
      <c r="J13" s="74">
        <f t="shared" si="4"/>
        <v>-2.215E-3</v>
      </c>
      <c r="K13" s="72">
        <f t="shared" si="5"/>
        <v>-0.09</v>
      </c>
      <c r="L13" s="126">
        <v>4</v>
      </c>
      <c r="M13" s="107">
        <f>+L13*K13*12</f>
        <v>-4.32</v>
      </c>
      <c r="O13" s="126"/>
      <c r="P13" s="251"/>
    </row>
    <row r="14" spans="1:16" s="55" customFormat="1">
      <c r="A14" s="197">
        <f t="shared" si="2"/>
        <v>8</v>
      </c>
      <c r="B14" s="69">
        <v>52</v>
      </c>
      <c r="C14" s="69" t="s">
        <v>44</v>
      </c>
      <c r="D14" s="61" t="s">
        <v>47</v>
      </c>
      <c r="E14" s="70">
        <v>150</v>
      </c>
      <c r="F14" s="71">
        <f>+G14-E14</f>
        <v>21</v>
      </c>
      <c r="G14" s="71">
        <v>171</v>
      </c>
      <c r="H14" s="71">
        <v>350</v>
      </c>
      <c r="I14" s="71">
        <f>ROUND(+G14*H14/1000,0)</f>
        <v>60</v>
      </c>
      <c r="J14" s="74">
        <f t="shared" si="4"/>
        <v>-2.215E-3</v>
      </c>
      <c r="K14" s="72">
        <f t="shared" si="5"/>
        <v>-0.13</v>
      </c>
      <c r="L14" s="126">
        <v>205</v>
      </c>
      <c r="M14" s="107">
        <f>+L14*K14*12</f>
        <v>-319.8</v>
      </c>
      <c r="O14" s="126"/>
      <c r="P14" s="251"/>
    </row>
    <row r="15" spans="1:16" s="55" customFormat="1">
      <c r="A15" s="197">
        <f t="shared" si="2"/>
        <v>9</v>
      </c>
      <c r="B15" s="69">
        <v>52</v>
      </c>
      <c r="C15" s="69" t="s">
        <v>44</v>
      </c>
      <c r="D15" s="61" t="s">
        <v>47</v>
      </c>
      <c r="E15" s="70">
        <v>175</v>
      </c>
      <c r="F15" s="71">
        <f t="shared" si="0"/>
        <v>36</v>
      </c>
      <c r="G15" s="71">
        <v>211</v>
      </c>
      <c r="H15" s="71">
        <v>350</v>
      </c>
      <c r="I15" s="71">
        <f t="shared" si="3"/>
        <v>74</v>
      </c>
      <c r="J15" s="74">
        <f t="shared" si="4"/>
        <v>-2.215E-3</v>
      </c>
      <c r="K15" s="72">
        <f t="shared" si="5"/>
        <v>-0.16</v>
      </c>
      <c r="L15" s="126">
        <v>222</v>
      </c>
      <c r="M15" s="107">
        <f t="shared" si="1"/>
        <v>-426.24</v>
      </c>
      <c r="O15" s="126"/>
      <c r="P15" s="251"/>
    </row>
    <row r="16" spans="1:16" s="55" customFormat="1">
      <c r="A16" s="197">
        <f t="shared" si="2"/>
        <v>10</v>
      </c>
      <c r="B16" s="69">
        <v>52</v>
      </c>
      <c r="C16" s="69" t="s">
        <v>44</v>
      </c>
      <c r="D16" s="61" t="s">
        <v>47</v>
      </c>
      <c r="E16" s="70">
        <v>250</v>
      </c>
      <c r="F16" s="71">
        <f t="shared" si="0"/>
        <v>39</v>
      </c>
      <c r="G16" s="71">
        <v>289</v>
      </c>
      <c r="H16" s="71">
        <v>350</v>
      </c>
      <c r="I16" s="71">
        <f t="shared" si="3"/>
        <v>101</v>
      </c>
      <c r="J16" s="74">
        <f t="shared" si="4"/>
        <v>-2.215E-3</v>
      </c>
      <c r="K16" s="72">
        <f t="shared" si="5"/>
        <v>-0.22</v>
      </c>
      <c r="L16" s="126">
        <v>61</v>
      </c>
      <c r="M16" s="107">
        <f t="shared" si="1"/>
        <v>-161.04</v>
      </c>
      <c r="O16" s="126"/>
      <c r="P16" s="251"/>
    </row>
    <row r="17" spans="1:16" s="55" customFormat="1">
      <c r="A17" s="197">
        <f t="shared" si="2"/>
        <v>11</v>
      </c>
      <c r="B17" s="69">
        <v>52</v>
      </c>
      <c r="C17" s="69" t="s">
        <v>44</v>
      </c>
      <c r="D17" s="61" t="s">
        <v>47</v>
      </c>
      <c r="E17" s="70">
        <v>400</v>
      </c>
      <c r="F17" s="71">
        <f t="shared" si="0"/>
        <v>52</v>
      </c>
      <c r="G17" s="71">
        <v>452</v>
      </c>
      <c r="H17" s="71">
        <v>350</v>
      </c>
      <c r="I17" s="71">
        <f t="shared" si="3"/>
        <v>158</v>
      </c>
      <c r="J17" s="74">
        <f t="shared" si="4"/>
        <v>-2.215E-3</v>
      </c>
      <c r="K17" s="72">
        <f t="shared" si="5"/>
        <v>-0.35</v>
      </c>
      <c r="L17" s="126">
        <v>57</v>
      </c>
      <c r="M17" s="107">
        <f t="shared" si="1"/>
        <v>-239.39999999999998</v>
      </c>
      <c r="O17" s="126"/>
      <c r="P17" s="251"/>
    </row>
    <row r="18" spans="1:16" s="55" customFormat="1">
      <c r="A18" s="197">
        <f t="shared" si="2"/>
        <v>12</v>
      </c>
      <c r="B18" s="69">
        <v>52</v>
      </c>
      <c r="C18" s="69" t="s">
        <v>44</v>
      </c>
      <c r="D18" s="61" t="s">
        <v>47</v>
      </c>
      <c r="E18" s="70">
        <v>1000</v>
      </c>
      <c r="F18" s="71">
        <f t="shared" si="0"/>
        <v>80</v>
      </c>
      <c r="G18" s="71">
        <v>1080</v>
      </c>
      <c r="H18" s="71">
        <v>350</v>
      </c>
      <c r="I18" s="71">
        <f t="shared" si="3"/>
        <v>378</v>
      </c>
      <c r="J18" s="74">
        <f t="shared" si="4"/>
        <v>-2.215E-3</v>
      </c>
      <c r="K18" s="72">
        <f t="shared" si="5"/>
        <v>-0.84</v>
      </c>
      <c r="L18" s="126">
        <v>18</v>
      </c>
      <c r="M18" s="107">
        <f t="shared" si="1"/>
        <v>-181.44</v>
      </c>
      <c r="O18" s="126"/>
      <c r="P18" s="251"/>
    </row>
    <row r="19" spans="1:16" s="55" customFormat="1">
      <c r="A19" s="197">
        <f t="shared" si="2"/>
        <v>13</v>
      </c>
      <c r="B19" s="69">
        <v>52</v>
      </c>
      <c r="C19" s="69" t="s">
        <v>44</v>
      </c>
      <c r="D19" s="61" t="s">
        <v>48</v>
      </c>
      <c r="E19" s="70">
        <v>50</v>
      </c>
      <c r="F19" s="71">
        <f t="shared" si="0"/>
        <v>8</v>
      </c>
      <c r="G19" s="71">
        <v>58</v>
      </c>
      <c r="H19" s="71">
        <v>350</v>
      </c>
      <c r="I19" s="71">
        <f t="shared" si="3"/>
        <v>20</v>
      </c>
      <c r="J19" s="74">
        <f t="shared" si="4"/>
        <v>-2.215E-3</v>
      </c>
      <c r="K19" s="72">
        <f t="shared" si="5"/>
        <v>-0.04</v>
      </c>
      <c r="L19" s="126"/>
      <c r="M19" s="107">
        <f t="shared" si="1"/>
        <v>0</v>
      </c>
      <c r="O19" s="126"/>
      <c r="P19" s="251"/>
    </row>
    <row r="20" spans="1:16" s="55" customFormat="1">
      <c r="A20" s="197">
        <f t="shared" si="2"/>
        <v>14</v>
      </c>
      <c r="B20" s="69">
        <v>52</v>
      </c>
      <c r="C20" s="69" t="s">
        <v>44</v>
      </c>
      <c r="D20" s="61" t="s">
        <v>48</v>
      </c>
      <c r="E20" s="70">
        <v>70</v>
      </c>
      <c r="F20" s="71">
        <f t="shared" si="0"/>
        <v>13</v>
      </c>
      <c r="G20" s="71">
        <v>83</v>
      </c>
      <c r="H20" s="71">
        <v>350</v>
      </c>
      <c r="I20" s="71">
        <f t="shared" si="3"/>
        <v>29</v>
      </c>
      <c r="J20" s="74">
        <f t="shared" si="4"/>
        <v>-2.215E-3</v>
      </c>
      <c r="K20" s="72">
        <f t="shared" si="5"/>
        <v>-0.06</v>
      </c>
      <c r="L20" s="126">
        <v>711</v>
      </c>
      <c r="M20" s="107">
        <f t="shared" si="1"/>
        <v>-511.91999999999996</v>
      </c>
      <c r="O20" s="126"/>
      <c r="P20" s="251"/>
    </row>
    <row r="21" spans="1:16" s="55" customFormat="1">
      <c r="A21" s="197">
        <f t="shared" si="2"/>
        <v>15</v>
      </c>
      <c r="B21" s="69">
        <v>52</v>
      </c>
      <c r="C21" s="69" t="s">
        <v>44</v>
      </c>
      <c r="D21" s="61" t="s">
        <v>48</v>
      </c>
      <c r="E21" s="70">
        <v>100</v>
      </c>
      <c r="F21" s="71">
        <f t="shared" si="0"/>
        <v>17</v>
      </c>
      <c r="G21" s="71">
        <v>117</v>
      </c>
      <c r="H21" s="71">
        <v>350</v>
      </c>
      <c r="I21" s="71">
        <f t="shared" si="3"/>
        <v>41</v>
      </c>
      <c r="J21" s="74">
        <f t="shared" si="4"/>
        <v>-2.215E-3</v>
      </c>
      <c r="K21" s="72">
        <f t="shared" si="5"/>
        <v>-0.09</v>
      </c>
      <c r="L21" s="126">
        <v>10570</v>
      </c>
      <c r="M21" s="107">
        <f t="shared" si="1"/>
        <v>-11415.599999999999</v>
      </c>
      <c r="O21" s="126"/>
      <c r="P21" s="251"/>
    </row>
    <row r="22" spans="1:16" s="55" customFormat="1">
      <c r="A22" s="197">
        <f t="shared" si="2"/>
        <v>16</v>
      </c>
      <c r="B22" s="69">
        <v>52</v>
      </c>
      <c r="C22" s="69" t="s">
        <v>44</v>
      </c>
      <c r="D22" s="61" t="s">
        <v>48</v>
      </c>
      <c r="E22" s="70">
        <v>150</v>
      </c>
      <c r="F22" s="71">
        <f t="shared" si="0"/>
        <v>21</v>
      </c>
      <c r="G22" s="71">
        <v>171</v>
      </c>
      <c r="H22" s="71">
        <v>350</v>
      </c>
      <c r="I22" s="71">
        <f>ROUND(+G22*H22/1000,0)</f>
        <v>60</v>
      </c>
      <c r="J22" s="74">
        <f t="shared" si="4"/>
        <v>-2.215E-3</v>
      </c>
      <c r="K22" s="72">
        <f t="shared" si="5"/>
        <v>-0.13</v>
      </c>
      <c r="L22" s="126">
        <v>4624</v>
      </c>
      <c r="M22" s="107">
        <f t="shared" si="1"/>
        <v>-7213.4400000000005</v>
      </c>
      <c r="O22" s="126"/>
      <c r="P22" s="251"/>
    </row>
    <row r="23" spans="1:16" s="55" customFormat="1">
      <c r="A23" s="197">
        <f t="shared" si="2"/>
        <v>17</v>
      </c>
      <c r="B23" s="69">
        <v>52</v>
      </c>
      <c r="C23" s="69" t="s">
        <v>44</v>
      </c>
      <c r="D23" s="61" t="s">
        <v>48</v>
      </c>
      <c r="E23" s="70">
        <v>200</v>
      </c>
      <c r="F23" s="71">
        <f t="shared" si="0"/>
        <v>27</v>
      </c>
      <c r="G23" s="71">
        <v>227</v>
      </c>
      <c r="H23" s="71">
        <v>350</v>
      </c>
      <c r="I23" s="71">
        <f t="shared" si="3"/>
        <v>79</v>
      </c>
      <c r="J23" s="74">
        <f t="shared" si="4"/>
        <v>-2.215E-3</v>
      </c>
      <c r="K23" s="72">
        <f t="shared" si="5"/>
        <v>-0.17</v>
      </c>
      <c r="L23" s="126">
        <v>1094</v>
      </c>
      <c r="M23" s="107">
        <f t="shared" si="1"/>
        <v>-2231.7600000000002</v>
      </c>
      <c r="O23" s="126"/>
      <c r="P23" s="251"/>
    </row>
    <row r="24" spans="1:16" s="55" customFormat="1">
      <c r="A24" s="197">
        <f t="shared" si="2"/>
        <v>18</v>
      </c>
      <c r="B24" s="69">
        <v>52</v>
      </c>
      <c r="C24" s="69" t="s">
        <v>44</v>
      </c>
      <c r="D24" s="61" t="s">
        <v>48</v>
      </c>
      <c r="E24" s="70">
        <v>250</v>
      </c>
      <c r="F24" s="71">
        <f t="shared" si="0"/>
        <v>31</v>
      </c>
      <c r="G24" s="71">
        <v>281</v>
      </c>
      <c r="H24" s="71">
        <v>350</v>
      </c>
      <c r="I24" s="71">
        <f t="shared" si="3"/>
        <v>98</v>
      </c>
      <c r="J24" s="74">
        <f t="shared" si="4"/>
        <v>-2.215E-3</v>
      </c>
      <c r="K24" s="72">
        <f t="shared" si="5"/>
        <v>-0.22</v>
      </c>
      <c r="L24" s="126">
        <v>1478</v>
      </c>
      <c r="M24" s="107">
        <f t="shared" si="1"/>
        <v>-3901.92</v>
      </c>
      <c r="O24" s="126"/>
      <c r="P24" s="251"/>
    </row>
    <row r="25" spans="1:16" s="55" customFormat="1">
      <c r="A25" s="197">
        <f t="shared" si="2"/>
        <v>19</v>
      </c>
      <c r="B25" s="69">
        <v>52</v>
      </c>
      <c r="C25" s="69" t="s">
        <v>44</v>
      </c>
      <c r="D25" s="61" t="s">
        <v>48</v>
      </c>
      <c r="E25" s="70">
        <v>310</v>
      </c>
      <c r="F25" s="71">
        <f t="shared" si="0"/>
        <v>73</v>
      </c>
      <c r="G25" s="71">
        <v>383</v>
      </c>
      <c r="H25" s="71">
        <v>350</v>
      </c>
      <c r="I25" s="71">
        <f t="shared" si="3"/>
        <v>134</v>
      </c>
      <c r="J25" s="74">
        <f t="shared" si="4"/>
        <v>-2.215E-3</v>
      </c>
      <c r="K25" s="72">
        <f t="shared" si="5"/>
        <v>-0.3</v>
      </c>
      <c r="L25" s="126">
        <v>153</v>
      </c>
      <c r="M25" s="107">
        <f t="shared" si="1"/>
        <v>-550.79999999999995</v>
      </c>
      <c r="O25" s="126"/>
      <c r="P25" s="251"/>
    </row>
    <row r="26" spans="1:16" s="55" customFormat="1">
      <c r="A26" s="197">
        <f t="shared" si="2"/>
        <v>20</v>
      </c>
      <c r="B26" s="69">
        <v>52</v>
      </c>
      <c r="C26" s="69" t="s">
        <v>44</v>
      </c>
      <c r="D26" s="61" t="s">
        <v>48</v>
      </c>
      <c r="E26" s="70">
        <v>400</v>
      </c>
      <c r="F26" s="71">
        <f t="shared" si="0"/>
        <v>38</v>
      </c>
      <c r="G26" s="71">
        <v>438</v>
      </c>
      <c r="H26" s="71">
        <v>350</v>
      </c>
      <c r="I26" s="71">
        <f t="shared" si="3"/>
        <v>153</v>
      </c>
      <c r="J26" s="74">
        <f t="shared" si="4"/>
        <v>-2.215E-3</v>
      </c>
      <c r="K26" s="72">
        <f t="shared" si="5"/>
        <v>-0.34</v>
      </c>
      <c r="L26" s="126">
        <v>628</v>
      </c>
      <c r="M26" s="107">
        <f t="shared" si="1"/>
        <v>-2562.2400000000002</v>
      </c>
      <c r="O26" s="126"/>
      <c r="P26" s="251"/>
    </row>
    <row r="27" spans="1:16" s="55" customFormat="1">
      <c r="A27" s="197">
        <f t="shared" si="2"/>
        <v>21</v>
      </c>
      <c r="B27" s="69">
        <v>53</v>
      </c>
      <c r="C27" s="69" t="s">
        <v>44</v>
      </c>
      <c r="D27" s="61" t="s">
        <v>48</v>
      </c>
      <c r="E27" s="70">
        <v>50</v>
      </c>
      <c r="F27" s="71">
        <f t="shared" si="0"/>
        <v>8</v>
      </c>
      <c r="G27" s="71">
        <v>58</v>
      </c>
      <c r="H27" s="71">
        <v>350</v>
      </c>
      <c r="I27" s="71">
        <f t="shared" si="3"/>
        <v>20</v>
      </c>
      <c r="J27" s="74">
        <f t="shared" si="4"/>
        <v>-2.215E-3</v>
      </c>
      <c r="K27" s="75">
        <f>+K19</f>
        <v>-0.04</v>
      </c>
      <c r="L27" s="126">
        <v>0</v>
      </c>
      <c r="M27" s="107">
        <f t="shared" si="1"/>
        <v>0</v>
      </c>
      <c r="O27" s="126"/>
      <c r="P27" s="251"/>
    </row>
    <row r="28" spans="1:16" s="55" customFormat="1">
      <c r="A28" s="197">
        <f t="shared" si="2"/>
        <v>22</v>
      </c>
      <c r="B28" s="69">
        <v>53</v>
      </c>
      <c r="C28" s="69" t="s">
        <v>44</v>
      </c>
      <c r="D28" s="61" t="s">
        <v>48</v>
      </c>
      <c r="E28" s="70">
        <v>70</v>
      </c>
      <c r="F28" s="71">
        <f t="shared" si="0"/>
        <v>13</v>
      </c>
      <c r="G28" s="71">
        <v>83</v>
      </c>
      <c r="H28" s="71">
        <v>350</v>
      </c>
      <c r="I28" s="71">
        <f t="shared" si="3"/>
        <v>29</v>
      </c>
      <c r="J28" s="74">
        <f t="shared" si="4"/>
        <v>-2.215E-3</v>
      </c>
      <c r="K28" s="75">
        <f t="shared" ref="K28:K34" si="6">+K20</f>
        <v>-0.06</v>
      </c>
      <c r="L28" s="126">
        <v>5358</v>
      </c>
      <c r="M28" s="107">
        <f t="shared" si="1"/>
        <v>-3857.7599999999993</v>
      </c>
      <c r="O28" s="126"/>
      <c r="P28" s="251"/>
    </row>
    <row r="29" spans="1:16" s="55" customFormat="1">
      <c r="A29" s="197">
        <f t="shared" si="2"/>
        <v>23</v>
      </c>
      <c r="B29" s="69">
        <v>53</v>
      </c>
      <c r="C29" s="69" t="s">
        <v>44</v>
      </c>
      <c r="D29" s="61" t="s">
        <v>48</v>
      </c>
      <c r="E29" s="70">
        <v>100</v>
      </c>
      <c r="F29" s="71">
        <f t="shared" si="0"/>
        <v>17</v>
      </c>
      <c r="G29" s="71">
        <v>117</v>
      </c>
      <c r="H29" s="71">
        <v>350</v>
      </c>
      <c r="I29" s="71">
        <f t="shared" si="3"/>
        <v>41</v>
      </c>
      <c r="J29" s="74">
        <f t="shared" si="4"/>
        <v>-2.215E-3</v>
      </c>
      <c r="K29" s="75">
        <f t="shared" si="6"/>
        <v>-0.09</v>
      </c>
      <c r="L29" s="126">
        <v>35757</v>
      </c>
      <c r="M29" s="107">
        <f t="shared" si="1"/>
        <v>-38617.56</v>
      </c>
      <c r="O29" s="126"/>
      <c r="P29" s="251"/>
    </row>
    <row r="30" spans="1:16" s="55" customFormat="1">
      <c r="A30" s="197">
        <f t="shared" si="2"/>
        <v>24</v>
      </c>
      <c r="B30" s="69">
        <v>53</v>
      </c>
      <c r="C30" s="69" t="s">
        <v>44</v>
      </c>
      <c r="D30" s="61" t="s">
        <v>48</v>
      </c>
      <c r="E30" s="70">
        <v>150</v>
      </c>
      <c r="F30" s="71">
        <f t="shared" si="0"/>
        <v>21</v>
      </c>
      <c r="G30" s="71">
        <v>171</v>
      </c>
      <c r="H30" s="71">
        <v>350</v>
      </c>
      <c r="I30" s="71">
        <f t="shared" si="3"/>
        <v>60</v>
      </c>
      <c r="J30" s="74">
        <f t="shared" si="4"/>
        <v>-2.215E-3</v>
      </c>
      <c r="K30" s="75">
        <f t="shared" si="6"/>
        <v>-0.13</v>
      </c>
      <c r="L30" s="126">
        <v>4296</v>
      </c>
      <c r="M30" s="107">
        <f t="shared" si="1"/>
        <v>-6701.76</v>
      </c>
      <c r="O30" s="126"/>
      <c r="P30" s="251"/>
    </row>
    <row r="31" spans="1:16" s="55" customFormat="1">
      <c r="A31" s="197">
        <f t="shared" si="2"/>
        <v>25</v>
      </c>
      <c r="B31" s="69">
        <v>53</v>
      </c>
      <c r="C31" s="69" t="s">
        <v>44</v>
      </c>
      <c r="D31" s="61" t="s">
        <v>48</v>
      </c>
      <c r="E31" s="70">
        <v>200</v>
      </c>
      <c r="F31" s="71">
        <f t="shared" si="0"/>
        <v>27</v>
      </c>
      <c r="G31" s="71">
        <v>227</v>
      </c>
      <c r="H31" s="71">
        <v>350</v>
      </c>
      <c r="I31" s="71">
        <f t="shared" si="3"/>
        <v>79</v>
      </c>
      <c r="J31" s="74">
        <f t="shared" si="4"/>
        <v>-2.215E-3</v>
      </c>
      <c r="K31" s="75">
        <f t="shared" si="6"/>
        <v>-0.17</v>
      </c>
      <c r="L31" s="126">
        <v>5976</v>
      </c>
      <c r="M31" s="107">
        <f t="shared" si="1"/>
        <v>-12191.04</v>
      </c>
      <c r="O31" s="126"/>
      <c r="P31" s="251"/>
    </row>
    <row r="32" spans="1:16" s="55" customFormat="1">
      <c r="A32" s="197">
        <f t="shared" si="2"/>
        <v>26</v>
      </c>
      <c r="B32" s="69">
        <v>53</v>
      </c>
      <c r="C32" s="69" t="s">
        <v>44</v>
      </c>
      <c r="D32" s="61" t="s">
        <v>48</v>
      </c>
      <c r="E32" s="70">
        <v>250</v>
      </c>
      <c r="F32" s="71">
        <f t="shared" si="0"/>
        <v>31</v>
      </c>
      <c r="G32" s="71">
        <v>281</v>
      </c>
      <c r="H32" s="71">
        <v>350</v>
      </c>
      <c r="I32" s="71">
        <f t="shared" si="3"/>
        <v>98</v>
      </c>
      <c r="J32" s="74">
        <f t="shared" si="4"/>
        <v>-2.215E-3</v>
      </c>
      <c r="K32" s="75">
        <f t="shared" si="6"/>
        <v>-0.22</v>
      </c>
      <c r="L32" s="126">
        <v>2204</v>
      </c>
      <c r="M32" s="107">
        <f t="shared" si="1"/>
        <v>-5818.5599999999995</v>
      </c>
      <c r="O32" s="126"/>
      <c r="P32" s="251"/>
    </row>
    <row r="33" spans="1:16" s="55" customFormat="1">
      <c r="A33" s="197">
        <f t="shared" si="2"/>
        <v>27</v>
      </c>
      <c r="B33" s="69">
        <v>53</v>
      </c>
      <c r="C33" s="69" t="s">
        <v>44</v>
      </c>
      <c r="D33" s="61" t="s">
        <v>48</v>
      </c>
      <c r="E33" s="70">
        <v>310</v>
      </c>
      <c r="F33" s="71">
        <f t="shared" si="0"/>
        <v>73</v>
      </c>
      <c r="G33" s="71">
        <v>383</v>
      </c>
      <c r="H33" s="71">
        <v>350</v>
      </c>
      <c r="I33" s="71">
        <f t="shared" si="3"/>
        <v>134</v>
      </c>
      <c r="J33" s="74">
        <f t="shared" si="4"/>
        <v>-2.215E-3</v>
      </c>
      <c r="K33" s="75">
        <f t="shared" si="6"/>
        <v>-0.3</v>
      </c>
      <c r="L33" s="126">
        <v>27</v>
      </c>
      <c r="M33" s="107">
        <f t="shared" si="1"/>
        <v>-97.199999999999989</v>
      </c>
      <c r="O33" s="126"/>
      <c r="P33" s="251"/>
    </row>
    <row r="34" spans="1:16" s="55" customFormat="1">
      <c r="A34" s="197">
        <f t="shared" si="2"/>
        <v>28</v>
      </c>
      <c r="B34" s="69">
        <v>53</v>
      </c>
      <c r="C34" s="69" t="s">
        <v>44</v>
      </c>
      <c r="D34" s="61" t="s">
        <v>48</v>
      </c>
      <c r="E34" s="70">
        <v>400</v>
      </c>
      <c r="F34" s="71">
        <f t="shared" si="0"/>
        <v>38</v>
      </c>
      <c r="G34" s="71">
        <v>438</v>
      </c>
      <c r="H34" s="71">
        <v>350</v>
      </c>
      <c r="I34" s="71">
        <f t="shared" si="3"/>
        <v>153</v>
      </c>
      <c r="J34" s="74">
        <f t="shared" si="4"/>
        <v>-2.215E-3</v>
      </c>
      <c r="K34" s="75">
        <f t="shared" si="6"/>
        <v>-0.34</v>
      </c>
      <c r="L34" s="126">
        <v>1568</v>
      </c>
      <c r="M34" s="107">
        <f t="shared" si="1"/>
        <v>-6397.4400000000005</v>
      </c>
      <c r="O34" s="126"/>
      <c r="P34" s="251"/>
    </row>
    <row r="35" spans="1:16" s="55" customFormat="1">
      <c r="A35" s="197">
        <f t="shared" si="2"/>
        <v>29</v>
      </c>
      <c r="B35" s="69">
        <v>53</v>
      </c>
      <c r="C35" s="69" t="s">
        <v>44</v>
      </c>
      <c r="D35" s="61" t="s">
        <v>48</v>
      </c>
      <c r="E35" s="70">
        <v>1000</v>
      </c>
      <c r="F35" s="71">
        <f t="shared" si="0"/>
        <v>102</v>
      </c>
      <c r="G35" s="71">
        <v>1102</v>
      </c>
      <c r="H35" s="71">
        <v>350</v>
      </c>
      <c r="I35" s="71">
        <f t="shared" si="3"/>
        <v>386</v>
      </c>
      <c r="J35" s="74">
        <f t="shared" si="4"/>
        <v>-2.215E-3</v>
      </c>
      <c r="K35" s="72">
        <f>ROUND(+$I35*J35,2)</f>
        <v>-0.85</v>
      </c>
      <c r="L35" s="126"/>
      <c r="M35" s="107">
        <f t="shared" si="1"/>
        <v>0</v>
      </c>
      <c r="O35" s="126"/>
      <c r="P35" s="251"/>
    </row>
    <row r="36" spans="1:16" s="55" customFormat="1">
      <c r="A36" s="197">
        <f t="shared" si="2"/>
        <v>30</v>
      </c>
      <c r="B36" s="69">
        <v>53</v>
      </c>
      <c r="C36" s="69" t="s">
        <v>44</v>
      </c>
      <c r="D36" s="61" t="s">
        <v>47</v>
      </c>
      <c r="E36" s="70">
        <f t="shared" ref="E36:E41" si="7">+E12</f>
        <v>70</v>
      </c>
      <c r="F36" s="71">
        <f t="shared" si="0"/>
        <v>13</v>
      </c>
      <c r="G36" s="71">
        <f t="shared" ref="G36:G41" si="8">+G12</f>
        <v>83</v>
      </c>
      <c r="H36" s="71">
        <v>350</v>
      </c>
      <c r="I36" s="71">
        <f t="shared" si="3"/>
        <v>29</v>
      </c>
      <c r="J36" s="74">
        <f t="shared" si="4"/>
        <v>-2.215E-3</v>
      </c>
      <c r="K36" s="75">
        <f t="shared" ref="K36:K41" si="9">+K12</f>
        <v>-0.06</v>
      </c>
      <c r="L36" s="126"/>
      <c r="M36" s="107">
        <f t="shared" si="1"/>
        <v>0</v>
      </c>
      <c r="O36" s="126"/>
      <c r="P36" s="251"/>
    </row>
    <row r="37" spans="1:16" s="55" customFormat="1">
      <c r="A37" s="197">
        <f t="shared" si="2"/>
        <v>31</v>
      </c>
      <c r="B37" s="69">
        <v>53</v>
      </c>
      <c r="C37" s="69" t="s">
        <v>44</v>
      </c>
      <c r="D37" s="61" t="s">
        <v>47</v>
      </c>
      <c r="E37" s="70">
        <f t="shared" si="7"/>
        <v>100</v>
      </c>
      <c r="F37" s="71">
        <f t="shared" si="0"/>
        <v>17</v>
      </c>
      <c r="G37" s="71">
        <f t="shared" si="8"/>
        <v>117</v>
      </c>
      <c r="H37" s="71">
        <v>350</v>
      </c>
      <c r="I37" s="71">
        <f t="shared" si="3"/>
        <v>41</v>
      </c>
      <c r="J37" s="74">
        <f t="shared" si="4"/>
        <v>-2.215E-3</v>
      </c>
      <c r="K37" s="75">
        <f t="shared" si="9"/>
        <v>-0.09</v>
      </c>
      <c r="L37" s="126"/>
      <c r="M37" s="107">
        <f t="shared" si="1"/>
        <v>0</v>
      </c>
      <c r="O37" s="126"/>
      <c r="P37" s="251"/>
    </row>
    <row r="38" spans="1:16" s="55" customFormat="1">
      <c r="A38" s="197">
        <f t="shared" si="2"/>
        <v>32</v>
      </c>
      <c r="B38" s="69">
        <v>53</v>
      </c>
      <c r="C38" s="69" t="s">
        <v>44</v>
      </c>
      <c r="D38" s="61" t="s">
        <v>47</v>
      </c>
      <c r="E38" s="70">
        <f t="shared" si="7"/>
        <v>150</v>
      </c>
      <c r="F38" s="71">
        <f t="shared" si="0"/>
        <v>21</v>
      </c>
      <c r="G38" s="71">
        <f t="shared" si="8"/>
        <v>171</v>
      </c>
      <c r="H38" s="71">
        <v>350</v>
      </c>
      <c r="I38" s="71">
        <f t="shared" si="3"/>
        <v>60</v>
      </c>
      <c r="J38" s="74">
        <f t="shared" si="4"/>
        <v>-2.215E-3</v>
      </c>
      <c r="K38" s="75">
        <f t="shared" si="9"/>
        <v>-0.13</v>
      </c>
      <c r="L38" s="126"/>
      <c r="M38" s="107">
        <f t="shared" si="1"/>
        <v>0</v>
      </c>
      <c r="O38" s="126"/>
      <c r="P38" s="251"/>
    </row>
    <row r="39" spans="1:16" s="55" customFormat="1">
      <c r="A39" s="197">
        <f t="shared" si="2"/>
        <v>33</v>
      </c>
      <c r="B39" s="69">
        <v>53</v>
      </c>
      <c r="C39" s="69" t="s">
        <v>44</v>
      </c>
      <c r="D39" s="61" t="s">
        <v>47</v>
      </c>
      <c r="E39" s="70">
        <f t="shared" si="7"/>
        <v>175</v>
      </c>
      <c r="F39" s="71">
        <f t="shared" si="0"/>
        <v>36</v>
      </c>
      <c r="G39" s="71">
        <f t="shared" si="8"/>
        <v>211</v>
      </c>
      <c r="H39" s="71">
        <v>350</v>
      </c>
      <c r="I39" s="71">
        <f t="shared" si="3"/>
        <v>74</v>
      </c>
      <c r="J39" s="74">
        <f t="shared" si="4"/>
        <v>-2.215E-3</v>
      </c>
      <c r="K39" s="75">
        <f t="shared" si="9"/>
        <v>-0.16</v>
      </c>
      <c r="L39" s="126">
        <v>4</v>
      </c>
      <c r="M39" s="107">
        <f t="shared" si="1"/>
        <v>-7.68</v>
      </c>
      <c r="O39" s="126"/>
      <c r="P39" s="251"/>
    </row>
    <row r="40" spans="1:16" s="55" customFormat="1">
      <c r="A40" s="197">
        <f t="shared" si="2"/>
        <v>34</v>
      </c>
      <c r="B40" s="69">
        <v>53</v>
      </c>
      <c r="C40" s="69" t="s">
        <v>44</v>
      </c>
      <c r="D40" s="61" t="s">
        <v>47</v>
      </c>
      <c r="E40" s="70">
        <f t="shared" si="7"/>
        <v>250</v>
      </c>
      <c r="F40" s="71">
        <f t="shared" si="0"/>
        <v>39</v>
      </c>
      <c r="G40" s="71">
        <f t="shared" si="8"/>
        <v>289</v>
      </c>
      <c r="H40" s="71">
        <v>350</v>
      </c>
      <c r="I40" s="71">
        <f t="shared" si="3"/>
        <v>101</v>
      </c>
      <c r="J40" s="74">
        <f t="shared" si="4"/>
        <v>-2.215E-3</v>
      </c>
      <c r="K40" s="75">
        <f t="shared" si="9"/>
        <v>-0.22</v>
      </c>
      <c r="L40" s="126"/>
      <c r="M40" s="107">
        <f t="shared" si="1"/>
        <v>0</v>
      </c>
      <c r="O40" s="126"/>
      <c r="P40" s="251"/>
    </row>
    <row r="41" spans="1:16" s="55" customFormat="1">
      <c r="A41" s="197">
        <f t="shared" si="2"/>
        <v>35</v>
      </c>
      <c r="B41" s="69">
        <v>53</v>
      </c>
      <c r="C41" s="69" t="s">
        <v>44</v>
      </c>
      <c r="D41" s="61" t="s">
        <v>47</v>
      </c>
      <c r="E41" s="70">
        <f t="shared" si="7"/>
        <v>400</v>
      </c>
      <c r="F41" s="71">
        <f t="shared" si="0"/>
        <v>52</v>
      </c>
      <c r="G41" s="71">
        <f t="shared" si="8"/>
        <v>452</v>
      </c>
      <c r="H41" s="71">
        <v>350</v>
      </c>
      <c r="I41" s="71">
        <f t="shared" si="3"/>
        <v>158</v>
      </c>
      <c r="J41" s="74">
        <f t="shared" si="4"/>
        <v>-2.215E-3</v>
      </c>
      <c r="K41" s="75">
        <f t="shared" si="9"/>
        <v>-0.35</v>
      </c>
      <c r="L41" s="126"/>
      <c r="M41" s="107">
        <f t="shared" si="1"/>
        <v>0</v>
      </c>
      <c r="O41" s="126"/>
      <c r="P41" s="251"/>
    </row>
    <row r="42" spans="1:16" s="55" customFormat="1">
      <c r="A42" s="197">
        <f t="shared" si="2"/>
        <v>36</v>
      </c>
      <c r="B42" s="76">
        <v>54</v>
      </c>
      <c r="C42" s="69" t="s">
        <v>44</v>
      </c>
      <c r="D42" s="77" t="s">
        <v>48</v>
      </c>
      <c r="E42" s="78">
        <v>50</v>
      </c>
      <c r="F42" s="73">
        <f t="shared" si="0"/>
        <v>8</v>
      </c>
      <c r="G42" s="73">
        <v>58</v>
      </c>
      <c r="H42" s="73">
        <v>350</v>
      </c>
      <c r="I42" s="73">
        <f t="shared" si="3"/>
        <v>20</v>
      </c>
      <c r="J42" s="74">
        <f t="shared" si="4"/>
        <v>-2.215E-3</v>
      </c>
      <c r="K42" s="75">
        <f>+K19</f>
        <v>-0.04</v>
      </c>
      <c r="L42" s="126">
        <v>38</v>
      </c>
      <c r="M42" s="107">
        <f t="shared" si="1"/>
        <v>-18.240000000000002</v>
      </c>
      <c r="O42" s="126"/>
      <c r="P42" s="251"/>
    </row>
    <row r="43" spans="1:16" s="55" customFormat="1">
      <c r="A43" s="197">
        <f t="shared" si="2"/>
        <v>37</v>
      </c>
      <c r="B43" s="76">
        <v>54</v>
      </c>
      <c r="C43" s="69" t="s">
        <v>44</v>
      </c>
      <c r="D43" s="77" t="s">
        <v>48</v>
      </c>
      <c r="E43" s="78">
        <v>70</v>
      </c>
      <c r="F43" s="73">
        <f t="shared" si="0"/>
        <v>13</v>
      </c>
      <c r="G43" s="73">
        <v>83</v>
      </c>
      <c r="H43" s="73">
        <v>350</v>
      </c>
      <c r="I43" s="73">
        <f t="shared" si="3"/>
        <v>29</v>
      </c>
      <c r="J43" s="74">
        <f t="shared" si="4"/>
        <v>-2.215E-3</v>
      </c>
      <c r="K43" s="75">
        <f t="shared" ref="K43:K49" si="10">+K20</f>
        <v>-0.06</v>
      </c>
      <c r="L43" s="126">
        <v>745</v>
      </c>
      <c r="M43" s="107">
        <f t="shared" si="1"/>
        <v>-536.4</v>
      </c>
      <c r="O43" s="126"/>
      <c r="P43" s="251"/>
    </row>
    <row r="44" spans="1:16" s="55" customFormat="1">
      <c r="A44" s="197">
        <f t="shared" si="2"/>
        <v>38</v>
      </c>
      <c r="B44" s="76">
        <v>54</v>
      </c>
      <c r="C44" s="69" t="s">
        <v>44</v>
      </c>
      <c r="D44" s="77" t="s">
        <v>48</v>
      </c>
      <c r="E44" s="78">
        <v>100</v>
      </c>
      <c r="F44" s="73">
        <f t="shared" si="0"/>
        <v>17</v>
      </c>
      <c r="G44" s="73">
        <v>117</v>
      </c>
      <c r="H44" s="73">
        <v>350</v>
      </c>
      <c r="I44" s="73">
        <f t="shared" si="3"/>
        <v>41</v>
      </c>
      <c r="J44" s="74">
        <f t="shared" si="4"/>
        <v>-2.215E-3</v>
      </c>
      <c r="K44" s="75">
        <f t="shared" si="10"/>
        <v>-0.09</v>
      </c>
      <c r="L44" s="126">
        <v>1765</v>
      </c>
      <c r="M44" s="107">
        <f t="shared" si="1"/>
        <v>-1906.1999999999998</v>
      </c>
      <c r="O44" s="126"/>
      <c r="P44" s="251"/>
    </row>
    <row r="45" spans="1:16" s="55" customFormat="1">
      <c r="A45" s="197">
        <f t="shared" si="2"/>
        <v>39</v>
      </c>
      <c r="B45" s="76">
        <v>54</v>
      </c>
      <c r="C45" s="69" t="s">
        <v>44</v>
      </c>
      <c r="D45" s="77" t="s">
        <v>48</v>
      </c>
      <c r="E45" s="78">
        <v>150</v>
      </c>
      <c r="F45" s="73">
        <f t="shared" si="0"/>
        <v>21</v>
      </c>
      <c r="G45" s="73">
        <v>171</v>
      </c>
      <c r="H45" s="73">
        <v>350</v>
      </c>
      <c r="I45" s="73">
        <f t="shared" si="3"/>
        <v>60</v>
      </c>
      <c r="J45" s="74">
        <f t="shared" si="4"/>
        <v>-2.215E-3</v>
      </c>
      <c r="K45" s="75">
        <f t="shared" si="10"/>
        <v>-0.13</v>
      </c>
      <c r="L45" s="126">
        <v>560</v>
      </c>
      <c r="M45" s="107">
        <f t="shared" si="1"/>
        <v>-873.59999999999991</v>
      </c>
      <c r="O45" s="126"/>
      <c r="P45" s="251"/>
    </row>
    <row r="46" spans="1:16" s="55" customFormat="1">
      <c r="A46" s="197">
        <f t="shared" si="2"/>
        <v>40</v>
      </c>
      <c r="B46" s="76">
        <v>54</v>
      </c>
      <c r="C46" s="69" t="s">
        <v>44</v>
      </c>
      <c r="D46" s="77" t="s">
        <v>48</v>
      </c>
      <c r="E46" s="78">
        <v>200</v>
      </c>
      <c r="F46" s="73">
        <f t="shared" si="0"/>
        <v>27</v>
      </c>
      <c r="G46" s="73">
        <v>227</v>
      </c>
      <c r="H46" s="73">
        <v>350</v>
      </c>
      <c r="I46" s="73">
        <f t="shared" si="3"/>
        <v>79</v>
      </c>
      <c r="J46" s="74">
        <f t="shared" si="4"/>
        <v>-2.215E-3</v>
      </c>
      <c r="K46" s="75">
        <f t="shared" si="10"/>
        <v>-0.17</v>
      </c>
      <c r="L46" s="126">
        <v>708</v>
      </c>
      <c r="M46" s="107">
        <f t="shared" si="1"/>
        <v>-1444.3200000000002</v>
      </c>
      <c r="O46" s="126"/>
      <c r="P46" s="251"/>
    </row>
    <row r="47" spans="1:16" s="55" customFormat="1">
      <c r="A47" s="197">
        <f t="shared" si="2"/>
        <v>41</v>
      </c>
      <c r="B47" s="76">
        <v>54</v>
      </c>
      <c r="C47" s="69" t="s">
        <v>44</v>
      </c>
      <c r="D47" s="77" t="s">
        <v>48</v>
      </c>
      <c r="E47" s="78">
        <v>250</v>
      </c>
      <c r="F47" s="73">
        <f t="shared" si="0"/>
        <v>31</v>
      </c>
      <c r="G47" s="73">
        <v>281</v>
      </c>
      <c r="H47" s="73">
        <v>350</v>
      </c>
      <c r="I47" s="73">
        <f t="shared" si="3"/>
        <v>98</v>
      </c>
      <c r="J47" s="74">
        <f t="shared" si="4"/>
        <v>-2.215E-3</v>
      </c>
      <c r="K47" s="75">
        <f t="shared" si="10"/>
        <v>-0.22</v>
      </c>
      <c r="L47" s="126">
        <v>1558</v>
      </c>
      <c r="M47" s="107">
        <f t="shared" si="1"/>
        <v>-4113.12</v>
      </c>
      <c r="O47" s="126"/>
      <c r="P47" s="251"/>
    </row>
    <row r="48" spans="1:16" s="55" customFormat="1">
      <c r="A48" s="197">
        <f t="shared" si="2"/>
        <v>42</v>
      </c>
      <c r="B48" s="76">
        <v>54</v>
      </c>
      <c r="C48" s="69" t="s">
        <v>44</v>
      </c>
      <c r="D48" s="77" t="s">
        <v>48</v>
      </c>
      <c r="E48" s="78">
        <v>310</v>
      </c>
      <c r="F48" s="73">
        <f t="shared" si="0"/>
        <v>73</v>
      </c>
      <c r="G48" s="73">
        <v>383</v>
      </c>
      <c r="H48" s="73">
        <v>350</v>
      </c>
      <c r="I48" s="73">
        <f t="shared" si="3"/>
        <v>134</v>
      </c>
      <c r="J48" s="74">
        <f t="shared" si="4"/>
        <v>-2.215E-3</v>
      </c>
      <c r="K48" s="75">
        <f t="shared" si="10"/>
        <v>-0.3</v>
      </c>
      <c r="L48" s="126">
        <v>77</v>
      </c>
      <c r="M48" s="107">
        <f t="shared" si="1"/>
        <v>-277.2</v>
      </c>
      <c r="O48" s="126"/>
      <c r="P48" s="251"/>
    </row>
    <row r="49" spans="1:16" s="55" customFormat="1">
      <c r="A49" s="197">
        <f t="shared" si="2"/>
        <v>43</v>
      </c>
      <c r="B49" s="76">
        <v>54</v>
      </c>
      <c r="C49" s="69" t="s">
        <v>44</v>
      </c>
      <c r="D49" s="77" t="s">
        <v>48</v>
      </c>
      <c r="E49" s="78">
        <v>400</v>
      </c>
      <c r="F49" s="73">
        <f t="shared" si="0"/>
        <v>38</v>
      </c>
      <c r="G49" s="73">
        <v>438</v>
      </c>
      <c r="H49" s="73">
        <v>350</v>
      </c>
      <c r="I49" s="73">
        <f t="shared" si="3"/>
        <v>153</v>
      </c>
      <c r="J49" s="74">
        <f t="shared" si="4"/>
        <v>-2.215E-3</v>
      </c>
      <c r="K49" s="75">
        <f t="shared" si="10"/>
        <v>-0.34</v>
      </c>
      <c r="L49" s="126">
        <v>855</v>
      </c>
      <c r="M49" s="107">
        <f t="shared" si="1"/>
        <v>-3488.4000000000005</v>
      </c>
      <c r="O49" s="126"/>
      <c r="P49" s="251"/>
    </row>
    <row r="50" spans="1:16" s="55" customFormat="1">
      <c r="A50" s="197">
        <f t="shared" si="2"/>
        <v>44</v>
      </c>
      <c r="B50" s="76">
        <v>54</v>
      </c>
      <c r="C50" s="69" t="s">
        <v>44</v>
      </c>
      <c r="D50" s="77" t="s">
        <v>48</v>
      </c>
      <c r="E50" s="78">
        <v>1000</v>
      </c>
      <c r="F50" s="73">
        <f t="shared" si="0"/>
        <v>102</v>
      </c>
      <c r="G50" s="73">
        <v>1102</v>
      </c>
      <c r="H50" s="73">
        <v>350</v>
      </c>
      <c r="I50" s="73">
        <f t="shared" si="3"/>
        <v>386</v>
      </c>
      <c r="J50" s="74">
        <f t="shared" si="4"/>
        <v>-2.215E-3</v>
      </c>
      <c r="K50" s="75">
        <f t="shared" si="5"/>
        <v>-0.85</v>
      </c>
      <c r="L50" s="126">
        <v>11</v>
      </c>
      <c r="M50" s="107">
        <f t="shared" si="1"/>
        <v>-112.19999999999999</v>
      </c>
      <c r="O50" s="126"/>
      <c r="P50" s="251"/>
    </row>
    <row r="51" spans="1:16" s="55" customFormat="1">
      <c r="A51" s="197">
        <f t="shared" si="2"/>
        <v>45</v>
      </c>
      <c r="B51" s="69">
        <v>55</v>
      </c>
      <c r="C51" s="76" t="s">
        <v>49</v>
      </c>
      <c r="D51" s="79" t="s">
        <v>184</v>
      </c>
      <c r="E51" s="70">
        <v>70</v>
      </c>
      <c r="F51" s="71">
        <f t="shared" si="0"/>
        <v>13</v>
      </c>
      <c r="G51" s="71">
        <f>+G43</f>
        <v>83</v>
      </c>
      <c r="H51" s="71">
        <v>350</v>
      </c>
      <c r="I51" s="71">
        <f t="shared" si="3"/>
        <v>29</v>
      </c>
      <c r="J51" s="74">
        <f t="shared" si="4"/>
        <v>-2.215E-3</v>
      </c>
      <c r="K51" s="75">
        <f>+K20</f>
        <v>-0.06</v>
      </c>
      <c r="L51" s="126">
        <v>18</v>
      </c>
      <c r="M51" s="107">
        <f t="shared" si="1"/>
        <v>-12.96</v>
      </c>
      <c r="O51" s="126"/>
      <c r="P51" s="251"/>
    </row>
    <row r="52" spans="1:16" s="55" customFormat="1">
      <c r="A52" s="197">
        <f t="shared" si="2"/>
        <v>46</v>
      </c>
      <c r="B52" s="69">
        <v>55</v>
      </c>
      <c r="C52" s="76" t="s">
        <v>49</v>
      </c>
      <c r="D52" s="79" t="s">
        <v>184</v>
      </c>
      <c r="E52" s="70">
        <v>100</v>
      </c>
      <c r="F52" s="71">
        <f t="shared" si="0"/>
        <v>17</v>
      </c>
      <c r="G52" s="71">
        <f>+G44</f>
        <v>117</v>
      </c>
      <c r="H52" s="71">
        <v>350</v>
      </c>
      <c r="I52" s="71">
        <f t="shared" si="3"/>
        <v>41</v>
      </c>
      <c r="J52" s="74">
        <f t="shared" si="4"/>
        <v>-2.215E-3</v>
      </c>
      <c r="K52" s="75">
        <f>+K21</f>
        <v>-0.09</v>
      </c>
      <c r="L52" s="126">
        <v>4042</v>
      </c>
      <c r="M52" s="107">
        <f t="shared" si="1"/>
        <v>-4365.3599999999997</v>
      </c>
      <c r="O52" s="126"/>
      <c r="P52" s="251"/>
    </row>
    <row r="53" spans="1:16" s="55" customFormat="1">
      <c r="A53" s="197">
        <f t="shared" si="2"/>
        <v>47</v>
      </c>
      <c r="B53" s="69">
        <v>55</v>
      </c>
      <c r="C53" s="76" t="s">
        <v>49</v>
      </c>
      <c r="D53" s="79" t="s">
        <v>184</v>
      </c>
      <c r="E53" s="70">
        <v>150</v>
      </c>
      <c r="F53" s="71">
        <f t="shared" si="0"/>
        <v>21</v>
      </c>
      <c r="G53" s="71">
        <f>+G45</f>
        <v>171</v>
      </c>
      <c r="H53" s="71">
        <v>350</v>
      </c>
      <c r="I53" s="71">
        <f t="shared" si="3"/>
        <v>60</v>
      </c>
      <c r="J53" s="74">
        <f t="shared" si="4"/>
        <v>-2.215E-3</v>
      </c>
      <c r="K53" s="75">
        <f>+K22</f>
        <v>-0.13</v>
      </c>
      <c r="L53" s="126">
        <v>546</v>
      </c>
      <c r="M53" s="107">
        <f t="shared" si="1"/>
        <v>-851.76</v>
      </c>
      <c r="O53" s="126"/>
      <c r="P53" s="251"/>
    </row>
    <row r="54" spans="1:16" s="55" customFormat="1">
      <c r="A54" s="197">
        <f t="shared" si="2"/>
        <v>48</v>
      </c>
      <c r="B54" s="69">
        <v>55</v>
      </c>
      <c r="C54" s="76" t="s">
        <v>49</v>
      </c>
      <c r="D54" s="79" t="s">
        <v>184</v>
      </c>
      <c r="E54" s="70">
        <v>200</v>
      </c>
      <c r="F54" s="71">
        <f t="shared" si="0"/>
        <v>27</v>
      </c>
      <c r="G54" s="71">
        <f>+G46</f>
        <v>227</v>
      </c>
      <c r="H54" s="71">
        <v>350</v>
      </c>
      <c r="I54" s="71">
        <f t="shared" si="3"/>
        <v>79</v>
      </c>
      <c r="J54" s="74">
        <f t="shared" si="4"/>
        <v>-2.215E-3</v>
      </c>
      <c r="K54" s="75">
        <f>+K23</f>
        <v>-0.17</v>
      </c>
      <c r="L54" s="126">
        <v>1151</v>
      </c>
      <c r="M54" s="107">
        <f t="shared" si="1"/>
        <v>-2348.04</v>
      </c>
      <c r="O54" s="126"/>
      <c r="P54" s="251"/>
    </row>
    <row r="55" spans="1:16" s="55" customFormat="1">
      <c r="A55" s="197">
        <f t="shared" si="2"/>
        <v>49</v>
      </c>
      <c r="B55" s="69">
        <v>55</v>
      </c>
      <c r="C55" s="76" t="s">
        <v>49</v>
      </c>
      <c r="D55" s="79" t="s">
        <v>184</v>
      </c>
      <c r="E55" s="70">
        <v>250</v>
      </c>
      <c r="F55" s="71">
        <f t="shared" si="0"/>
        <v>31</v>
      </c>
      <c r="G55" s="71">
        <f>+G47</f>
        <v>281</v>
      </c>
      <c r="H55" s="71">
        <v>350</v>
      </c>
      <c r="I55" s="71">
        <f t="shared" si="3"/>
        <v>98</v>
      </c>
      <c r="J55" s="74">
        <f t="shared" si="4"/>
        <v>-2.215E-3</v>
      </c>
      <c r="K55" s="75">
        <f>+K24</f>
        <v>-0.22</v>
      </c>
      <c r="L55" s="126">
        <v>126</v>
      </c>
      <c r="M55" s="107">
        <f t="shared" si="1"/>
        <v>-332.64</v>
      </c>
      <c r="O55" s="126"/>
      <c r="P55" s="251"/>
    </row>
    <row r="56" spans="1:16" s="55" customFormat="1">
      <c r="A56" s="197">
        <f t="shared" si="2"/>
        <v>50</v>
      </c>
      <c r="B56" s="69">
        <v>55</v>
      </c>
      <c r="C56" s="76" t="s">
        <v>49</v>
      </c>
      <c r="D56" s="79" t="s">
        <v>184</v>
      </c>
      <c r="E56" s="70">
        <v>400</v>
      </c>
      <c r="F56" s="71">
        <f t="shared" si="0"/>
        <v>38</v>
      </c>
      <c r="G56" s="71">
        <f>+G49</f>
        <v>438</v>
      </c>
      <c r="H56" s="71">
        <v>350</v>
      </c>
      <c r="I56" s="71">
        <f t="shared" si="3"/>
        <v>153</v>
      </c>
      <c r="J56" s="74">
        <f t="shared" si="4"/>
        <v>-2.215E-3</v>
      </c>
      <c r="K56" s="75">
        <f>+K26</f>
        <v>-0.34</v>
      </c>
      <c r="L56" s="126">
        <v>54</v>
      </c>
      <c r="M56" s="107">
        <f t="shared" si="1"/>
        <v>-220.32000000000005</v>
      </c>
      <c r="O56" s="126"/>
      <c r="P56" s="251"/>
    </row>
    <row r="57" spans="1:16" s="55" customFormat="1">
      <c r="A57" s="197">
        <f t="shared" si="2"/>
        <v>51</v>
      </c>
      <c r="B57" s="69">
        <v>55</v>
      </c>
      <c r="C57" s="76" t="s">
        <v>49</v>
      </c>
      <c r="D57" s="79" t="s">
        <v>185</v>
      </c>
      <c r="E57" s="70">
        <v>250</v>
      </c>
      <c r="F57" s="71">
        <f t="shared" si="0"/>
        <v>39</v>
      </c>
      <c r="G57" s="71">
        <f>+G16</f>
        <v>289</v>
      </c>
      <c r="H57" s="71">
        <v>350</v>
      </c>
      <c r="I57" s="71">
        <f t="shared" si="3"/>
        <v>101</v>
      </c>
      <c r="J57" s="74">
        <f t="shared" si="4"/>
        <v>-2.215E-3</v>
      </c>
      <c r="K57" s="75">
        <f>+K16</f>
        <v>-0.22</v>
      </c>
      <c r="L57" s="126">
        <v>6</v>
      </c>
      <c r="M57" s="107">
        <f t="shared" si="1"/>
        <v>-15.84</v>
      </c>
      <c r="O57" s="126"/>
      <c r="P57" s="251"/>
    </row>
    <row r="58" spans="1:16" s="55" customFormat="1">
      <c r="A58" s="197">
        <f t="shared" si="2"/>
        <v>52</v>
      </c>
      <c r="B58" s="76">
        <v>57</v>
      </c>
      <c r="C58" s="76" t="s">
        <v>50</v>
      </c>
      <c r="D58" s="77" t="s">
        <v>51</v>
      </c>
      <c r="E58" s="80" t="s">
        <v>186</v>
      </c>
      <c r="F58" s="71">
        <v>4261000</v>
      </c>
      <c r="G58" s="73"/>
      <c r="H58" s="81" t="s">
        <v>187</v>
      </c>
      <c r="I58" s="73">
        <f>+F58/0.245</f>
        <v>17391836.734693877</v>
      </c>
      <c r="J58" s="74">
        <f t="shared" si="4"/>
        <v>-2.215E-3</v>
      </c>
      <c r="K58" s="82">
        <f>ROUND(+J$58*0.245,5)</f>
        <v>-5.4000000000000001E-4</v>
      </c>
      <c r="L58" s="83"/>
      <c r="M58" s="107">
        <f>+K58*I58</f>
        <v>-9391.5918367346931</v>
      </c>
      <c r="O58" s="83"/>
      <c r="P58" s="251"/>
    </row>
    <row r="59" spans="1:16" s="55" customFormat="1">
      <c r="A59" s="197">
        <f t="shared" si="2"/>
        <v>53</v>
      </c>
      <c r="B59" s="69">
        <v>58</v>
      </c>
      <c r="C59" s="76" t="s">
        <v>53</v>
      </c>
      <c r="D59" s="79" t="s">
        <v>188</v>
      </c>
      <c r="E59" s="70">
        <v>70</v>
      </c>
      <c r="F59" s="71">
        <f t="shared" ref="F59:F75" si="11">+G59-E59</f>
        <v>13</v>
      </c>
      <c r="G59" s="71">
        <f t="shared" ref="G59:G64" si="12">+G51</f>
        <v>83</v>
      </c>
      <c r="H59" s="71">
        <v>350</v>
      </c>
      <c r="I59" s="71">
        <f t="shared" ref="I59:I75" si="13">ROUND(+G59*H59/1000,0)</f>
        <v>29</v>
      </c>
      <c r="J59" s="74">
        <f t="shared" si="4"/>
        <v>-2.215E-3</v>
      </c>
      <c r="K59" s="75">
        <f>+K20</f>
        <v>-0.06</v>
      </c>
      <c r="L59" s="126">
        <v>58</v>
      </c>
      <c r="M59" s="107">
        <f t="shared" ref="M59:M122" si="14">+L59*K59*12</f>
        <v>-41.76</v>
      </c>
      <c r="O59" s="126"/>
      <c r="P59" s="251"/>
    </row>
    <row r="60" spans="1:16" s="55" customFormat="1">
      <c r="A60" s="197">
        <f t="shared" si="2"/>
        <v>54</v>
      </c>
      <c r="B60" s="69">
        <v>58</v>
      </c>
      <c r="C60" s="76" t="s">
        <v>53</v>
      </c>
      <c r="D60" s="79" t="s">
        <v>188</v>
      </c>
      <c r="E60" s="70">
        <v>100</v>
      </c>
      <c r="F60" s="71">
        <f t="shared" si="11"/>
        <v>17</v>
      </c>
      <c r="G60" s="71">
        <f t="shared" si="12"/>
        <v>117</v>
      </c>
      <c r="H60" s="71">
        <v>350</v>
      </c>
      <c r="I60" s="71">
        <f t="shared" si="13"/>
        <v>41</v>
      </c>
      <c r="J60" s="74">
        <f t="shared" si="4"/>
        <v>-2.215E-3</v>
      </c>
      <c r="K60" s="75">
        <f>+K21</f>
        <v>-0.09</v>
      </c>
      <c r="L60" s="126">
        <v>6</v>
      </c>
      <c r="M60" s="107">
        <f t="shared" si="14"/>
        <v>-6.48</v>
      </c>
      <c r="O60" s="126"/>
      <c r="P60" s="251"/>
    </row>
    <row r="61" spans="1:16" s="55" customFormat="1">
      <c r="A61" s="197">
        <f t="shared" si="2"/>
        <v>55</v>
      </c>
      <c r="B61" s="69">
        <v>58</v>
      </c>
      <c r="C61" s="76" t="s">
        <v>53</v>
      </c>
      <c r="D61" s="79" t="s">
        <v>188</v>
      </c>
      <c r="E61" s="70">
        <v>150</v>
      </c>
      <c r="F61" s="71">
        <f t="shared" si="11"/>
        <v>21</v>
      </c>
      <c r="G61" s="71">
        <f t="shared" si="12"/>
        <v>171</v>
      </c>
      <c r="H61" s="71">
        <v>350</v>
      </c>
      <c r="I61" s="71">
        <f t="shared" si="13"/>
        <v>60</v>
      </c>
      <c r="J61" s="74">
        <f t="shared" si="4"/>
        <v>-2.215E-3</v>
      </c>
      <c r="K61" s="75">
        <f>+K22</f>
        <v>-0.13</v>
      </c>
      <c r="L61" s="126">
        <v>171</v>
      </c>
      <c r="M61" s="107">
        <f t="shared" si="14"/>
        <v>-266.76</v>
      </c>
      <c r="O61" s="126"/>
      <c r="P61" s="251"/>
    </row>
    <row r="62" spans="1:16" s="55" customFormat="1">
      <c r="A62" s="197">
        <f t="shared" si="2"/>
        <v>56</v>
      </c>
      <c r="B62" s="69">
        <v>58</v>
      </c>
      <c r="C62" s="76" t="s">
        <v>53</v>
      </c>
      <c r="D62" s="79" t="s">
        <v>188</v>
      </c>
      <c r="E62" s="70">
        <v>200</v>
      </c>
      <c r="F62" s="71">
        <f t="shared" si="11"/>
        <v>27</v>
      </c>
      <c r="G62" s="71">
        <f t="shared" si="12"/>
        <v>227</v>
      </c>
      <c r="H62" s="71">
        <v>350</v>
      </c>
      <c r="I62" s="71">
        <f t="shared" si="13"/>
        <v>79</v>
      </c>
      <c r="J62" s="74">
        <f t="shared" si="4"/>
        <v>-2.215E-3</v>
      </c>
      <c r="K62" s="75">
        <f>+K23</f>
        <v>-0.17</v>
      </c>
      <c r="L62" s="126">
        <v>302</v>
      </c>
      <c r="M62" s="107">
        <f t="shared" si="14"/>
        <v>-616.08000000000004</v>
      </c>
      <c r="O62" s="126"/>
      <c r="P62" s="251"/>
    </row>
    <row r="63" spans="1:16" s="55" customFormat="1">
      <c r="A63" s="197">
        <f t="shared" si="2"/>
        <v>57</v>
      </c>
      <c r="B63" s="69">
        <v>58</v>
      </c>
      <c r="C63" s="76" t="s">
        <v>53</v>
      </c>
      <c r="D63" s="79" t="s">
        <v>188</v>
      </c>
      <c r="E63" s="70">
        <v>250</v>
      </c>
      <c r="F63" s="71">
        <f t="shared" si="11"/>
        <v>31</v>
      </c>
      <c r="G63" s="71">
        <f t="shared" si="12"/>
        <v>281</v>
      </c>
      <c r="H63" s="71">
        <v>350</v>
      </c>
      <c r="I63" s="71">
        <f t="shared" si="13"/>
        <v>98</v>
      </c>
      <c r="J63" s="74">
        <f t="shared" si="4"/>
        <v>-2.215E-3</v>
      </c>
      <c r="K63" s="75">
        <f>+K24</f>
        <v>-0.22</v>
      </c>
      <c r="L63" s="126">
        <v>41</v>
      </c>
      <c r="M63" s="107">
        <f t="shared" si="14"/>
        <v>-108.24</v>
      </c>
      <c r="O63" s="126"/>
      <c r="P63" s="251"/>
    </row>
    <row r="64" spans="1:16" s="55" customFormat="1">
      <c r="A64" s="197">
        <f t="shared" si="2"/>
        <v>58</v>
      </c>
      <c r="B64" s="69">
        <v>58</v>
      </c>
      <c r="C64" s="76" t="s">
        <v>53</v>
      </c>
      <c r="D64" s="79" t="s">
        <v>188</v>
      </c>
      <c r="E64" s="70">
        <v>400</v>
      </c>
      <c r="F64" s="71">
        <f t="shared" si="11"/>
        <v>38</v>
      </c>
      <c r="G64" s="71">
        <f t="shared" si="12"/>
        <v>438</v>
      </c>
      <c r="H64" s="71">
        <v>350</v>
      </c>
      <c r="I64" s="71">
        <f t="shared" si="13"/>
        <v>153</v>
      </c>
      <c r="J64" s="74">
        <f t="shared" si="4"/>
        <v>-2.215E-3</v>
      </c>
      <c r="K64" s="75">
        <f>+K26</f>
        <v>-0.34</v>
      </c>
      <c r="L64" s="126">
        <v>399</v>
      </c>
      <c r="M64" s="107">
        <f t="shared" si="14"/>
        <v>-1627.92</v>
      </c>
      <c r="O64" s="126"/>
      <c r="P64" s="251"/>
    </row>
    <row r="65" spans="1:16" s="55" customFormat="1">
      <c r="A65" s="197">
        <f t="shared" si="2"/>
        <v>59</v>
      </c>
      <c r="B65" s="69">
        <v>58</v>
      </c>
      <c r="C65" s="76" t="s">
        <v>53</v>
      </c>
      <c r="D65" s="79" t="s">
        <v>189</v>
      </c>
      <c r="E65" s="70">
        <v>175</v>
      </c>
      <c r="F65" s="71">
        <f t="shared" si="11"/>
        <v>36</v>
      </c>
      <c r="G65" s="71">
        <f>+G15</f>
        <v>211</v>
      </c>
      <c r="H65" s="71">
        <v>350</v>
      </c>
      <c r="I65" s="71">
        <f t="shared" si="13"/>
        <v>74</v>
      </c>
      <c r="J65" s="74">
        <f t="shared" si="4"/>
        <v>-2.215E-3</v>
      </c>
      <c r="K65" s="75">
        <f>+K15</f>
        <v>-0.16</v>
      </c>
      <c r="L65" s="126">
        <v>3</v>
      </c>
      <c r="M65" s="107">
        <f t="shared" si="14"/>
        <v>-5.76</v>
      </c>
      <c r="O65" s="126"/>
      <c r="P65" s="251"/>
    </row>
    <row r="66" spans="1:16" s="55" customFormat="1">
      <c r="A66" s="197">
        <f t="shared" si="2"/>
        <v>60</v>
      </c>
      <c r="B66" s="69">
        <v>58</v>
      </c>
      <c r="C66" s="76" t="s">
        <v>53</v>
      </c>
      <c r="D66" s="79" t="s">
        <v>189</v>
      </c>
      <c r="E66" s="70">
        <v>250</v>
      </c>
      <c r="F66" s="71">
        <f t="shared" si="11"/>
        <v>39</v>
      </c>
      <c r="G66" s="71">
        <f>+G16</f>
        <v>289</v>
      </c>
      <c r="H66" s="71">
        <v>350</v>
      </c>
      <c r="I66" s="71">
        <f t="shared" si="13"/>
        <v>101</v>
      </c>
      <c r="J66" s="74">
        <f t="shared" si="4"/>
        <v>-2.215E-3</v>
      </c>
      <c r="K66" s="75">
        <f>+K16</f>
        <v>-0.22</v>
      </c>
      <c r="L66" s="126">
        <v>22</v>
      </c>
      <c r="M66" s="107">
        <f t="shared" si="14"/>
        <v>-58.08</v>
      </c>
      <c r="O66" s="126"/>
      <c r="P66" s="251"/>
    </row>
    <row r="67" spans="1:16" s="55" customFormat="1">
      <c r="A67" s="197">
        <f t="shared" si="2"/>
        <v>61</v>
      </c>
      <c r="B67" s="69">
        <v>58</v>
      </c>
      <c r="C67" s="76" t="s">
        <v>53</v>
      </c>
      <c r="D67" s="79" t="s">
        <v>189</v>
      </c>
      <c r="E67" s="70">
        <v>400</v>
      </c>
      <c r="F67" s="71">
        <f t="shared" si="11"/>
        <v>52</v>
      </c>
      <c r="G67" s="71">
        <f>+G17</f>
        <v>452</v>
      </c>
      <c r="H67" s="71">
        <v>350</v>
      </c>
      <c r="I67" s="71">
        <f t="shared" si="13"/>
        <v>158</v>
      </c>
      <c r="J67" s="74">
        <f t="shared" si="4"/>
        <v>-2.215E-3</v>
      </c>
      <c r="K67" s="75">
        <f>+K17</f>
        <v>-0.35</v>
      </c>
      <c r="L67" s="126">
        <v>87</v>
      </c>
      <c r="M67" s="107">
        <f t="shared" si="14"/>
        <v>-365.4</v>
      </c>
      <c r="O67" s="126"/>
      <c r="P67" s="251"/>
    </row>
    <row r="68" spans="1:16" s="55" customFormat="1">
      <c r="A68" s="197">
        <f t="shared" si="2"/>
        <v>62</v>
      </c>
      <c r="B68" s="69">
        <v>58</v>
      </c>
      <c r="C68" s="76" t="s">
        <v>53</v>
      </c>
      <c r="D68" s="79" t="s">
        <v>189</v>
      </c>
      <c r="E68" s="70">
        <v>1000</v>
      </c>
      <c r="F68" s="71">
        <f t="shared" si="11"/>
        <v>80</v>
      </c>
      <c r="G68" s="71">
        <f>+G18</f>
        <v>1080</v>
      </c>
      <c r="H68" s="71">
        <v>350</v>
      </c>
      <c r="I68" s="71">
        <f t="shared" si="13"/>
        <v>378</v>
      </c>
      <c r="J68" s="74">
        <f t="shared" si="4"/>
        <v>-2.215E-3</v>
      </c>
      <c r="K68" s="75">
        <f>+K18</f>
        <v>-0.84</v>
      </c>
      <c r="L68" s="126">
        <v>133</v>
      </c>
      <c r="M68" s="107">
        <f t="shared" si="14"/>
        <v>-1340.6399999999999</v>
      </c>
      <c r="O68" s="126"/>
      <c r="P68" s="251"/>
    </row>
    <row r="69" spans="1:16" s="55" customFormat="1">
      <c r="A69" s="197">
        <f t="shared" si="2"/>
        <v>63</v>
      </c>
      <c r="B69" s="69">
        <v>58</v>
      </c>
      <c r="C69" s="76" t="s">
        <v>53</v>
      </c>
      <c r="D69" s="84" t="s">
        <v>190</v>
      </c>
      <c r="E69" s="70">
        <v>100</v>
      </c>
      <c r="F69" s="71">
        <f t="shared" si="11"/>
        <v>17</v>
      </c>
      <c r="G69" s="71">
        <f>+G60</f>
        <v>117</v>
      </c>
      <c r="H69" s="71">
        <v>350</v>
      </c>
      <c r="I69" s="71">
        <f t="shared" si="13"/>
        <v>41</v>
      </c>
      <c r="J69" s="74">
        <f t="shared" si="4"/>
        <v>-2.215E-3</v>
      </c>
      <c r="K69" s="75">
        <f>+K21</f>
        <v>-0.09</v>
      </c>
      <c r="L69" s="126">
        <v>1</v>
      </c>
      <c r="M69" s="107">
        <f t="shared" si="14"/>
        <v>-1.08</v>
      </c>
      <c r="O69" s="126"/>
      <c r="P69" s="251"/>
    </row>
    <row r="70" spans="1:16" s="55" customFormat="1">
      <c r="A70" s="197">
        <f t="shared" si="2"/>
        <v>64</v>
      </c>
      <c r="B70" s="69">
        <v>58</v>
      </c>
      <c r="C70" s="76" t="s">
        <v>53</v>
      </c>
      <c r="D70" s="84" t="s">
        <v>190</v>
      </c>
      <c r="E70" s="70">
        <v>150</v>
      </c>
      <c r="F70" s="71">
        <f t="shared" si="11"/>
        <v>21</v>
      </c>
      <c r="G70" s="71">
        <f>+G61</f>
        <v>171</v>
      </c>
      <c r="H70" s="71">
        <v>350</v>
      </c>
      <c r="I70" s="71">
        <f t="shared" si="13"/>
        <v>60</v>
      </c>
      <c r="J70" s="74">
        <f t="shared" si="4"/>
        <v>-2.215E-3</v>
      </c>
      <c r="K70" s="75">
        <f>+K22</f>
        <v>-0.13</v>
      </c>
      <c r="L70" s="126">
        <v>25</v>
      </c>
      <c r="M70" s="107">
        <f t="shared" si="14"/>
        <v>-39</v>
      </c>
      <c r="O70" s="126"/>
      <c r="P70" s="251"/>
    </row>
    <row r="71" spans="1:16" s="55" customFormat="1">
      <c r="A71" s="197">
        <f t="shared" ref="A71:A130" si="15">ROW(A71)-6</f>
        <v>65</v>
      </c>
      <c r="B71" s="69">
        <v>58</v>
      </c>
      <c r="C71" s="76" t="s">
        <v>53</v>
      </c>
      <c r="D71" s="84" t="s">
        <v>190</v>
      </c>
      <c r="E71" s="70">
        <v>200</v>
      </c>
      <c r="F71" s="71">
        <f t="shared" si="11"/>
        <v>27</v>
      </c>
      <c r="G71" s="71">
        <f>+G62</f>
        <v>227</v>
      </c>
      <c r="H71" s="71">
        <v>350</v>
      </c>
      <c r="I71" s="71">
        <f t="shared" si="13"/>
        <v>79</v>
      </c>
      <c r="J71" s="74">
        <f t="shared" ref="J71:J135" si="16">+$J$7</f>
        <v>-2.215E-3</v>
      </c>
      <c r="K71" s="75">
        <f>+K23</f>
        <v>-0.17</v>
      </c>
      <c r="L71" s="126">
        <v>13</v>
      </c>
      <c r="M71" s="107">
        <f t="shared" si="14"/>
        <v>-26.52</v>
      </c>
      <c r="O71" s="126"/>
      <c r="P71" s="251"/>
    </row>
    <row r="72" spans="1:16" s="55" customFormat="1">
      <c r="A72" s="197">
        <f t="shared" si="15"/>
        <v>66</v>
      </c>
      <c r="B72" s="69">
        <v>58</v>
      </c>
      <c r="C72" s="76" t="s">
        <v>53</v>
      </c>
      <c r="D72" s="84" t="s">
        <v>190</v>
      </c>
      <c r="E72" s="70">
        <v>250</v>
      </c>
      <c r="F72" s="71">
        <f t="shared" si="11"/>
        <v>31</v>
      </c>
      <c r="G72" s="71">
        <f>+G63</f>
        <v>281</v>
      </c>
      <c r="H72" s="71">
        <v>350</v>
      </c>
      <c r="I72" s="71">
        <f t="shared" si="13"/>
        <v>98</v>
      </c>
      <c r="J72" s="74">
        <f t="shared" si="16"/>
        <v>-2.215E-3</v>
      </c>
      <c r="K72" s="75">
        <f>+K24</f>
        <v>-0.22</v>
      </c>
      <c r="L72" s="126">
        <v>36</v>
      </c>
      <c r="M72" s="107">
        <f t="shared" si="14"/>
        <v>-95.039999999999992</v>
      </c>
      <c r="O72" s="126"/>
      <c r="P72" s="251"/>
    </row>
    <row r="73" spans="1:16" s="55" customFormat="1">
      <c r="A73" s="197">
        <f t="shared" si="15"/>
        <v>67</v>
      </c>
      <c r="B73" s="69">
        <v>58</v>
      </c>
      <c r="C73" s="76" t="s">
        <v>53</v>
      </c>
      <c r="D73" s="84" t="s">
        <v>190</v>
      </c>
      <c r="E73" s="70">
        <v>400</v>
      </c>
      <c r="F73" s="71">
        <f t="shared" si="11"/>
        <v>38</v>
      </c>
      <c r="G73" s="71">
        <f>+G64</f>
        <v>438</v>
      </c>
      <c r="H73" s="71">
        <v>350</v>
      </c>
      <c r="I73" s="71">
        <f t="shared" si="13"/>
        <v>153</v>
      </c>
      <c r="J73" s="74">
        <f t="shared" si="16"/>
        <v>-2.215E-3</v>
      </c>
      <c r="K73" s="75">
        <f>+K26</f>
        <v>-0.34</v>
      </c>
      <c r="L73" s="126">
        <v>51</v>
      </c>
      <c r="M73" s="107">
        <f t="shared" si="14"/>
        <v>-208.07999999999998</v>
      </c>
      <c r="O73" s="126"/>
      <c r="P73" s="251"/>
    </row>
    <row r="74" spans="1:16" s="55" customFormat="1">
      <c r="A74" s="197">
        <f t="shared" si="15"/>
        <v>68</v>
      </c>
      <c r="B74" s="69">
        <v>58</v>
      </c>
      <c r="C74" s="76" t="s">
        <v>53</v>
      </c>
      <c r="D74" s="79" t="s">
        <v>191</v>
      </c>
      <c r="E74" s="70">
        <v>250</v>
      </c>
      <c r="F74" s="71">
        <f t="shared" si="11"/>
        <v>39</v>
      </c>
      <c r="G74" s="71">
        <f>+G66</f>
        <v>289</v>
      </c>
      <c r="H74" s="71">
        <v>350</v>
      </c>
      <c r="I74" s="71">
        <f t="shared" si="13"/>
        <v>101</v>
      </c>
      <c r="J74" s="74">
        <f t="shared" si="16"/>
        <v>-2.215E-3</v>
      </c>
      <c r="K74" s="75">
        <f>+K16</f>
        <v>-0.22</v>
      </c>
      <c r="L74" s="126">
        <v>11</v>
      </c>
      <c r="M74" s="107">
        <f t="shared" si="14"/>
        <v>-29.04</v>
      </c>
      <c r="O74" s="126"/>
      <c r="P74" s="251"/>
    </row>
    <row r="75" spans="1:16" s="55" customFormat="1">
      <c r="A75" s="197">
        <f t="shared" si="15"/>
        <v>69</v>
      </c>
      <c r="B75" s="69">
        <v>58</v>
      </c>
      <c r="C75" s="76" t="s">
        <v>53</v>
      </c>
      <c r="D75" s="79" t="s">
        <v>191</v>
      </c>
      <c r="E75" s="70">
        <v>400</v>
      </c>
      <c r="F75" s="71">
        <f t="shared" si="11"/>
        <v>52</v>
      </c>
      <c r="G75" s="71">
        <f>+G67</f>
        <v>452</v>
      </c>
      <c r="H75" s="71">
        <v>350</v>
      </c>
      <c r="I75" s="71">
        <f t="shared" si="13"/>
        <v>158</v>
      </c>
      <c r="J75" s="74">
        <f t="shared" si="16"/>
        <v>-2.215E-3</v>
      </c>
      <c r="K75" s="75">
        <f>+K17</f>
        <v>-0.35</v>
      </c>
      <c r="L75" s="126">
        <v>40</v>
      </c>
      <c r="M75" s="107">
        <f t="shared" si="14"/>
        <v>-168</v>
      </c>
      <c r="O75" s="126"/>
      <c r="P75" s="251"/>
    </row>
    <row r="76" spans="1:16" s="55" customFormat="1">
      <c r="A76" s="197">
        <f t="shared" si="15"/>
        <v>70</v>
      </c>
      <c r="B76" s="151" t="s">
        <v>242</v>
      </c>
      <c r="C76" s="152" t="s">
        <v>243</v>
      </c>
      <c r="D76" s="87" t="s">
        <v>99</v>
      </c>
      <c r="E76" s="85" t="s">
        <v>106</v>
      </c>
      <c r="F76" s="73">
        <v>32.5</v>
      </c>
      <c r="G76" s="73">
        <f>+F76</f>
        <v>32.5</v>
      </c>
      <c r="H76" s="73">
        <v>350</v>
      </c>
      <c r="I76" s="73">
        <f>ROUND(+G76*H76/1000,0)</f>
        <v>11</v>
      </c>
      <c r="J76" s="74">
        <f t="shared" si="16"/>
        <v>-2.215E-3</v>
      </c>
      <c r="K76" s="72">
        <f t="shared" ref="K76:K128" si="17">+$I76*J76</f>
        <v>-2.4364999999999998E-2</v>
      </c>
      <c r="L76" s="126">
        <v>394</v>
      </c>
      <c r="M76" s="107">
        <f t="shared" si="14"/>
        <v>-115.19772</v>
      </c>
      <c r="O76" s="126"/>
      <c r="P76" s="251"/>
    </row>
    <row r="77" spans="1:16" s="55" customFormat="1">
      <c r="A77" s="197">
        <f t="shared" si="15"/>
        <v>71</v>
      </c>
      <c r="B77" s="88" t="s">
        <v>242</v>
      </c>
      <c r="C77" s="59" t="s">
        <v>243</v>
      </c>
      <c r="D77" s="87" t="s">
        <v>99</v>
      </c>
      <c r="E77" s="85" t="s">
        <v>107</v>
      </c>
      <c r="F77" s="73">
        <v>37.5</v>
      </c>
      <c r="G77" s="73">
        <f t="shared" ref="G77:G135" si="18">+F77</f>
        <v>37.5</v>
      </c>
      <c r="H77" s="73">
        <v>350</v>
      </c>
      <c r="I77" s="73">
        <f t="shared" ref="I77:I135" si="19">ROUND(+G77*H77/1000,0)</f>
        <v>13</v>
      </c>
      <c r="J77" s="74">
        <f t="shared" si="16"/>
        <v>-2.215E-3</v>
      </c>
      <c r="K77" s="72">
        <f t="shared" si="17"/>
        <v>-2.8795000000000001E-2</v>
      </c>
      <c r="L77" s="126">
        <v>213</v>
      </c>
      <c r="M77" s="107">
        <f t="shared" si="14"/>
        <v>-73.600020000000001</v>
      </c>
      <c r="O77" s="126"/>
      <c r="P77" s="251"/>
    </row>
    <row r="78" spans="1:16" s="55" customFormat="1">
      <c r="A78" s="197">
        <f t="shared" si="15"/>
        <v>72</v>
      </c>
      <c r="B78" s="88" t="s">
        <v>242</v>
      </c>
      <c r="C78" s="59" t="s">
        <v>243</v>
      </c>
      <c r="D78" s="87" t="s">
        <v>99</v>
      </c>
      <c r="E78" s="85" t="s">
        <v>108</v>
      </c>
      <c r="F78" s="73">
        <v>42.5</v>
      </c>
      <c r="G78" s="73">
        <f t="shared" si="18"/>
        <v>42.5</v>
      </c>
      <c r="H78" s="73">
        <v>350</v>
      </c>
      <c r="I78" s="73">
        <f t="shared" si="19"/>
        <v>15</v>
      </c>
      <c r="J78" s="74">
        <f t="shared" si="16"/>
        <v>-2.215E-3</v>
      </c>
      <c r="K78" s="72">
        <f t="shared" si="17"/>
        <v>-3.3224999999999998E-2</v>
      </c>
      <c r="L78" s="126">
        <v>4613</v>
      </c>
      <c r="M78" s="107">
        <f t="shared" si="14"/>
        <v>-1839.2030999999997</v>
      </c>
      <c r="O78" s="126"/>
      <c r="P78" s="251"/>
    </row>
    <row r="79" spans="1:16" s="55" customFormat="1">
      <c r="A79" s="197">
        <f t="shared" si="15"/>
        <v>73</v>
      </c>
      <c r="B79" s="88" t="s">
        <v>242</v>
      </c>
      <c r="C79" s="59" t="s">
        <v>243</v>
      </c>
      <c r="D79" s="87" t="s">
        <v>99</v>
      </c>
      <c r="E79" s="85" t="s">
        <v>109</v>
      </c>
      <c r="F79" s="73">
        <v>47.5</v>
      </c>
      <c r="G79" s="73">
        <f t="shared" si="18"/>
        <v>47.5</v>
      </c>
      <c r="H79" s="73">
        <v>350</v>
      </c>
      <c r="I79" s="73">
        <f t="shared" si="19"/>
        <v>17</v>
      </c>
      <c r="J79" s="74">
        <f t="shared" si="16"/>
        <v>-2.215E-3</v>
      </c>
      <c r="K79" s="72">
        <f t="shared" si="17"/>
        <v>-3.7655000000000001E-2</v>
      </c>
      <c r="L79" s="126">
        <v>295</v>
      </c>
      <c r="M79" s="107">
        <f t="shared" si="14"/>
        <v>-133.2987</v>
      </c>
      <c r="O79" s="126"/>
      <c r="P79" s="251"/>
    </row>
    <row r="80" spans="1:16" s="55" customFormat="1">
      <c r="A80" s="197">
        <f t="shared" si="15"/>
        <v>74</v>
      </c>
      <c r="B80" s="88" t="s">
        <v>242</v>
      </c>
      <c r="C80" s="59" t="s">
        <v>243</v>
      </c>
      <c r="D80" s="87" t="s">
        <v>99</v>
      </c>
      <c r="E80" s="85" t="s">
        <v>110</v>
      </c>
      <c r="F80" s="73">
        <v>52.5</v>
      </c>
      <c r="G80" s="73">
        <f t="shared" si="18"/>
        <v>52.5</v>
      </c>
      <c r="H80" s="73">
        <v>350</v>
      </c>
      <c r="I80" s="73">
        <f t="shared" si="19"/>
        <v>18</v>
      </c>
      <c r="J80" s="74">
        <f t="shared" si="16"/>
        <v>-2.215E-3</v>
      </c>
      <c r="K80" s="72">
        <f t="shared" si="17"/>
        <v>-3.9870000000000003E-2</v>
      </c>
      <c r="L80" s="126">
        <v>13078</v>
      </c>
      <c r="M80" s="107">
        <f t="shared" si="14"/>
        <v>-6257.0383200000015</v>
      </c>
      <c r="O80" s="126"/>
      <c r="P80" s="251"/>
    </row>
    <row r="81" spans="1:16" s="55" customFormat="1">
      <c r="A81" s="197">
        <f t="shared" si="15"/>
        <v>75</v>
      </c>
      <c r="B81" s="88" t="s">
        <v>242</v>
      </c>
      <c r="C81" s="59" t="s">
        <v>243</v>
      </c>
      <c r="D81" s="87" t="s">
        <v>99</v>
      </c>
      <c r="E81" s="85" t="s">
        <v>111</v>
      </c>
      <c r="F81" s="73">
        <v>57.5</v>
      </c>
      <c r="G81" s="73">
        <f t="shared" si="18"/>
        <v>57.5</v>
      </c>
      <c r="H81" s="73">
        <v>350</v>
      </c>
      <c r="I81" s="73">
        <f t="shared" si="19"/>
        <v>20</v>
      </c>
      <c r="J81" s="74">
        <f t="shared" si="16"/>
        <v>-2.215E-3</v>
      </c>
      <c r="K81" s="72">
        <f t="shared" si="17"/>
        <v>-4.4299999999999999E-2</v>
      </c>
      <c r="L81" s="126">
        <v>405</v>
      </c>
      <c r="M81" s="107">
        <f t="shared" si="14"/>
        <v>-215.298</v>
      </c>
      <c r="O81" s="126"/>
      <c r="P81" s="251"/>
    </row>
    <row r="82" spans="1:16" s="55" customFormat="1">
      <c r="A82" s="197">
        <f t="shared" si="15"/>
        <v>76</v>
      </c>
      <c r="B82" s="88" t="s">
        <v>242</v>
      </c>
      <c r="C82" s="59" t="s">
        <v>243</v>
      </c>
      <c r="D82" s="87" t="s">
        <v>99</v>
      </c>
      <c r="E82" s="85" t="s">
        <v>112</v>
      </c>
      <c r="F82" s="73">
        <v>62.5</v>
      </c>
      <c r="G82" s="73">
        <f t="shared" si="18"/>
        <v>62.5</v>
      </c>
      <c r="H82" s="73">
        <v>350</v>
      </c>
      <c r="I82" s="73">
        <f t="shared" si="19"/>
        <v>22</v>
      </c>
      <c r="J82" s="74">
        <f t="shared" si="16"/>
        <v>-2.215E-3</v>
      </c>
      <c r="K82" s="72">
        <f t="shared" si="17"/>
        <v>-4.8729999999999996E-2</v>
      </c>
      <c r="L82" s="126">
        <v>61</v>
      </c>
      <c r="M82" s="107">
        <f t="shared" si="14"/>
        <v>-35.670360000000002</v>
      </c>
      <c r="O82" s="126"/>
      <c r="P82" s="251"/>
    </row>
    <row r="83" spans="1:16" s="55" customFormat="1">
      <c r="A83" s="197">
        <f t="shared" si="15"/>
        <v>77</v>
      </c>
      <c r="B83" s="88" t="s">
        <v>242</v>
      </c>
      <c r="C83" s="59" t="s">
        <v>243</v>
      </c>
      <c r="D83" s="87" t="s">
        <v>99</v>
      </c>
      <c r="E83" s="85" t="s">
        <v>113</v>
      </c>
      <c r="F83" s="73">
        <v>67.5</v>
      </c>
      <c r="G83" s="73">
        <f t="shared" si="18"/>
        <v>67.5</v>
      </c>
      <c r="H83" s="73">
        <v>350</v>
      </c>
      <c r="I83" s="73">
        <f t="shared" si="19"/>
        <v>24</v>
      </c>
      <c r="J83" s="74">
        <f t="shared" si="16"/>
        <v>-2.215E-3</v>
      </c>
      <c r="K83" s="72">
        <f t="shared" si="17"/>
        <v>-5.3159999999999999E-2</v>
      </c>
      <c r="L83" s="126">
        <v>71</v>
      </c>
      <c r="M83" s="107">
        <f t="shared" si="14"/>
        <v>-45.292319999999997</v>
      </c>
      <c r="O83" s="126"/>
      <c r="P83" s="251"/>
    </row>
    <row r="84" spans="1:16" s="55" customFormat="1">
      <c r="A84" s="197">
        <f t="shared" si="15"/>
        <v>78</v>
      </c>
      <c r="B84" s="88" t="s">
        <v>242</v>
      </c>
      <c r="C84" s="59" t="s">
        <v>243</v>
      </c>
      <c r="D84" s="87" t="s">
        <v>99</v>
      </c>
      <c r="E84" s="85" t="s">
        <v>114</v>
      </c>
      <c r="F84" s="73">
        <v>72.5</v>
      </c>
      <c r="G84" s="73">
        <f t="shared" si="18"/>
        <v>72.5</v>
      </c>
      <c r="H84" s="73">
        <v>350</v>
      </c>
      <c r="I84" s="73">
        <f t="shared" si="19"/>
        <v>25</v>
      </c>
      <c r="J84" s="74">
        <f t="shared" si="16"/>
        <v>-2.215E-3</v>
      </c>
      <c r="K84" s="72">
        <f t="shared" si="17"/>
        <v>-5.5375000000000001E-2</v>
      </c>
      <c r="L84" s="126">
        <v>477</v>
      </c>
      <c r="M84" s="107">
        <f t="shared" si="14"/>
        <v>-316.9665</v>
      </c>
      <c r="O84" s="126"/>
      <c r="P84" s="251"/>
    </row>
    <row r="85" spans="1:16" s="55" customFormat="1">
      <c r="A85" s="197">
        <f t="shared" si="15"/>
        <v>79</v>
      </c>
      <c r="B85" s="88" t="s">
        <v>242</v>
      </c>
      <c r="C85" s="59" t="s">
        <v>243</v>
      </c>
      <c r="D85" s="87" t="s">
        <v>99</v>
      </c>
      <c r="E85" s="85" t="s">
        <v>115</v>
      </c>
      <c r="F85" s="73">
        <v>77.5</v>
      </c>
      <c r="G85" s="73">
        <f t="shared" si="18"/>
        <v>77.5</v>
      </c>
      <c r="H85" s="73">
        <v>350</v>
      </c>
      <c r="I85" s="73">
        <f t="shared" si="19"/>
        <v>27</v>
      </c>
      <c r="J85" s="74">
        <f t="shared" si="16"/>
        <v>-2.215E-3</v>
      </c>
      <c r="K85" s="72">
        <f t="shared" si="17"/>
        <v>-5.9804999999999997E-2</v>
      </c>
      <c r="L85" s="126">
        <v>63</v>
      </c>
      <c r="M85" s="107">
        <f t="shared" si="14"/>
        <v>-45.212580000000003</v>
      </c>
      <c r="O85" s="126"/>
      <c r="P85" s="251"/>
    </row>
    <row r="86" spans="1:16" s="55" customFormat="1">
      <c r="A86" s="197">
        <f t="shared" si="15"/>
        <v>80</v>
      </c>
      <c r="B86" s="88" t="s">
        <v>242</v>
      </c>
      <c r="C86" s="59" t="s">
        <v>243</v>
      </c>
      <c r="D86" s="87" t="s">
        <v>99</v>
      </c>
      <c r="E86" s="85" t="s">
        <v>116</v>
      </c>
      <c r="F86" s="73">
        <v>82.5</v>
      </c>
      <c r="G86" s="73">
        <f t="shared" si="18"/>
        <v>82.5</v>
      </c>
      <c r="H86" s="73">
        <v>350</v>
      </c>
      <c r="I86" s="73">
        <f t="shared" si="19"/>
        <v>29</v>
      </c>
      <c r="J86" s="74">
        <f t="shared" si="16"/>
        <v>-2.215E-3</v>
      </c>
      <c r="K86" s="72">
        <f t="shared" si="17"/>
        <v>-6.4235E-2</v>
      </c>
      <c r="L86" s="126">
        <v>655</v>
      </c>
      <c r="M86" s="107">
        <f t="shared" si="14"/>
        <v>-504.88710000000003</v>
      </c>
      <c r="O86" s="126"/>
      <c r="P86" s="251"/>
    </row>
    <row r="87" spans="1:16" s="55" customFormat="1">
      <c r="A87" s="197">
        <f t="shared" si="15"/>
        <v>81</v>
      </c>
      <c r="B87" s="88" t="s">
        <v>242</v>
      </c>
      <c r="C87" s="59" t="s">
        <v>243</v>
      </c>
      <c r="D87" s="87" t="s">
        <v>99</v>
      </c>
      <c r="E87" s="85" t="s">
        <v>117</v>
      </c>
      <c r="F87" s="73">
        <v>87.5</v>
      </c>
      <c r="G87" s="73">
        <f t="shared" si="18"/>
        <v>87.5</v>
      </c>
      <c r="H87" s="73">
        <v>350</v>
      </c>
      <c r="I87" s="73">
        <f t="shared" si="19"/>
        <v>31</v>
      </c>
      <c r="J87" s="74">
        <f t="shared" si="16"/>
        <v>-2.215E-3</v>
      </c>
      <c r="K87" s="72">
        <f t="shared" si="17"/>
        <v>-6.8665000000000004E-2</v>
      </c>
      <c r="L87" s="126">
        <v>26</v>
      </c>
      <c r="M87" s="107">
        <f t="shared" si="14"/>
        <v>-21.423480000000001</v>
      </c>
      <c r="O87" s="126"/>
      <c r="P87" s="251"/>
    </row>
    <row r="88" spans="1:16" s="55" customFormat="1">
      <c r="A88" s="197">
        <f t="shared" si="15"/>
        <v>82</v>
      </c>
      <c r="B88" s="88" t="s">
        <v>242</v>
      </c>
      <c r="C88" s="59" t="s">
        <v>243</v>
      </c>
      <c r="D88" s="87" t="s">
        <v>99</v>
      </c>
      <c r="E88" s="85" t="s">
        <v>118</v>
      </c>
      <c r="F88" s="73">
        <v>92.5</v>
      </c>
      <c r="G88" s="73">
        <f t="shared" si="18"/>
        <v>92.5</v>
      </c>
      <c r="H88" s="73">
        <v>350</v>
      </c>
      <c r="I88" s="73">
        <f t="shared" si="19"/>
        <v>32</v>
      </c>
      <c r="J88" s="74">
        <f t="shared" si="16"/>
        <v>-2.215E-3</v>
      </c>
      <c r="K88" s="72">
        <f t="shared" si="17"/>
        <v>-7.0879999999999999E-2</v>
      </c>
      <c r="L88" s="126">
        <v>673</v>
      </c>
      <c r="M88" s="107">
        <f t="shared" si="14"/>
        <v>-572.42687999999998</v>
      </c>
      <c r="O88" s="126"/>
      <c r="P88" s="251"/>
    </row>
    <row r="89" spans="1:16" s="55" customFormat="1">
      <c r="A89" s="197">
        <f t="shared" si="15"/>
        <v>83</v>
      </c>
      <c r="B89" s="88" t="s">
        <v>242</v>
      </c>
      <c r="C89" s="59" t="s">
        <v>243</v>
      </c>
      <c r="D89" s="87" t="s">
        <v>99</v>
      </c>
      <c r="E89" s="85" t="s">
        <v>119</v>
      </c>
      <c r="F89" s="73">
        <v>97.5</v>
      </c>
      <c r="G89" s="73">
        <f t="shared" si="18"/>
        <v>97.5</v>
      </c>
      <c r="H89" s="73">
        <v>350</v>
      </c>
      <c r="I89" s="73">
        <f t="shared" si="19"/>
        <v>34</v>
      </c>
      <c r="J89" s="74">
        <f t="shared" si="16"/>
        <v>-2.215E-3</v>
      </c>
      <c r="K89" s="72">
        <f t="shared" si="17"/>
        <v>-7.5310000000000002E-2</v>
      </c>
      <c r="L89" s="126">
        <v>448</v>
      </c>
      <c r="M89" s="107">
        <f t="shared" si="14"/>
        <v>-404.86656000000005</v>
      </c>
      <c r="O89" s="126"/>
      <c r="P89" s="251"/>
    </row>
    <row r="90" spans="1:16" s="55" customFormat="1">
      <c r="A90" s="197">
        <f t="shared" si="15"/>
        <v>84</v>
      </c>
      <c r="B90" s="88" t="s">
        <v>242</v>
      </c>
      <c r="C90" s="59" t="s">
        <v>243</v>
      </c>
      <c r="D90" s="87" t="s">
        <v>99</v>
      </c>
      <c r="E90" s="85" t="s">
        <v>120</v>
      </c>
      <c r="F90" s="73">
        <v>102.5</v>
      </c>
      <c r="G90" s="73">
        <f t="shared" si="18"/>
        <v>102.5</v>
      </c>
      <c r="H90" s="73">
        <v>350</v>
      </c>
      <c r="I90" s="73">
        <f t="shared" si="19"/>
        <v>36</v>
      </c>
      <c r="J90" s="74">
        <f t="shared" si="16"/>
        <v>-2.215E-3</v>
      </c>
      <c r="K90" s="72">
        <f t="shared" si="17"/>
        <v>-7.9740000000000005E-2</v>
      </c>
      <c r="L90" s="126">
        <v>3839</v>
      </c>
      <c r="M90" s="107">
        <f t="shared" si="14"/>
        <v>-3673.4623200000005</v>
      </c>
      <c r="O90" s="126"/>
      <c r="P90" s="251"/>
    </row>
    <row r="91" spans="1:16" s="55" customFormat="1">
      <c r="A91" s="197">
        <f t="shared" si="15"/>
        <v>85</v>
      </c>
      <c r="B91" s="88" t="s">
        <v>242</v>
      </c>
      <c r="C91" s="59" t="s">
        <v>243</v>
      </c>
      <c r="D91" s="87" t="s">
        <v>99</v>
      </c>
      <c r="E91" s="85" t="s">
        <v>121</v>
      </c>
      <c r="F91" s="73">
        <v>107.5</v>
      </c>
      <c r="G91" s="73">
        <f t="shared" si="18"/>
        <v>107.5</v>
      </c>
      <c r="H91" s="73">
        <v>350</v>
      </c>
      <c r="I91" s="73">
        <f t="shared" si="19"/>
        <v>38</v>
      </c>
      <c r="J91" s="74">
        <f t="shared" si="16"/>
        <v>-2.215E-3</v>
      </c>
      <c r="K91" s="72">
        <f t="shared" si="17"/>
        <v>-8.4169999999999995E-2</v>
      </c>
      <c r="L91" s="126">
        <v>19</v>
      </c>
      <c r="M91" s="107">
        <f t="shared" si="14"/>
        <v>-19.190759999999997</v>
      </c>
      <c r="O91" s="126"/>
      <c r="P91" s="251"/>
    </row>
    <row r="92" spans="1:16" s="55" customFormat="1">
      <c r="A92" s="197">
        <f t="shared" si="15"/>
        <v>86</v>
      </c>
      <c r="B92" s="88" t="s">
        <v>242</v>
      </c>
      <c r="C92" s="59" t="s">
        <v>243</v>
      </c>
      <c r="D92" s="87" t="s">
        <v>99</v>
      </c>
      <c r="E92" s="85" t="s">
        <v>122</v>
      </c>
      <c r="F92" s="73">
        <v>112.5</v>
      </c>
      <c r="G92" s="73">
        <f t="shared" si="18"/>
        <v>112.5</v>
      </c>
      <c r="H92" s="73">
        <v>350</v>
      </c>
      <c r="I92" s="73">
        <f t="shared" si="19"/>
        <v>39</v>
      </c>
      <c r="J92" s="74">
        <f t="shared" si="16"/>
        <v>-2.215E-3</v>
      </c>
      <c r="K92" s="72">
        <f t="shared" si="17"/>
        <v>-8.6385000000000003E-2</v>
      </c>
      <c r="L92" s="126">
        <v>1</v>
      </c>
      <c r="M92" s="107">
        <f t="shared" si="14"/>
        <v>-1.0366200000000001</v>
      </c>
      <c r="O92" s="126"/>
      <c r="P92" s="251"/>
    </row>
    <row r="93" spans="1:16" s="55" customFormat="1">
      <c r="A93" s="197">
        <f t="shared" si="15"/>
        <v>87</v>
      </c>
      <c r="B93" s="88" t="s">
        <v>242</v>
      </c>
      <c r="C93" s="59" t="s">
        <v>243</v>
      </c>
      <c r="D93" s="87" t="s">
        <v>99</v>
      </c>
      <c r="E93" s="85" t="s">
        <v>123</v>
      </c>
      <c r="F93" s="73">
        <v>117.5</v>
      </c>
      <c r="G93" s="73">
        <f t="shared" si="18"/>
        <v>117.5</v>
      </c>
      <c r="H93" s="73">
        <v>350</v>
      </c>
      <c r="I93" s="73">
        <f t="shared" si="19"/>
        <v>41</v>
      </c>
      <c r="J93" s="74">
        <f t="shared" si="16"/>
        <v>-2.215E-3</v>
      </c>
      <c r="K93" s="72">
        <f t="shared" si="17"/>
        <v>-9.0814999999999993E-2</v>
      </c>
      <c r="L93" s="126">
        <v>16</v>
      </c>
      <c r="M93" s="107">
        <f t="shared" si="14"/>
        <v>-17.43648</v>
      </c>
      <c r="O93" s="126"/>
      <c r="P93" s="251"/>
    </row>
    <row r="94" spans="1:16" s="55" customFormat="1">
      <c r="A94" s="197">
        <f t="shared" si="15"/>
        <v>88</v>
      </c>
      <c r="B94" s="88" t="s">
        <v>242</v>
      </c>
      <c r="C94" s="59" t="s">
        <v>243</v>
      </c>
      <c r="D94" s="87" t="s">
        <v>99</v>
      </c>
      <c r="E94" s="85" t="s">
        <v>124</v>
      </c>
      <c r="F94" s="73">
        <v>122.5</v>
      </c>
      <c r="G94" s="73">
        <f t="shared" si="18"/>
        <v>122.5</v>
      </c>
      <c r="H94" s="73">
        <v>350</v>
      </c>
      <c r="I94" s="73">
        <f t="shared" si="19"/>
        <v>43</v>
      </c>
      <c r="J94" s="74">
        <f t="shared" si="16"/>
        <v>-2.215E-3</v>
      </c>
      <c r="K94" s="72">
        <f t="shared" si="17"/>
        <v>-9.5244999999999996E-2</v>
      </c>
      <c r="L94" s="126">
        <v>14</v>
      </c>
      <c r="M94" s="107">
        <f t="shared" si="14"/>
        <v>-16.001159999999999</v>
      </c>
      <c r="O94" s="126"/>
      <c r="P94" s="251"/>
    </row>
    <row r="95" spans="1:16" s="55" customFormat="1">
      <c r="A95" s="197">
        <f t="shared" si="15"/>
        <v>89</v>
      </c>
      <c r="B95" s="88" t="s">
        <v>242</v>
      </c>
      <c r="C95" s="59" t="s">
        <v>243</v>
      </c>
      <c r="D95" s="87" t="s">
        <v>99</v>
      </c>
      <c r="E95" s="85" t="s">
        <v>125</v>
      </c>
      <c r="F95" s="73">
        <v>127.5</v>
      </c>
      <c r="G95" s="73">
        <f t="shared" si="18"/>
        <v>127.5</v>
      </c>
      <c r="H95" s="73">
        <v>350</v>
      </c>
      <c r="I95" s="73">
        <f t="shared" si="19"/>
        <v>45</v>
      </c>
      <c r="J95" s="74">
        <f t="shared" si="16"/>
        <v>-2.215E-3</v>
      </c>
      <c r="K95" s="72">
        <f t="shared" si="17"/>
        <v>-9.9675E-2</v>
      </c>
      <c r="L95" s="126">
        <v>265</v>
      </c>
      <c r="M95" s="107">
        <f t="shared" si="14"/>
        <v>-316.9665</v>
      </c>
      <c r="O95" s="126"/>
      <c r="P95" s="251"/>
    </row>
    <row r="96" spans="1:16" s="55" customFormat="1">
      <c r="A96" s="197">
        <f t="shared" si="15"/>
        <v>90</v>
      </c>
      <c r="B96" s="88" t="s">
        <v>242</v>
      </c>
      <c r="C96" s="59" t="s">
        <v>243</v>
      </c>
      <c r="D96" s="87" t="s">
        <v>99</v>
      </c>
      <c r="E96" s="85" t="s">
        <v>126</v>
      </c>
      <c r="F96" s="73">
        <v>132.5</v>
      </c>
      <c r="G96" s="73">
        <f t="shared" si="18"/>
        <v>132.5</v>
      </c>
      <c r="H96" s="73">
        <v>350</v>
      </c>
      <c r="I96" s="73">
        <f t="shared" si="19"/>
        <v>46</v>
      </c>
      <c r="J96" s="74">
        <f t="shared" si="16"/>
        <v>-2.215E-3</v>
      </c>
      <c r="K96" s="72">
        <f t="shared" si="17"/>
        <v>-0.10188999999999999</v>
      </c>
      <c r="L96" s="126">
        <v>487</v>
      </c>
      <c r="M96" s="107">
        <f t="shared" si="14"/>
        <v>-595.44515999999999</v>
      </c>
      <c r="O96" s="126"/>
      <c r="P96" s="251"/>
    </row>
    <row r="97" spans="1:16" s="55" customFormat="1">
      <c r="A97" s="197">
        <f t="shared" si="15"/>
        <v>91</v>
      </c>
      <c r="B97" s="88" t="s">
        <v>242</v>
      </c>
      <c r="C97" s="59" t="s">
        <v>243</v>
      </c>
      <c r="D97" s="87" t="s">
        <v>99</v>
      </c>
      <c r="E97" s="85" t="s">
        <v>127</v>
      </c>
      <c r="F97" s="73">
        <v>137.5</v>
      </c>
      <c r="G97" s="73">
        <f t="shared" si="18"/>
        <v>137.5</v>
      </c>
      <c r="H97" s="73">
        <v>350</v>
      </c>
      <c r="I97" s="73">
        <f t="shared" si="19"/>
        <v>48</v>
      </c>
      <c r="J97" s="74">
        <f t="shared" si="16"/>
        <v>-2.215E-3</v>
      </c>
      <c r="K97" s="72">
        <f t="shared" si="17"/>
        <v>-0.10632</v>
      </c>
      <c r="L97" s="126">
        <v>1845</v>
      </c>
      <c r="M97" s="107">
        <f t="shared" si="14"/>
        <v>-2353.9248000000002</v>
      </c>
      <c r="O97" s="126"/>
      <c r="P97" s="251"/>
    </row>
    <row r="98" spans="1:16" s="55" customFormat="1">
      <c r="A98" s="197">
        <f t="shared" si="15"/>
        <v>92</v>
      </c>
      <c r="B98" s="88" t="s">
        <v>242</v>
      </c>
      <c r="C98" s="59" t="s">
        <v>243</v>
      </c>
      <c r="D98" s="87" t="s">
        <v>99</v>
      </c>
      <c r="E98" s="85" t="s">
        <v>128</v>
      </c>
      <c r="F98" s="73">
        <v>142.5</v>
      </c>
      <c r="G98" s="73">
        <f t="shared" si="18"/>
        <v>142.5</v>
      </c>
      <c r="H98" s="73">
        <v>350</v>
      </c>
      <c r="I98" s="73">
        <f t="shared" si="19"/>
        <v>50</v>
      </c>
      <c r="J98" s="74">
        <f t="shared" si="16"/>
        <v>-2.215E-3</v>
      </c>
      <c r="K98" s="72">
        <f t="shared" si="17"/>
        <v>-0.11075</v>
      </c>
      <c r="L98" s="126"/>
      <c r="M98" s="107">
        <f t="shared" si="14"/>
        <v>0</v>
      </c>
      <c r="O98" s="126"/>
      <c r="P98" s="251"/>
    </row>
    <row r="99" spans="1:16" s="55" customFormat="1">
      <c r="A99" s="197">
        <f t="shared" si="15"/>
        <v>93</v>
      </c>
      <c r="B99" s="88" t="s">
        <v>242</v>
      </c>
      <c r="C99" s="59" t="s">
        <v>243</v>
      </c>
      <c r="D99" s="87" t="s">
        <v>99</v>
      </c>
      <c r="E99" s="85" t="s">
        <v>129</v>
      </c>
      <c r="F99" s="73">
        <v>147.5</v>
      </c>
      <c r="G99" s="73">
        <f t="shared" si="18"/>
        <v>147.5</v>
      </c>
      <c r="H99" s="73">
        <v>350</v>
      </c>
      <c r="I99" s="73">
        <f t="shared" si="19"/>
        <v>52</v>
      </c>
      <c r="J99" s="74">
        <f t="shared" si="16"/>
        <v>-2.215E-3</v>
      </c>
      <c r="K99" s="72">
        <f t="shared" si="17"/>
        <v>-0.11518</v>
      </c>
      <c r="L99" s="126">
        <v>91</v>
      </c>
      <c r="M99" s="107">
        <f t="shared" si="14"/>
        <v>-125.77655999999999</v>
      </c>
      <c r="O99" s="126"/>
      <c r="P99" s="251"/>
    </row>
    <row r="100" spans="1:16" s="55" customFormat="1">
      <c r="A100" s="197">
        <f t="shared" si="15"/>
        <v>94</v>
      </c>
      <c r="B100" s="88" t="s">
        <v>242</v>
      </c>
      <c r="C100" s="59" t="s">
        <v>243</v>
      </c>
      <c r="D100" s="87" t="s">
        <v>99</v>
      </c>
      <c r="E100" s="85" t="s">
        <v>130</v>
      </c>
      <c r="F100" s="73">
        <v>152.5</v>
      </c>
      <c r="G100" s="73">
        <f t="shared" si="18"/>
        <v>152.5</v>
      </c>
      <c r="H100" s="73">
        <v>350</v>
      </c>
      <c r="I100" s="73">
        <f t="shared" si="19"/>
        <v>53</v>
      </c>
      <c r="J100" s="74">
        <f t="shared" si="16"/>
        <v>-2.215E-3</v>
      </c>
      <c r="K100" s="72">
        <f t="shared" si="17"/>
        <v>-0.117395</v>
      </c>
      <c r="L100" s="126">
        <v>66</v>
      </c>
      <c r="M100" s="107">
        <f t="shared" si="14"/>
        <v>-92.97684000000001</v>
      </c>
      <c r="O100" s="126"/>
      <c r="P100" s="251"/>
    </row>
    <row r="101" spans="1:16" s="55" customFormat="1">
      <c r="A101" s="197">
        <f t="shared" si="15"/>
        <v>95</v>
      </c>
      <c r="B101" s="88" t="s">
        <v>242</v>
      </c>
      <c r="C101" s="59" t="s">
        <v>243</v>
      </c>
      <c r="D101" s="87" t="s">
        <v>99</v>
      </c>
      <c r="E101" s="85" t="s">
        <v>131</v>
      </c>
      <c r="F101" s="73">
        <v>157.5</v>
      </c>
      <c r="G101" s="73">
        <f t="shared" si="18"/>
        <v>157.5</v>
      </c>
      <c r="H101" s="73">
        <v>350</v>
      </c>
      <c r="I101" s="73">
        <f t="shared" si="19"/>
        <v>55</v>
      </c>
      <c r="J101" s="74">
        <f t="shared" si="16"/>
        <v>-2.215E-3</v>
      </c>
      <c r="K101" s="72">
        <f t="shared" si="17"/>
        <v>-0.121825</v>
      </c>
      <c r="L101" s="126">
        <v>14</v>
      </c>
      <c r="M101" s="107">
        <f t="shared" si="14"/>
        <v>-20.4666</v>
      </c>
      <c r="O101" s="126"/>
      <c r="P101" s="251"/>
    </row>
    <row r="102" spans="1:16" s="55" customFormat="1">
      <c r="A102" s="197">
        <f t="shared" si="15"/>
        <v>96</v>
      </c>
      <c r="B102" s="88" t="s">
        <v>242</v>
      </c>
      <c r="C102" s="59" t="s">
        <v>243</v>
      </c>
      <c r="D102" s="87" t="s">
        <v>99</v>
      </c>
      <c r="E102" s="85" t="s">
        <v>132</v>
      </c>
      <c r="F102" s="73">
        <v>162.5</v>
      </c>
      <c r="G102" s="73">
        <f t="shared" si="18"/>
        <v>162.5</v>
      </c>
      <c r="H102" s="73">
        <v>350</v>
      </c>
      <c r="I102" s="73">
        <f t="shared" si="19"/>
        <v>57</v>
      </c>
      <c r="J102" s="74">
        <f t="shared" si="16"/>
        <v>-2.215E-3</v>
      </c>
      <c r="K102" s="72">
        <f t="shared" si="17"/>
        <v>-0.12625500000000001</v>
      </c>
      <c r="L102" s="126">
        <v>1497</v>
      </c>
      <c r="M102" s="107">
        <f t="shared" si="14"/>
        <v>-2268.0448200000001</v>
      </c>
      <c r="O102" s="126"/>
      <c r="P102" s="251"/>
    </row>
    <row r="103" spans="1:16" s="55" customFormat="1">
      <c r="A103" s="197">
        <f t="shared" si="15"/>
        <v>97</v>
      </c>
      <c r="B103" s="88" t="s">
        <v>242</v>
      </c>
      <c r="C103" s="59" t="s">
        <v>243</v>
      </c>
      <c r="D103" s="87" t="s">
        <v>99</v>
      </c>
      <c r="E103" s="85" t="s">
        <v>133</v>
      </c>
      <c r="F103" s="73">
        <v>167.5</v>
      </c>
      <c r="G103" s="73">
        <f t="shared" si="18"/>
        <v>167.5</v>
      </c>
      <c r="H103" s="73">
        <v>350</v>
      </c>
      <c r="I103" s="73">
        <f t="shared" si="19"/>
        <v>59</v>
      </c>
      <c r="J103" s="74">
        <f t="shared" si="16"/>
        <v>-2.215E-3</v>
      </c>
      <c r="K103" s="72">
        <f t="shared" si="17"/>
        <v>-0.130685</v>
      </c>
      <c r="L103" s="126">
        <v>364</v>
      </c>
      <c r="M103" s="107">
        <f t="shared" si="14"/>
        <v>-570.83207999999991</v>
      </c>
      <c r="O103" s="126"/>
      <c r="P103" s="251"/>
    </row>
    <row r="104" spans="1:16" s="55" customFormat="1">
      <c r="A104" s="197">
        <f t="shared" si="15"/>
        <v>98</v>
      </c>
      <c r="B104" s="88" t="s">
        <v>242</v>
      </c>
      <c r="C104" s="59" t="s">
        <v>243</v>
      </c>
      <c r="D104" s="87" t="s">
        <v>99</v>
      </c>
      <c r="E104" s="85" t="s">
        <v>134</v>
      </c>
      <c r="F104" s="73">
        <v>172.5</v>
      </c>
      <c r="G104" s="73">
        <f t="shared" si="18"/>
        <v>172.5</v>
      </c>
      <c r="H104" s="73">
        <v>350</v>
      </c>
      <c r="I104" s="73">
        <f t="shared" si="19"/>
        <v>60</v>
      </c>
      <c r="J104" s="74">
        <f t="shared" si="16"/>
        <v>-2.215E-3</v>
      </c>
      <c r="K104" s="72">
        <f t="shared" si="17"/>
        <v>-0.13289999999999999</v>
      </c>
      <c r="L104" s="126">
        <v>1</v>
      </c>
      <c r="M104" s="107">
        <f t="shared" si="14"/>
        <v>-1.5947999999999998</v>
      </c>
      <c r="O104" s="126"/>
      <c r="P104" s="251"/>
    </row>
    <row r="105" spans="1:16" s="55" customFormat="1">
      <c r="A105" s="197">
        <f t="shared" si="15"/>
        <v>99</v>
      </c>
      <c r="B105" s="88" t="s">
        <v>242</v>
      </c>
      <c r="C105" s="59" t="s">
        <v>243</v>
      </c>
      <c r="D105" s="87" t="s">
        <v>99</v>
      </c>
      <c r="E105" s="85" t="s">
        <v>135</v>
      </c>
      <c r="F105" s="73">
        <v>177.5</v>
      </c>
      <c r="G105" s="73">
        <f t="shared" si="18"/>
        <v>177.5</v>
      </c>
      <c r="H105" s="73">
        <v>350</v>
      </c>
      <c r="I105" s="73">
        <f t="shared" si="19"/>
        <v>62</v>
      </c>
      <c r="J105" s="74">
        <f t="shared" si="16"/>
        <v>-2.215E-3</v>
      </c>
      <c r="K105" s="72">
        <f t="shared" si="17"/>
        <v>-0.13733000000000001</v>
      </c>
      <c r="L105" s="126">
        <v>2</v>
      </c>
      <c r="M105" s="107">
        <f t="shared" si="14"/>
        <v>-3.2959200000000002</v>
      </c>
      <c r="O105" s="126"/>
      <c r="P105" s="251"/>
    </row>
    <row r="106" spans="1:16" s="55" customFormat="1">
      <c r="A106" s="197">
        <f t="shared" si="15"/>
        <v>100</v>
      </c>
      <c r="B106" s="88" t="s">
        <v>242</v>
      </c>
      <c r="C106" s="59" t="s">
        <v>243</v>
      </c>
      <c r="D106" s="87" t="s">
        <v>99</v>
      </c>
      <c r="E106" s="85" t="s">
        <v>136</v>
      </c>
      <c r="F106" s="73">
        <v>182.5</v>
      </c>
      <c r="G106" s="73">
        <f t="shared" si="18"/>
        <v>182.5</v>
      </c>
      <c r="H106" s="73">
        <v>350</v>
      </c>
      <c r="I106" s="73">
        <f t="shared" si="19"/>
        <v>64</v>
      </c>
      <c r="J106" s="74">
        <f t="shared" si="16"/>
        <v>-2.215E-3</v>
      </c>
      <c r="K106" s="72">
        <f t="shared" si="17"/>
        <v>-0.14176</v>
      </c>
      <c r="L106" s="126"/>
      <c r="M106" s="107">
        <f t="shared" si="14"/>
        <v>0</v>
      </c>
      <c r="O106" s="126"/>
      <c r="P106" s="251"/>
    </row>
    <row r="107" spans="1:16" s="55" customFormat="1">
      <c r="A107" s="197">
        <f t="shared" si="15"/>
        <v>101</v>
      </c>
      <c r="B107" s="88" t="s">
        <v>242</v>
      </c>
      <c r="C107" s="59" t="s">
        <v>243</v>
      </c>
      <c r="D107" s="87" t="s">
        <v>99</v>
      </c>
      <c r="E107" s="85" t="s">
        <v>137</v>
      </c>
      <c r="F107" s="73">
        <v>187.5</v>
      </c>
      <c r="G107" s="73">
        <f t="shared" si="18"/>
        <v>187.5</v>
      </c>
      <c r="H107" s="73">
        <v>350</v>
      </c>
      <c r="I107" s="73">
        <f t="shared" si="19"/>
        <v>66</v>
      </c>
      <c r="J107" s="74">
        <f t="shared" si="16"/>
        <v>-2.215E-3</v>
      </c>
      <c r="K107" s="72">
        <f t="shared" si="17"/>
        <v>-0.14618999999999999</v>
      </c>
      <c r="L107" s="126">
        <v>145</v>
      </c>
      <c r="M107" s="107">
        <f t="shared" si="14"/>
        <v>-254.3706</v>
      </c>
      <c r="O107" s="126"/>
      <c r="P107" s="251"/>
    </row>
    <row r="108" spans="1:16" s="55" customFormat="1">
      <c r="A108" s="197">
        <f t="shared" si="15"/>
        <v>102</v>
      </c>
      <c r="B108" s="88" t="s">
        <v>242</v>
      </c>
      <c r="C108" s="59" t="s">
        <v>243</v>
      </c>
      <c r="D108" s="87" t="s">
        <v>99</v>
      </c>
      <c r="E108" s="85" t="s">
        <v>138</v>
      </c>
      <c r="F108" s="73">
        <v>192.5</v>
      </c>
      <c r="G108" s="73">
        <f t="shared" si="18"/>
        <v>192.5</v>
      </c>
      <c r="H108" s="73">
        <v>350</v>
      </c>
      <c r="I108" s="73">
        <f t="shared" si="19"/>
        <v>67</v>
      </c>
      <c r="J108" s="74">
        <f t="shared" si="16"/>
        <v>-2.215E-3</v>
      </c>
      <c r="K108" s="72">
        <f t="shared" si="17"/>
        <v>-0.14840500000000001</v>
      </c>
      <c r="L108" s="126">
        <v>27</v>
      </c>
      <c r="M108" s="107">
        <f t="shared" si="14"/>
        <v>-48.083220000000004</v>
      </c>
      <c r="O108" s="126"/>
      <c r="P108" s="251"/>
    </row>
    <row r="109" spans="1:16" s="55" customFormat="1">
      <c r="A109" s="197">
        <f t="shared" si="15"/>
        <v>103</v>
      </c>
      <c r="B109" s="88" t="s">
        <v>242</v>
      </c>
      <c r="C109" s="59" t="s">
        <v>243</v>
      </c>
      <c r="D109" s="87" t="s">
        <v>99</v>
      </c>
      <c r="E109" s="85" t="s">
        <v>139</v>
      </c>
      <c r="F109" s="73">
        <v>197.5</v>
      </c>
      <c r="G109" s="73">
        <f t="shared" si="18"/>
        <v>197.5</v>
      </c>
      <c r="H109" s="73">
        <v>350</v>
      </c>
      <c r="I109" s="73">
        <f t="shared" si="19"/>
        <v>69</v>
      </c>
      <c r="J109" s="74">
        <f t="shared" si="16"/>
        <v>-2.215E-3</v>
      </c>
      <c r="K109" s="72">
        <f t="shared" si="17"/>
        <v>-0.152835</v>
      </c>
      <c r="L109" s="126">
        <v>195</v>
      </c>
      <c r="M109" s="107">
        <f t="shared" si="14"/>
        <v>-357.63389999999998</v>
      </c>
      <c r="O109" s="126"/>
      <c r="P109" s="251"/>
    </row>
    <row r="110" spans="1:16" s="55" customFormat="1">
      <c r="A110" s="197">
        <f t="shared" si="15"/>
        <v>104</v>
      </c>
      <c r="B110" s="88" t="s">
        <v>242</v>
      </c>
      <c r="C110" s="59" t="s">
        <v>243</v>
      </c>
      <c r="D110" s="87" t="s">
        <v>99</v>
      </c>
      <c r="E110" s="85" t="s">
        <v>140</v>
      </c>
      <c r="F110" s="73">
        <v>202.5</v>
      </c>
      <c r="G110" s="73">
        <f t="shared" si="18"/>
        <v>202.5</v>
      </c>
      <c r="H110" s="73">
        <v>350</v>
      </c>
      <c r="I110" s="73">
        <f t="shared" si="19"/>
        <v>71</v>
      </c>
      <c r="J110" s="74">
        <f t="shared" si="16"/>
        <v>-2.215E-3</v>
      </c>
      <c r="K110" s="72">
        <f t="shared" si="17"/>
        <v>-0.15726499999999999</v>
      </c>
      <c r="L110" s="126">
        <v>227</v>
      </c>
      <c r="M110" s="107">
        <f t="shared" si="14"/>
        <v>-428.38986</v>
      </c>
      <c r="O110" s="126"/>
      <c r="P110" s="251"/>
    </row>
    <row r="111" spans="1:16" s="55" customFormat="1">
      <c r="A111" s="197">
        <f t="shared" si="15"/>
        <v>105</v>
      </c>
      <c r="B111" s="88" t="s">
        <v>242</v>
      </c>
      <c r="C111" s="59" t="s">
        <v>243</v>
      </c>
      <c r="D111" s="87" t="s">
        <v>99</v>
      </c>
      <c r="E111" s="85" t="s">
        <v>141</v>
      </c>
      <c r="F111" s="73">
        <v>207.5</v>
      </c>
      <c r="G111" s="73">
        <f t="shared" si="18"/>
        <v>207.5</v>
      </c>
      <c r="H111" s="73">
        <v>350</v>
      </c>
      <c r="I111" s="73">
        <f t="shared" si="19"/>
        <v>73</v>
      </c>
      <c r="J111" s="74">
        <f t="shared" si="16"/>
        <v>-2.215E-3</v>
      </c>
      <c r="K111" s="72">
        <f t="shared" si="17"/>
        <v>-0.16169500000000001</v>
      </c>
      <c r="L111" s="126">
        <v>6</v>
      </c>
      <c r="M111" s="107">
        <f t="shared" si="14"/>
        <v>-11.64204</v>
      </c>
      <c r="O111" s="126"/>
      <c r="P111" s="251"/>
    </row>
    <row r="112" spans="1:16" s="55" customFormat="1">
      <c r="A112" s="197">
        <f t="shared" si="15"/>
        <v>106</v>
      </c>
      <c r="B112" s="88" t="s">
        <v>242</v>
      </c>
      <c r="C112" s="59" t="s">
        <v>243</v>
      </c>
      <c r="D112" s="87" t="s">
        <v>99</v>
      </c>
      <c r="E112" s="85" t="s">
        <v>142</v>
      </c>
      <c r="F112" s="73">
        <v>212.5</v>
      </c>
      <c r="G112" s="73">
        <f t="shared" si="18"/>
        <v>212.5</v>
      </c>
      <c r="H112" s="73">
        <v>350</v>
      </c>
      <c r="I112" s="73">
        <f t="shared" si="19"/>
        <v>74</v>
      </c>
      <c r="J112" s="74">
        <f t="shared" si="16"/>
        <v>-2.215E-3</v>
      </c>
      <c r="K112" s="72">
        <f t="shared" si="17"/>
        <v>-0.16391</v>
      </c>
      <c r="L112" s="126">
        <v>1</v>
      </c>
      <c r="M112" s="107">
        <f t="shared" si="14"/>
        <v>-1.96692</v>
      </c>
      <c r="O112" s="126"/>
      <c r="P112" s="251"/>
    </row>
    <row r="113" spans="1:16" s="55" customFormat="1">
      <c r="A113" s="197">
        <f t="shared" si="15"/>
        <v>107</v>
      </c>
      <c r="B113" s="88" t="s">
        <v>242</v>
      </c>
      <c r="C113" s="59" t="s">
        <v>243</v>
      </c>
      <c r="D113" s="87" t="s">
        <v>99</v>
      </c>
      <c r="E113" s="85" t="s">
        <v>143</v>
      </c>
      <c r="F113" s="73">
        <v>217.5</v>
      </c>
      <c r="G113" s="73">
        <f t="shared" si="18"/>
        <v>217.5</v>
      </c>
      <c r="H113" s="73">
        <v>350</v>
      </c>
      <c r="I113" s="73">
        <f t="shared" si="19"/>
        <v>76</v>
      </c>
      <c r="J113" s="74">
        <f t="shared" si="16"/>
        <v>-2.215E-3</v>
      </c>
      <c r="K113" s="72">
        <f t="shared" si="17"/>
        <v>-0.16833999999999999</v>
      </c>
      <c r="L113" s="126"/>
      <c r="M113" s="107">
        <f t="shared" si="14"/>
        <v>0</v>
      </c>
      <c r="O113" s="126"/>
      <c r="P113" s="251"/>
    </row>
    <row r="114" spans="1:16" s="55" customFormat="1">
      <c r="A114" s="197">
        <f t="shared" si="15"/>
        <v>108</v>
      </c>
      <c r="B114" s="88" t="s">
        <v>242</v>
      </c>
      <c r="C114" s="59" t="s">
        <v>243</v>
      </c>
      <c r="D114" s="87" t="s">
        <v>99</v>
      </c>
      <c r="E114" s="85" t="s">
        <v>144</v>
      </c>
      <c r="F114" s="73">
        <v>222.5</v>
      </c>
      <c r="G114" s="73">
        <f t="shared" si="18"/>
        <v>222.5</v>
      </c>
      <c r="H114" s="73">
        <v>350</v>
      </c>
      <c r="I114" s="73">
        <f t="shared" si="19"/>
        <v>78</v>
      </c>
      <c r="J114" s="74">
        <f t="shared" si="16"/>
        <v>-2.215E-3</v>
      </c>
      <c r="K114" s="72">
        <f t="shared" si="17"/>
        <v>-0.17277000000000001</v>
      </c>
      <c r="L114" s="126"/>
      <c r="M114" s="107">
        <f t="shared" si="14"/>
        <v>0</v>
      </c>
      <c r="O114" s="126"/>
      <c r="P114" s="251"/>
    </row>
    <row r="115" spans="1:16" s="55" customFormat="1">
      <c r="A115" s="197">
        <f t="shared" si="15"/>
        <v>109</v>
      </c>
      <c r="B115" s="88" t="s">
        <v>242</v>
      </c>
      <c r="C115" s="59" t="s">
        <v>243</v>
      </c>
      <c r="D115" s="87" t="s">
        <v>99</v>
      </c>
      <c r="E115" s="85" t="s">
        <v>145</v>
      </c>
      <c r="F115" s="73">
        <v>227.5</v>
      </c>
      <c r="G115" s="73">
        <f t="shared" si="18"/>
        <v>227.5</v>
      </c>
      <c r="H115" s="73">
        <v>350</v>
      </c>
      <c r="I115" s="73">
        <f t="shared" si="19"/>
        <v>80</v>
      </c>
      <c r="J115" s="74">
        <f t="shared" si="16"/>
        <v>-2.215E-3</v>
      </c>
      <c r="K115" s="72">
        <f t="shared" si="17"/>
        <v>-0.1772</v>
      </c>
      <c r="L115" s="126"/>
      <c r="M115" s="107">
        <f t="shared" si="14"/>
        <v>0</v>
      </c>
      <c r="O115" s="126"/>
      <c r="P115" s="251"/>
    </row>
    <row r="116" spans="1:16" s="55" customFormat="1">
      <c r="A116" s="197">
        <f t="shared" si="15"/>
        <v>110</v>
      </c>
      <c r="B116" s="88" t="s">
        <v>242</v>
      </c>
      <c r="C116" s="59" t="s">
        <v>243</v>
      </c>
      <c r="D116" s="87" t="s">
        <v>99</v>
      </c>
      <c r="E116" s="85" t="s">
        <v>146</v>
      </c>
      <c r="F116" s="73">
        <v>232.5</v>
      </c>
      <c r="G116" s="73">
        <f t="shared" si="18"/>
        <v>232.5</v>
      </c>
      <c r="H116" s="73">
        <v>350</v>
      </c>
      <c r="I116" s="73">
        <f t="shared" si="19"/>
        <v>81</v>
      </c>
      <c r="J116" s="74">
        <f t="shared" si="16"/>
        <v>-2.215E-3</v>
      </c>
      <c r="K116" s="72">
        <f t="shared" si="17"/>
        <v>-0.17941499999999999</v>
      </c>
      <c r="L116" s="126"/>
      <c r="M116" s="107">
        <f t="shared" si="14"/>
        <v>0</v>
      </c>
      <c r="O116" s="126"/>
      <c r="P116" s="251"/>
    </row>
    <row r="117" spans="1:16" s="55" customFormat="1">
      <c r="A117" s="197">
        <f t="shared" si="15"/>
        <v>111</v>
      </c>
      <c r="B117" s="88" t="s">
        <v>242</v>
      </c>
      <c r="C117" s="59" t="s">
        <v>243</v>
      </c>
      <c r="D117" s="87" t="s">
        <v>99</v>
      </c>
      <c r="E117" s="85" t="s">
        <v>147</v>
      </c>
      <c r="F117" s="73">
        <v>237.5</v>
      </c>
      <c r="G117" s="73">
        <f t="shared" si="18"/>
        <v>237.5</v>
      </c>
      <c r="H117" s="73">
        <v>350</v>
      </c>
      <c r="I117" s="73">
        <f t="shared" si="19"/>
        <v>83</v>
      </c>
      <c r="J117" s="74">
        <f t="shared" si="16"/>
        <v>-2.215E-3</v>
      </c>
      <c r="K117" s="72">
        <f t="shared" si="17"/>
        <v>-0.18384500000000001</v>
      </c>
      <c r="L117" s="126"/>
      <c r="M117" s="107">
        <f t="shared" si="14"/>
        <v>0</v>
      </c>
      <c r="O117" s="126"/>
      <c r="P117" s="251"/>
    </row>
    <row r="118" spans="1:16" s="55" customFormat="1">
      <c r="A118" s="197">
        <f t="shared" si="15"/>
        <v>112</v>
      </c>
      <c r="B118" s="88" t="s">
        <v>242</v>
      </c>
      <c r="C118" s="59" t="s">
        <v>243</v>
      </c>
      <c r="D118" s="87" t="s">
        <v>99</v>
      </c>
      <c r="E118" s="85" t="s">
        <v>148</v>
      </c>
      <c r="F118" s="73">
        <v>242.5</v>
      </c>
      <c r="G118" s="73">
        <f t="shared" si="18"/>
        <v>242.5</v>
      </c>
      <c r="H118" s="73">
        <v>350</v>
      </c>
      <c r="I118" s="73">
        <f t="shared" si="19"/>
        <v>85</v>
      </c>
      <c r="J118" s="74">
        <f t="shared" si="16"/>
        <v>-2.215E-3</v>
      </c>
      <c r="K118" s="72">
        <f t="shared" si="17"/>
        <v>-0.188275</v>
      </c>
      <c r="L118" s="126"/>
      <c r="M118" s="107">
        <f t="shared" si="14"/>
        <v>0</v>
      </c>
      <c r="O118" s="126"/>
      <c r="P118" s="251"/>
    </row>
    <row r="119" spans="1:16" s="55" customFormat="1">
      <c r="A119" s="197">
        <f t="shared" si="15"/>
        <v>113</v>
      </c>
      <c r="B119" s="88" t="s">
        <v>242</v>
      </c>
      <c r="C119" s="59" t="s">
        <v>243</v>
      </c>
      <c r="D119" s="87" t="s">
        <v>99</v>
      </c>
      <c r="E119" s="85" t="s">
        <v>149</v>
      </c>
      <c r="F119" s="73">
        <v>247.5</v>
      </c>
      <c r="G119" s="73">
        <f t="shared" si="18"/>
        <v>247.5</v>
      </c>
      <c r="H119" s="73">
        <v>350</v>
      </c>
      <c r="I119" s="73">
        <f t="shared" si="19"/>
        <v>87</v>
      </c>
      <c r="J119" s="74">
        <f t="shared" si="16"/>
        <v>-2.215E-3</v>
      </c>
      <c r="K119" s="72">
        <f t="shared" si="17"/>
        <v>-0.19270499999999999</v>
      </c>
      <c r="L119" s="126"/>
      <c r="M119" s="107">
        <f t="shared" si="14"/>
        <v>0</v>
      </c>
      <c r="O119" s="126"/>
      <c r="P119" s="251"/>
    </row>
    <row r="120" spans="1:16" s="55" customFormat="1">
      <c r="A120" s="197">
        <f t="shared" si="15"/>
        <v>114</v>
      </c>
      <c r="B120" s="88" t="s">
        <v>242</v>
      </c>
      <c r="C120" s="59" t="s">
        <v>243</v>
      </c>
      <c r="D120" s="87" t="s">
        <v>99</v>
      </c>
      <c r="E120" s="85" t="s">
        <v>150</v>
      </c>
      <c r="F120" s="73">
        <v>252.5</v>
      </c>
      <c r="G120" s="73">
        <f t="shared" si="18"/>
        <v>252.5</v>
      </c>
      <c r="H120" s="73">
        <v>350</v>
      </c>
      <c r="I120" s="73">
        <f t="shared" si="19"/>
        <v>88</v>
      </c>
      <c r="J120" s="74">
        <f t="shared" si="16"/>
        <v>-2.215E-3</v>
      </c>
      <c r="K120" s="72">
        <f t="shared" si="17"/>
        <v>-0.19491999999999998</v>
      </c>
      <c r="L120" s="126"/>
      <c r="M120" s="107">
        <f t="shared" si="14"/>
        <v>0</v>
      </c>
      <c r="O120" s="126"/>
      <c r="P120" s="251"/>
    </row>
    <row r="121" spans="1:16" s="55" customFormat="1">
      <c r="A121" s="197">
        <f t="shared" si="15"/>
        <v>115</v>
      </c>
      <c r="B121" s="88" t="s">
        <v>242</v>
      </c>
      <c r="C121" s="59" t="s">
        <v>243</v>
      </c>
      <c r="D121" s="87" t="s">
        <v>99</v>
      </c>
      <c r="E121" s="85" t="s">
        <v>151</v>
      </c>
      <c r="F121" s="73">
        <v>257.5</v>
      </c>
      <c r="G121" s="73">
        <f t="shared" si="18"/>
        <v>257.5</v>
      </c>
      <c r="H121" s="73">
        <v>350</v>
      </c>
      <c r="I121" s="73">
        <f t="shared" si="19"/>
        <v>90</v>
      </c>
      <c r="J121" s="74">
        <f t="shared" si="16"/>
        <v>-2.215E-3</v>
      </c>
      <c r="K121" s="72">
        <f t="shared" si="17"/>
        <v>-0.19935</v>
      </c>
      <c r="L121" s="126">
        <v>33</v>
      </c>
      <c r="M121" s="107">
        <f t="shared" si="14"/>
        <v>-78.942599999999999</v>
      </c>
      <c r="O121" s="126"/>
      <c r="P121" s="251"/>
    </row>
    <row r="122" spans="1:16" s="55" customFormat="1">
      <c r="A122" s="197">
        <f t="shared" si="15"/>
        <v>116</v>
      </c>
      <c r="B122" s="88" t="s">
        <v>242</v>
      </c>
      <c r="C122" s="59" t="s">
        <v>243</v>
      </c>
      <c r="D122" s="87" t="s">
        <v>99</v>
      </c>
      <c r="E122" s="85" t="s">
        <v>152</v>
      </c>
      <c r="F122" s="73">
        <v>262.5</v>
      </c>
      <c r="G122" s="73">
        <f t="shared" si="18"/>
        <v>262.5</v>
      </c>
      <c r="H122" s="73">
        <v>350</v>
      </c>
      <c r="I122" s="73">
        <f t="shared" si="19"/>
        <v>92</v>
      </c>
      <c r="J122" s="74">
        <f t="shared" si="16"/>
        <v>-2.215E-3</v>
      </c>
      <c r="K122" s="72">
        <f t="shared" si="17"/>
        <v>-0.20377999999999999</v>
      </c>
      <c r="L122" s="126">
        <v>7</v>
      </c>
      <c r="M122" s="107">
        <f t="shared" si="14"/>
        <v>-17.117519999999999</v>
      </c>
      <c r="O122" s="126"/>
      <c r="P122" s="251"/>
    </row>
    <row r="123" spans="1:16" s="55" customFormat="1">
      <c r="A123" s="197">
        <f t="shared" si="15"/>
        <v>117</v>
      </c>
      <c r="B123" s="88" t="s">
        <v>242</v>
      </c>
      <c r="C123" s="59" t="s">
        <v>243</v>
      </c>
      <c r="D123" s="87" t="s">
        <v>99</v>
      </c>
      <c r="E123" s="85" t="s">
        <v>153</v>
      </c>
      <c r="F123" s="73">
        <v>267.5</v>
      </c>
      <c r="G123" s="73">
        <f t="shared" si="18"/>
        <v>267.5</v>
      </c>
      <c r="H123" s="73">
        <v>350</v>
      </c>
      <c r="I123" s="73">
        <f t="shared" si="19"/>
        <v>94</v>
      </c>
      <c r="J123" s="74">
        <f t="shared" si="16"/>
        <v>-2.215E-3</v>
      </c>
      <c r="K123" s="72">
        <f t="shared" si="17"/>
        <v>-0.20821000000000001</v>
      </c>
      <c r="L123" s="126"/>
      <c r="M123" s="107">
        <f t="shared" ref="M123:M128" si="20">+L123*K123*12</f>
        <v>0</v>
      </c>
      <c r="O123" s="126"/>
      <c r="P123" s="251"/>
    </row>
    <row r="124" spans="1:16" s="55" customFormat="1">
      <c r="A124" s="197">
        <f t="shared" si="15"/>
        <v>118</v>
      </c>
      <c r="B124" s="88" t="s">
        <v>242</v>
      </c>
      <c r="C124" s="59" t="s">
        <v>243</v>
      </c>
      <c r="D124" s="87" t="s">
        <v>99</v>
      </c>
      <c r="E124" s="85" t="s">
        <v>154</v>
      </c>
      <c r="F124" s="73">
        <v>272.5</v>
      </c>
      <c r="G124" s="73">
        <f t="shared" si="18"/>
        <v>272.5</v>
      </c>
      <c r="H124" s="73">
        <v>350</v>
      </c>
      <c r="I124" s="73">
        <f t="shared" si="19"/>
        <v>95</v>
      </c>
      <c r="J124" s="74">
        <f t="shared" si="16"/>
        <v>-2.215E-3</v>
      </c>
      <c r="K124" s="72">
        <f t="shared" si="17"/>
        <v>-0.210425</v>
      </c>
      <c r="L124" s="126">
        <v>0</v>
      </c>
      <c r="M124" s="107">
        <f t="shared" si="20"/>
        <v>0</v>
      </c>
      <c r="O124" s="126"/>
      <c r="P124" s="251"/>
    </row>
    <row r="125" spans="1:16" s="55" customFormat="1">
      <c r="A125" s="197">
        <f t="shared" si="15"/>
        <v>119</v>
      </c>
      <c r="B125" s="88" t="s">
        <v>242</v>
      </c>
      <c r="C125" s="59" t="s">
        <v>243</v>
      </c>
      <c r="D125" s="87" t="s">
        <v>99</v>
      </c>
      <c r="E125" s="85" t="s">
        <v>155</v>
      </c>
      <c r="F125" s="73">
        <v>277.5</v>
      </c>
      <c r="G125" s="73">
        <f t="shared" si="18"/>
        <v>277.5</v>
      </c>
      <c r="H125" s="73">
        <v>350</v>
      </c>
      <c r="I125" s="73">
        <f t="shared" si="19"/>
        <v>97</v>
      </c>
      <c r="J125" s="74">
        <f t="shared" si="16"/>
        <v>-2.215E-3</v>
      </c>
      <c r="K125" s="72">
        <f t="shared" si="17"/>
        <v>-0.21485499999999999</v>
      </c>
      <c r="L125" s="126"/>
      <c r="M125" s="107">
        <f t="shared" si="20"/>
        <v>0</v>
      </c>
      <c r="O125" s="126"/>
      <c r="P125" s="251"/>
    </row>
    <row r="126" spans="1:16" s="55" customFormat="1">
      <c r="A126" s="197">
        <f t="shared" si="15"/>
        <v>120</v>
      </c>
      <c r="B126" s="88" t="s">
        <v>242</v>
      </c>
      <c r="C126" s="59" t="s">
        <v>243</v>
      </c>
      <c r="D126" s="87" t="s">
        <v>99</v>
      </c>
      <c r="E126" s="85" t="s">
        <v>156</v>
      </c>
      <c r="F126" s="73">
        <v>282.5</v>
      </c>
      <c r="G126" s="73">
        <f t="shared" si="18"/>
        <v>282.5</v>
      </c>
      <c r="H126" s="73">
        <v>350</v>
      </c>
      <c r="I126" s="73">
        <f t="shared" si="19"/>
        <v>99</v>
      </c>
      <c r="J126" s="74">
        <f t="shared" si="16"/>
        <v>-2.215E-3</v>
      </c>
      <c r="K126" s="72">
        <f t="shared" si="17"/>
        <v>-0.21928500000000001</v>
      </c>
      <c r="L126" s="126">
        <v>75</v>
      </c>
      <c r="M126" s="107">
        <f t="shared" si="20"/>
        <v>-197.35649999999998</v>
      </c>
      <c r="O126" s="126"/>
      <c r="P126" s="251"/>
    </row>
    <row r="127" spans="1:16" s="55" customFormat="1">
      <c r="A127" s="197">
        <f t="shared" si="15"/>
        <v>121</v>
      </c>
      <c r="B127" s="88" t="s">
        <v>242</v>
      </c>
      <c r="C127" s="59" t="s">
        <v>243</v>
      </c>
      <c r="D127" s="87" t="s">
        <v>99</v>
      </c>
      <c r="E127" s="85" t="s">
        <v>157</v>
      </c>
      <c r="F127" s="73">
        <v>287.5</v>
      </c>
      <c r="G127" s="73">
        <f t="shared" si="18"/>
        <v>287.5</v>
      </c>
      <c r="H127" s="73">
        <v>350</v>
      </c>
      <c r="I127" s="73">
        <f t="shared" si="19"/>
        <v>101</v>
      </c>
      <c r="J127" s="74">
        <f t="shared" si="16"/>
        <v>-2.215E-3</v>
      </c>
      <c r="K127" s="72">
        <f t="shared" si="17"/>
        <v>-0.223715</v>
      </c>
      <c r="L127" s="126"/>
      <c r="M127" s="107">
        <f t="shared" si="20"/>
        <v>0</v>
      </c>
      <c r="O127" s="126"/>
      <c r="P127" s="251"/>
    </row>
    <row r="128" spans="1:16" s="55" customFormat="1">
      <c r="A128" s="197">
        <f t="shared" si="15"/>
        <v>122</v>
      </c>
      <c r="B128" s="88" t="s">
        <v>242</v>
      </c>
      <c r="C128" s="59" t="s">
        <v>243</v>
      </c>
      <c r="D128" s="87" t="s">
        <v>99</v>
      </c>
      <c r="E128" s="153" t="s">
        <v>158</v>
      </c>
      <c r="F128" s="126">
        <v>292.5</v>
      </c>
      <c r="G128" s="126">
        <f t="shared" si="18"/>
        <v>292.5</v>
      </c>
      <c r="H128" s="126">
        <v>350</v>
      </c>
      <c r="I128" s="126">
        <f t="shared" si="19"/>
        <v>102</v>
      </c>
      <c r="J128" s="74">
        <f t="shared" si="16"/>
        <v>-2.215E-3</v>
      </c>
      <c r="K128" s="72">
        <f t="shared" si="17"/>
        <v>-0.22592999999999999</v>
      </c>
      <c r="L128" s="126">
        <v>51</v>
      </c>
      <c r="M128" s="107">
        <f t="shared" si="20"/>
        <v>-138.26916</v>
      </c>
      <c r="O128" s="126"/>
      <c r="P128" s="251"/>
    </row>
    <row r="129" spans="1:16" s="55" customFormat="1">
      <c r="A129" s="197">
        <f t="shared" si="15"/>
        <v>123</v>
      </c>
      <c r="B129" s="88" t="s">
        <v>242</v>
      </c>
      <c r="C129" s="59" t="s">
        <v>243</v>
      </c>
      <c r="D129" s="87" t="s">
        <v>99</v>
      </c>
      <c r="E129" s="153" t="s">
        <v>159</v>
      </c>
      <c r="F129" s="126">
        <v>297.5</v>
      </c>
      <c r="G129" s="126">
        <f t="shared" si="18"/>
        <v>297.5</v>
      </c>
      <c r="H129" s="126">
        <v>350</v>
      </c>
      <c r="I129" s="126">
        <f t="shared" si="19"/>
        <v>104</v>
      </c>
      <c r="J129" s="74">
        <f t="shared" si="16"/>
        <v>-2.215E-3</v>
      </c>
      <c r="K129" s="72">
        <f t="shared" ref="K129:K135" si="21">+$I129*J129</f>
        <v>-0.23036000000000001</v>
      </c>
      <c r="L129" s="126"/>
      <c r="M129" s="107">
        <f t="shared" ref="M129:M135" si="22">+L129*K129*12</f>
        <v>0</v>
      </c>
      <c r="O129" s="126"/>
      <c r="P129" s="251"/>
    </row>
    <row r="130" spans="1:16" s="55" customFormat="1">
      <c r="A130" s="197">
        <f t="shared" si="15"/>
        <v>124</v>
      </c>
      <c r="B130" s="151">
        <v>58</v>
      </c>
      <c r="C130" s="152" t="s">
        <v>53</v>
      </c>
      <c r="D130" s="87" t="s">
        <v>99</v>
      </c>
      <c r="E130" s="154" t="s">
        <v>357</v>
      </c>
      <c r="F130" s="126">
        <f>300+50</f>
        <v>350</v>
      </c>
      <c r="G130" s="126">
        <f t="shared" si="18"/>
        <v>350</v>
      </c>
      <c r="H130" s="126">
        <v>350</v>
      </c>
      <c r="I130" s="126">
        <f t="shared" si="19"/>
        <v>123</v>
      </c>
      <c r="J130" s="74">
        <f t="shared" si="16"/>
        <v>-2.215E-3</v>
      </c>
      <c r="K130" s="72">
        <f t="shared" si="21"/>
        <v>-0.27244499999999999</v>
      </c>
      <c r="L130" s="126"/>
      <c r="M130" s="107">
        <f t="shared" si="22"/>
        <v>0</v>
      </c>
      <c r="O130" s="126"/>
      <c r="P130" s="251"/>
    </row>
    <row r="131" spans="1:16" s="55" customFormat="1">
      <c r="A131" s="361">
        <f t="shared" ref="A131:A142" si="23">ROW(A131)-6</f>
        <v>125</v>
      </c>
      <c r="B131" s="88">
        <v>58</v>
      </c>
      <c r="C131" s="59" t="s">
        <v>53</v>
      </c>
      <c r="D131" s="87" t="s">
        <v>99</v>
      </c>
      <c r="E131" s="154" t="s">
        <v>351</v>
      </c>
      <c r="F131" s="126">
        <f>+F130+100</f>
        <v>450</v>
      </c>
      <c r="G131" s="126">
        <f t="shared" si="18"/>
        <v>450</v>
      </c>
      <c r="H131" s="126">
        <v>350</v>
      </c>
      <c r="I131" s="126">
        <f t="shared" si="19"/>
        <v>158</v>
      </c>
      <c r="J131" s="74">
        <f t="shared" si="16"/>
        <v>-2.215E-3</v>
      </c>
      <c r="K131" s="72">
        <f t="shared" si="21"/>
        <v>-0.34997</v>
      </c>
      <c r="L131" s="126"/>
      <c r="M131" s="107">
        <f t="shared" si="22"/>
        <v>0</v>
      </c>
      <c r="O131" s="126"/>
      <c r="P131" s="251"/>
    </row>
    <row r="132" spans="1:16" s="55" customFormat="1">
      <c r="A132" s="361">
        <f t="shared" si="23"/>
        <v>126</v>
      </c>
      <c r="B132" s="88">
        <v>58</v>
      </c>
      <c r="C132" s="59" t="s">
        <v>53</v>
      </c>
      <c r="D132" s="87" t="s">
        <v>99</v>
      </c>
      <c r="E132" s="154" t="s">
        <v>352</v>
      </c>
      <c r="F132" s="126">
        <f>+F131+100</f>
        <v>550</v>
      </c>
      <c r="G132" s="126">
        <f t="shared" si="18"/>
        <v>550</v>
      </c>
      <c r="H132" s="126">
        <v>350</v>
      </c>
      <c r="I132" s="126">
        <f t="shared" si="19"/>
        <v>193</v>
      </c>
      <c r="J132" s="74">
        <f t="shared" si="16"/>
        <v>-2.215E-3</v>
      </c>
      <c r="K132" s="72">
        <f t="shared" si="21"/>
        <v>-0.42749500000000001</v>
      </c>
      <c r="L132" s="126"/>
      <c r="M132" s="107">
        <f t="shared" si="22"/>
        <v>0</v>
      </c>
      <c r="O132" s="126"/>
      <c r="P132" s="251"/>
    </row>
    <row r="133" spans="1:16" s="55" customFormat="1">
      <c r="A133" s="361">
        <f t="shared" si="23"/>
        <v>127</v>
      </c>
      <c r="B133" s="88">
        <v>58</v>
      </c>
      <c r="C133" s="59" t="s">
        <v>53</v>
      </c>
      <c r="D133" s="87" t="s">
        <v>99</v>
      </c>
      <c r="E133" s="154" t="s">
        <v>353</v>
      </c>
      <c r="F133" s="126">
        <f>+F132+100</f>
        <v>650</v>
      </c>
      <c r="G133" s="126">
        <f t="shared" si="18"/>
        <v>650</v>
      </c>
      <c r="H133" s="126">
        <v>350</v>
      </c>
      <c r="I133" s="126">
        <f t="shared" si="19"/>
        <v>228</v>
      </c>
      <c r="J133" s="74">
        <f t="shared" si="16"/>
        <v>-2.215E-3</v>
      </c>
      <c r="K133" s="72">
        <f t="shared" si="21"/>
        <v>-0.50502000000000002</v>
      </c>
      <c r="L133" s="126"/>
      <c r="M133" s="107">
        <f t="shared" si="22"/>
        <v>0</v>
      </c>
      <c r="O133" s="126"/>
      <c r="P133" s="251"/>
    </row>
    <row r="134" spans="1:16" s="55" customFormat="1">
      <c r="A134" s="361">
        <f t="shared" si="23"/>
        <v>128</v>
      </c>
      <c r="B134" s="88">
        <v>58</v>
      </c>
      <c r="C134" s="59" t="s">
        <v>53</v>
      </c>
      <c r="D134" s="87" t="s">
        <v>99</v>
      </c>
      <c r="E134" s="154" t="s">
        <v>354</v>
      </c>
      <c r="F134" s="126">
        <f>+F133+100</f>
        <v>750</v>
      </c>
      <c r="G134" s="126">
        <f t="shared" si="18"/>
        <v>750</v>
      </c>
      <c r="H134" s="126">
        <v>350</v>
      </c>
      <c r="I134" s="126">
        <f t="shared" si="19"/>
        <v>263</v>
      </c>
      <c r="J134" s="74">
        <f t="shared" si="16"/>
        <v>-2.215E-3</v>
      </c>
      <c r="K134" s="72">
        <f t="shared" si="21"/>
        <v>-0.58254499999999998</v>
      </c>
      <c r="L134" s="126"/>
      <c r="M134" s="107">
        <f t="shared" si="22"/>
        <v>0</v>
      </c>
      <c r="O134" s="126"/>
      <c r="P134" s="251"/>
    </row>
    <row r="135" spans="1:16">
      <c r="A135" s="361">
        <f t="shared" si="23"/>
        <v>129</v>
      </c>
      <c r="B135" s="88">
        <v>58</v>
      </c>
      <c r="C135" s="59" t="s">
        <v>53</v>
      </c>
      <c r="D135" s="87" t="s">
        <v>99</v>
      </c>
      <c r="E135" s="154" t="s">
        <v>355</v>
      </c>
      <c r="F135" s="126">
        <f>+F134+100</f>
        <v>850</v>
      </c>
      <c r="G135" s="126">
        <f t="shared" si="18"/>
        <v>850</v>
      </c>
      <c r="H135" s="126">
        <v>350</v>
      </c>
      <c r="I135" s="126">
        <f t="shared" si="19"/>
        <v>298</v>
      </c>
      <c r="J135" s="74">
        <f t="shared" si="16"/>
        <v>-2.215E-3</v>
      </c>
      <c r="K135" s="72">
        <f t="shared" si="21"/>
        <v>-0.66006999999999993</v>
      </c>
      <c r="L135" s="126"/>
      <c r="M135" s="107">
        <f t="shared" si="22"/>
        <v>0</v>
      </c>
      <c r="O135" s="126"/>
      <c r="P135" s="251"/>
    </row>
    <row r="136" spans="1:16">
      <c r="A136" s="361">
        <f t="shared" si="23"/>
        <v>130</v>
      </c>
      <c r="B136" s="61"/>
      <c r="C136" s="61"/>
      <c r="D136" s="61"/>
      <c r="E136" s="61"/>
      <c r="F136" s="61"/>
      <c r="G136" s="61"/>
      <c r="H136" s="61"/>
      <c r="I136" s="61"/>
      <c r="J136" s="61"/>
      <c r="K136" s="61"/>
      <c r="L136" s="83"/>
      <c r="M136" s="97"/>
      <c r="O136" s="83"/>
    </row>
    <row r="137" spans="1:16">
      <c r="A137" s="361">
        <f t="shared" si="23"/>
        <v>131</v>
      </c>
      <c r="B137" s="61"/>
      <c r="C137" s="61"/>
      <c r="D137" s="61"/>
      <c r="E137" s="61"/>
      <c r="F137" s="61"/>
      <c r="G137" s="61"/>
      <c r="H137" s="61"/>
      <c r="I137" s="61"/>
      <c r="J137" s="61"/>
      <c r="K137" s="61"/>
      <c r="L137" s="150">
        <f>SUM(L7:L135)</f>
        <v>119612</v>
      </c>
      <c r="M137" s="108">
        <f>SUM(M7:M136)</f>
        <v>-161102.15721673475</v>
      </c>
      <c r="O137" s="150"/>
      <c r="P137" s="150"/>
    </row>
    <row r="138" spans="1:16">
      <c r="A138" s="361">
        <f t="shared" si="23"/>
        <v>132</v>
      </c>
      <c r="B138" s="61"/>
      <c r="C138" s="61"/>
      <c r="D138" s="61"/>
      <c r="E138" s="61"/>
      <c r="F138" s="61"/>
      <c r="G138" s="61"/>
      <c r="H138" s="61"/>
      <c r="I138" s="61"/>
      <c r="J138" s="61"/>
      <c r="K138" s="61"/>
      <c r="L138" s="155"/>
      <c r="M138" s="97"/>
    </row>
    <row r="139" spans="1:16">
      <c r="A139" s="361">
        <f t="shared" si="23"/>
        <v>133</v>
      </c>
      <c r="B139" s="61"/>
      <c r="C139" s="61"/>
      <c r="D139" s="61"/>
      <c r="E139" s="61"/>
      <c r="F139" s="61"/>
      <c r="G139" s="61"/>
      <c r="H139" s="61"/>
      <c r="I139" s="61"/>
      <c r="J139" s="61"/>
      <c r="K139" s="61"/>
      <c r="L139" s="150">
        <v>119612</v>
      </c>
      <c r="M139" s="109">
        <f>+'Peak Credit Spread'!J23</f>
        <v>-161384.11988077365</v>
      </c>
    </row>
    <row r="140" spans="1:16">
      <c r="A140" s="361">
        <f t="shared" si="23"/>
        <v>134</v>
      </c>
      <c r="B140" s="61"/>
      <c r="C140" s="61"/>
      <c r="D140" s="61"/>
      <c r="E140" s="61"/>
      <c r="F140" s="61"/>
      <c r="G140" s="61"/>
      <c r="H140" s="61"/>
      <c r="I140" s="61"/>
      <c r="J140" s="61"/>
      <c r="K140" s="61"/>
      <c r="L140" s="150"/>
      <c r="M140" s="110"/>
    </row>
    <row r="141" spans="1:16">
      <c r="A141" s="361">
        <f t="shared" si="23"/>
        <v>135</v>
      </c>
      <c r="B141" s="61"/>
      <c r="C141" s="61"/>
      <c r="D141" s="61"/>
      <c r="E141" s="61"/>
      <c r="F141" s="61"/>
      <c r="G141" s="61"/>
      <c r="H141" s="61"/>
      <c r="I141" s="61"/>
      <c r="J141" s="61"/>
      <c r="K141" s="61"/>
      <c r="L141" s="156">
        <f>+L139-L137</f>
        <v>0</v>
      </c>
      <c r="M141" s="109">
        <f>+M139-M137</f>
        <v>-281.96266403890331</v>
      </c>
    </row>
    <row r="142" spans="1:16">
      <c r="A142" s="361">
        <f t="shared" si="23"/>
        <v>136</v>
      </c>
      <c r="B142" s="61"/>
      <c r="C142" s="61"/>
      <c r="D142" s="61"/>
      <c r="E142" s="61"/>
      <c r="F142" s="61"/>
      <c r="G142" s="61"/>
      <c r="H142" s="61"/>
      <c r="I142" s="61"/>
      <c r="J142" s="61"/>
      <c r="K142" s="61"/>
      <c r="L142" s="61"/>
      <c r="M142" s="111">
        <f>+M141/M139</f>
        <v>1.7471524722953531E-3</v>
      </c>
    </row>
    <row r="143" spans="1:16">
      <c r="A143" s="112"/>
      <c r="B143" s="55"/>
      <c r="C143" s="55"/>
      <c r="D143" s="55"/>
      <c r="E143" s="55"/>
      <c r="F143" s="55"/>
      <c r="G143" s="55"/>
      <c r="H143" s="55"/>
      <c r="I143" s="55"/>
      <c r="J143" s="55"/>
      <c r="K143" s="55"/>
      <c r="L143" s="55"/>
      <c r="M143" s="113"/>
    </row>
    <row r="144" spans="1:16">
      <c r="A144" s="112"/>
      <c r="B144" s="55"/>
      <c r="C144" s="55"/>
      <c r="D144" s="55"/>
      <c r="E144" s="55"/>
      <c r="F144" s="55"/>
      <c r="G144" s="55"/>
      <c r="H144" s="55"/>
      <c r="I144" s="55"/>
      <c r="J144" s="55"/>
      <c r="K144" s="55"/>
      <c r="L144" s="55"/>
      <c r="M144" s="113"/>
    </row>
    <row r="145" spans="1:13">
      <c r="A145" s="112"/>
      <c r="B145" s="55"/>
      <c r="C145" s="55"/>
      <c r="D145" s="55"/>
      <c r="E145" s="55"/>
      <c r="F145" s="55"/>
      <c r="G145" s="55"/>
      <c r="H145" s="55"/>
      <c r="I145" s="55"/>
      <c r="J145" s="55"/>
      <c r="K145" s="55"/>
      <c r="L145" s="55"/>
      <c r="M145" s="113"/>
    </row>
    <row r="146" spans="1:13" ht="13.5" thickBot="1">
      <c r="A146" s="114"/>
      <c r="B146" s="115"/>
      <c r="C146" s="115"/>
      <c r="D146" s="115"/>
      <c r="E146" s="115"/>
      <c r="F146" s="115"/>
      <c r="G146" s="115"/>
      <c r="H146" s="115"/>
      <c r="I146" s="115"/>
      <c r="J146" s="115"/>
      <c r="K146" s="115"/>
      <c r="L146" s="115"/>
      <c r="M146" s="116"/>
    </row>
  </sheetData>
  <mergeCells count="2">
    <mergeCell ref="A1:M1"/>
    <mergeCell ref="A2:M2"/>
  </mergeCells>
  <printOptions horizontalCentered="1"/>
  <pageMargins left="0.75" right="0.75" top="0.75" bottom="1" header="0.5" footer="0.5"/>
  <pageSetup scale="75" fitToHeight="6" orientation="landscape" cellComments="asDisplayed" r:id="rId1"/>
  <headerFooter alignWithMargins="0">
    <oddFooter>&amp;L&amp;F
&amp;A&amp;RAdvice No. 2017-xx
2018 Schedule 95A Filing
Page &amp;P of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81"/>
  <sheetViews>
    <sheetView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R26" sqref="R26"/>
    </sheetView>
  </sheetViews>
  <sheetFormatPr defaultColWidth="8.7109375" defaultRowHeight="12.75"/>
  <cols>
    <col min="1" max="1" width="17.7109375" customWidth="1"/>
    <col min="2" max="2" width="17.28515625" customWidth="1"/>
    <col min="3" max="3" width="11.42578125" bestFit="1" customWidth="1"/>
    <col min="4" max="5" width="8.5703125" bestFit="1" customWidth="1"/>
    <col min="6" max="6" width="11.5703125" customWidth="1"/>
    <col min="7" max="7" width="11.5703125" bestFit="1" customWidth="1"/>
    <col min="8" max="8" width="9.140625" bestFit="1" customWidth="1"/>
    <col min="9" max="9" width="7.7109375" bestFit="1" customWidth="1"/>
    <col min="10" max="12" width="7.85546875" bestFit="1" customWidth="1"/>
    <col min="13" max="13" width="8.5703125" bestFit="1" customWidth="1"/>
    <col min="14" max="14" width="10.42578125" bestFit="1" customWidth="1"/>
    <col min="15" max="16" width="8.5703125" bestFit="1" customWidth="1"/>
    <col min="17" max="17" width="10" customWidth="1"/>
    <col min="18" max="18" width="10.42578125" bestFit="1" customWidth="1"/>
    <col min="19" max="19" width="9.28515625" customWidth="1"/>
    <col min="21" max="21" width="8.85546875" bestFit="1" customWidth="1"/>
  </cols>
  <sheetData>
    <row r="1" spans="1:22">
      <c r="A1" s="89" t="s">
        <v>13</v>
      </c>
      <c r="B1" s="89"/>
      <c r="C1" s="89"/>
      <c r="D1" s="89"/>
      <c r="E1" s="89"/>
      <c r="F1" s="89"/>
      <c r="G1" s="89"/>
      <c r="H1" s="89"/>
      <c r="I1" s="89"/>
      <c r="J1" s="89"/>
      <c r="K1" s="89"/>
      <c r="L1" s="89"/>
      <c r="M1" s="89"/>
      <c r="N1" s="89"/>
      <c r="O1" s="89"/>
      <c r="P1" s="89"/>
      <c r="Q1" s="89"/>
      <c r="R1" s="89"/>
      <c r="S1" s="89"/>
    </row>
    <row r="2" spans="1:22">
      <c r="A2" s="89" t="s">
        <v>57</v>
      </c>
      <c r="B2" s="89"/>
      <c r="C2" s="89"/>
      <c r="D2" s="89"/>
      <c r="E2" s="89"/>
      <c r="F2" s="89"/>
      <c r="G2" s="89"/>
      <c r="H2" s="89"/>
      <c r="I2" s="89"/>
      <c r="J2" s="89"/>
      <c r="K2" s="89"/>
      <c r="L2" s="89"/>
      <c r="M2" s="89"/>
      <c r="N2" s="89"/>
      <c r="O2" s="89"/>
      <c r="P2" s="89"/>
      <c r="Q2" s="89"/>
      <c r="R2" s="89"/>
      <c r="S2" s="89"/>
    </row>
    <row r="3" spans="1:22">
      <c r="A3" s="89"/>
      <c r="B3" s="89"/>
      <c r="C3" s="89"/>
      <c r="D3" s="89"/>
      <c r="E3" s="89"/>
      <c r="F3" s="89"/>
      <c r="G3" s="89"/>
      <c r="H3" s="89"/>
      <c r="I3" s="89"/>
      <c r="J3" s="89"/>
      <c r="K3" s="89"/>
      <c r="L3" s="89"/>
      <c r="M3" s="89"/>
      <c r="N3" s="89"/>
      <c r="O3" s="89"/>
      <c r="P3" s="89"/>
      <c r="Q3" s="89"/>
      <c r="R3" s="89"/>
      <c r="S3" s="89"/>
    </row>
    <row r="5" spans="1:22">
      <c r="C5" s="383" t="s">
        <v>58</v>
      </c>
      <c r="D5" s="383"/>
      <c r="E5" s="383"/>
      <c r="F5" s="383"/>
      <c r="G5" s="383"/>
      <c r="H5" s="383"/>
      <c r="I5" s="383"/>
      <c r="J5" s="383"/>
      <c r="K5" s="383"/>
      <c r="L5" s="383"/>
      <c r="M5" s="383"/>
      <c r="N5" s="383"/>
    </row>
    <row r="6" spans="1:22" ht="38.25">
      <c r="A6" s="90" t="s">
        <v>59</v>
      </c>
      <c r="B6" s="90" t="s">
        <v>52</v>
      </c>
      <c r="C6" s="91" t="s">
        <v>244</v>
      </c>
      <c r="D6" s="91" t="s">
        <v>245</v>
      </c>
      <c r="E6" s="91" t="s">
        <v>246</v>
      </c>
      <c r="F6" s="91" t="s">
        <v>247</v>
      </c>
      <c r="G6" s="91" t="s">
        <v>248</v>
      </c>
      <c r="H6" s="91" t="s">
        <v>249</v>
      </c>
      <c r="I6" s="91" t="s">
        <v>250</v>
      </c>
      <c r="J6" s="91" t="s">
        <v>251</v>
      </c>
      <c r="K6" s="91" t="s">
        <v>252</v>
      </c>
      <c r="L6" s="91" t="s">
        <v>253</v>
      </c>
      <c r="M6" s="91" t="s">
        <v>254</v>
      </c>
      <c r="N6" s="91" t="s">
        <v>255</v>
      </c>
      <c r="O6" s="157" t="s">
        <v>268</v>
      </c>
      <c r="P6" s="157" t="s">
        <v>269</v>
      </c>
      <c r="Q6" s="91" t="s">
        <v>60</v>
      </c>
      <c r="R6" s="91" t="s">
        <v>256</v>
      </c>
      <c r="S6" s="90" t="s">
        <v>61</v>
      </c>
      <c r="T6" s="158"/>
    </row>
    <row r="7" spans="1:22">
      <c r="A7" t="s">
        <v>62</v>
      </c>
      <c r="B7" s="159">
        <f>ROUND(+D67,0)</f>
        <v>1201</v>
      </c>
      <c r="C7" s="160">
        <f t="shared" ref="C7:C18" si="0">ROUND($F$31+IF($B7&gt;600,(600*$F$35+(($B7-600)*$F$42)),$B7*$F$35),2)</f>
        <v>129.13999999999999</v>
      </c>
      <c r="D7" s="160">
        <f t="shared" ref="D7:D18" si="1">ROUND($B7*$F$53,2)</f>
        <v>0</v>
      </c>
      <c r="E7" s="160">
        <f t="shared" ref="E7:E18" si="2">ROUND($B7*$F$54,2)</f>
        <v>-2.99</v>
      </c>
      <c r="F7" s="160">
        <f t="shared" ref="F7:F18" si="3">ROUND($B7*$F$55,2)</f>
        <v>7.3</v>
      </c>
      <c r="G7" s="160">
        <f t="shared" ref="G7:G18" si="4">ROUND($B7*$F$36,2)</f>
        <v>1.1299999999999999</v>
      </c>
      <c r="H7" s="160">
        <f t="shared" ref="H7:H18" si="5">ROUND($B7*$F$56,2)</f>
        <v>-0.42</v>
      </c>
      <c r="I7" s="160">
        <f t="shared" ref="I7:I18" si="6">ROUND($B7*$F$57,2)</f>
        <v>-0.04</v>
      </c>
      <c r="J7" s="160">
        <f t="shared" ref="J7:J18" si="7">ROUND($B7*$F$37,2)</f>
        <v>4.33</v>
      </c>
      <c r="K7" s="160">
        <f>ROUND($F$32+IF($B7&gt;600,(600*$F$38+(($B7-600)*$F$45)),$B7*$F$38),2)</f>
        <v>0</v>
      </c>
      <c r="L7" s="160">
        <f t="shared" ref="L7:L18" si="8">ROUND($B7*$F$39,2)</f>
        <v>1.44</v>
      </c>
      <c r="M7" s="160">
        <f t="shared" ref="M7:M18" si="9">ROUND($B7*$F$49,2)</f>
        <v>-8.89</v>
      </c>
      <c r="N7" s="161">
        <f>SUM(C7:M7)</f>
        <v>131</v>
      </c>
      <c r="O7" s="162">
        <f>-E7</f>
        <v>2.99</v>
      </c>
      <c r="P7" s="162">
        <f>ROUND($B7*$G$54,2)</f>
        <v>-2.4900000000000002</v>
      </c>
      <c r="Q7" s="161">
        <f>SUM(O7:P7)</f>
        <v>0.5</v>
      </c>
      <c r="R7" s="161">
        <f>+N7+Q7</f>
        <v>131.5</v>
      </c>
      <c r="S7" s="163">
        <f>+Q7/N7</f>
        <v>3.8167938931297708E-3</v>
      </c>
      <c r="U7" s="240"/>
      <c r="V7" s="240"/>
    </row>
    <row r="8" spans="1:22">
      <c r="A8" t="s">
        <v>63</v>
      </c>
      <c r="B8" s="159">
        <f t="shared" ref="B8:B18" si="10">ROUND(+D68,0)</f>
        <v>1004</v>
      </c>
      <c r="C8" s="160">
        <f t="shared" si="0"/>
        <v>107.23</v>
      </c>
      <c r="D8" s="160">
        <f t="shared" si="1"/>
        <v>0</v>
      </c>
      <c r="E8" s="160">
        <f t="shared" si="2"/>
        <v>-2.5</v>
      </c>
      <c r="F8" s="160">
        <f t="shared" si="3"/>
        <v>6.1</v>
      </c>
      <c r="G8" s="160">
        <f t="shared" si="4"/>
        <v>0.94</v>
      </c>
      <c r="H8" s="160">
        <f t="shared" si="5"/>
        <v>-0.35</v>
      </c>
      <c r="I8" s="160">
        <f t="shared" si="6"/>
        <v>-0.04</v>
      </c>
      <c r="J8" s="160">
        <f t="shared" si="7"/>
        <v>3.62</v>
      </c>
      <c r="K8" s="160">
        <f t="shared" ref="K8:K18" si="11">ROUND($F$32+IF($B8&gt;600,(600*$F$38+(($B8-600)*$F$45)),$B8*$F$38),2)</f>
        <v>0</v>
      </c>
      <c r="L8" s="160">
        <f t="shared" si="8"/>
        <v>1.21</v>
      </c>
      <c r="M8" s="160">
        <f t="shared" si="9"/>
        <v>-7.44</v>
      </c>
      <c r="N8" s="161">
        <f t="shared" ref="N8:N17" si="12">SUM(C8:M8)</f>
        <v>108.77</v>
      </c>
      <c r="O8" s="162">
        <f t="shared" ref="O8:O18" si="13">-E8</f>
        <v>2.5</v>
      </c>
      <c r="P8" s="162">
        <f t="shared" ref="P8:P18" si="14">ROUND($B8*$G$54,2)</f>
        <v>-2.08</v>
      </c>
      <c r="Q8" s="161">
        <f t="shared" ref="Q8:Q18" si="15">SUM(O8:P8)</f>
        <v>0.41999999999999993</v>
      </c>
      <c r="R8" s="161">
        <f t="shared" ref="R8:R18" si="16">+N8+Q8</f>
        <v>109.19</v>
      </c>
      <c r="S8" s="163">
        <f t="shared" ref="S8:S18" si="17">+Q8/N8</f>
        <v>3.8613588305598965E-3</v>
      </c>
      <c r="U8" s="240"/>
      <c r="V8" s="240"/>
    </row>
    <row r="9" spans="1:22">
      <c r="A9" t="s">
        <v>64</v>
      </c>
      <c r="B9" s="159">
        <f t="shared" si="10"/>
        <v>1016</v>
      </c>
      <c r="C9" s="160">
        <f t="shared" si="0"/>
        <v>108.57</v>
      </c>
      <c r="D9" s="160">
        <f t="shared" si="1"/>
        <v>0</v>
      </c>
      <c r="E9" s="160">
        <f t="shared" si="2"/>
        <v>-2.5299999999999998</v>
      </c>
      <c r="F9" s="160">
        <f t="shared" si="3"/>
        <v>6.17</v>
      </c>
      <c r="G9" s="160">
        <f t="shared" si="4"/>
        <v>0.95</v>
      </c>
      <c r="H9" s="160">
        <f t="shared" si="5"/>
        <v>-0.35</v>
      </c>
      <c r="I9" s="160">
        <f t="shared" si="6"/>
        <v>-0.04</v>
      </c>
      <c r="J9" s="160">
        <f t="shared" si="7"/>
        <v>3.66</v>
      </c>
      <c r="K9" s="160">
        <f t="shared" si="11"/>
        <v>0</v>
      </c>
      <c r="L9" s="160">
        <f t="shared" si="8"/>
        <v>1.22</v>
      </c>
      <c r="M9" s="160">
        <f t="shared" si="9"/>
        <v>-7.52</v>
      </c>
      <c r="N9" s="161">
        <f t="shared" si="12"/>
        <v>110.13</v>
      </c>
      <c r="O9" s="162">
        <f t="shared" si="13"/>
        <v>2.5299999999999998</v>
      </c>
      <c r="P9" s="162">
        <f t="shared" si="14"/>
        <v>-2.11</v>
      </c>
      <c r="Q9" s="161">
        <f t="shared" si="15"/>
        <v>0.41999999999999993</v>
      </c>
      <c r="R9" s="161">
        <f t="shared" si="16"/>
        <v>110.55</v>
      </c>
      <c r="S9" s="163">
        <f t="shared" si="17"/>
        <v>3.8136747480250607E-3</v>
      </c>
      <c r="U9" s="240"/>
      <c r="V9" s="240"/>
    </row>
    <row r="10" spans="1:22">
      <c r="A10" t="s">
        <v>65</v>
      </c>
      <c r="B10" s="159">
        <f t="shared" si="10"/>
        <v>839</v>
      </c>
      <c r="C10" s="160">
        <f t="shared" si="0"/>
        <v>88.88</v>
      </c>
      <c r="D10" s="160">
        <f t="shared" si="1"/>
        <v>0</v>
      </c>
      <c r="E10" s="160">
        <f t="shared" si="2"/>
        <v>-2.09</v>
      </c>
      <c r="F10" s="160">
        <f t="shared" si="3"/>
        <v>5.0999999999999996</v>
      </c>
      <c r="G10" s="160">
        <f t="shared" si="4"/>
        <v>0.79</v>
      </c>
      <c r="H10" s="160">
        <f t="shared" si="5"/>
        <v>-0.28999999999999998</v>
      </c>
      <c r="I10" s="160">
        <f t="shared" si="6"/>
        <v>-0.03</v>
      </c>
      <c r="J10" s="160">
        <f t="shared" si="7"/>
        <v>3.02</v>
      </c>
      <c r="K10" s="160">
        <f t="shared" si="11"/>
        <v>0</v>
      </c>
      <c r="L10" s="160">
        <f t="shared" si="8"/>
        <v>1.01</v>
      </c>
      <c r="M10" s="160">
        <f t="shared" si="9"/>
        <v>-6.21</v>
      </c>
      <c r="N10" s="161">
        <f t="shared" si="12"/>
        <v>90.179999999999993</v>
      </c>
      <c r="O10" s="162">
        <f t="shared" si="13"/>
        <v>2.09</v>
      </c>
      <c r="P10" s="162">
        <f t="shared" si="14"/>
        <v>-1.74</v>
      </c>
      <c r="Q10" s="161">
        <f t="shared" si="15"/>
        <v>0.34999999999999987</v>
      </c>
      <c r="R10" s="161">
        <f t="shared" si="16"/>
        <v>90.529999999999987</v>
      </c>
      <c r="S10" s="163">
        <f t="shared" si="17"/>
        <v>3.8811266356176526E-3</v>
      </c>
      <c r="U10" s="240"/>
      <c r="V10" s="240"/>
    </row>
    <row r="11" spans="1:22">
      <c r="A11" t="s">
        <v>66</v>
      </c>
      <c r="B11" s="159">
        <f t="shared" si="10"/>
        <v>716</v>
      </c>
      <c r="C11" s="160">
        <f t="shared" si="0"/>
        <v>75.209999999999994</v>
      </c>
      <c r="D11" s="160">
        <f t="shared" si="1"/>
        <v>0</v>
      </c>
      <c r="E11" s="160">
        <f t="shared" si="2"/>
        <v>-1.78</v>
      </c>
      <c r="F11" s="160">
        <f t="shared" si="3"/>
        <v>4.3499999999999996</v>
      </c>
      <c r="G11" s="160">
        <f t="shared" si="4"/>
        <v>0.67</v>
      </c>
      <c r="H11" s="160">
        <f t="shared" si="5"/>
        <v>-0.25</v>
      </c>
      <c r="I11" s="160">
        <f t="shared" si="6"/>
        <v>-0.03</v>
      </c>
      <c r="J11" s="160">
        <f t="shared" si="7"/>
        <v>2.58</v>
      </c>
      <c r="K11" s="160">
        <f t="shared" si="11"/>
        <v>0</v>
      </c>
      <c r="L11" s="160">
        <f t="shared" si="8"/>
        <v>0.86</v>
      </c>
      <c r="M11" s="160">
        <f t="shared" si="9"/>
        <v>-5.3</v>
      </c>
      <c r="N11" s="161">
        <f t="shared" si="12"/>
        <v>76.309999999999988</v>
      </c>
      <c r="O11" s="162">
        <f t="shared" si="13"/>
        <v>1.78</v>
      </c>
      <c r="P11" s="162">
        <f t="shared" si="14"/>
        <v>-1.48</v>
      </c>
      <c r="Q11" s="161">
        <f t="shared" si="15"/>
        <v>0.30000000000000004</v>
      </c>
      <c r="R11" s="161">
        <f t="shared" si="16"/>
        <v>76.609999999999985</v>
      </c>
      <c r="S11" s="163">
        <f t="shared" si="17"/>
        <v>3.931332721792689E-3</v>
      </c>
      <c r="U11" s="240"/>
      <c r="V11" s="240"/>
    </row>
    <row r="12" spans="1:22">
      <c r="A12" t="s">
        <v>67</v>
      </c>
      <c r="B12" s="159">
        <f t="shared" si="10"/>
        <v>661</v>
      </c>
      <c r="C12" s="160">
        <f t="shared" si="0"/>
        <v>69.09</v>
      </c>
      <c r="D12" s="160">
        <f t="shared" si="1"/>
        <v>0</v>
      </c>
      <c r="E12" s="160">
        <f t="shared" si="2"/>
        <v>-1.65</v>
      </c>
      <c r="F12" s="160">
        <f t="shared" si="3"/>
        <v>4.0199999999999996</v>
      </c>
      <c r="G12" s="160">
        <f t="shared" si="4"/>
        <v>0.62</v>
      </c>
      <c r="H12" s="160">
        <f t="shared" si="5"/>
        <v>-0.23</v>
      </c>
      <c r="I12" s="160">
        <f t="shared" si="6"/>
        <v>-0.02</v>
      </c>
      <c r="J12" s="160">
        <f t="shared" si="7"/>
        <v>2.38</v>
      </c>
      <c r="K12" s="160">
        <f t="shared" si="11"/>
        <v>0</v>
      </c>
      <c r="L12" s="160">
        <f t="shared" si="8"/>
        <v>0.79</v>
      </c>
      <c r="M12" s="160">
        <f t="shared" si="9"/>
        <v>-4.9000000000000004</v>
      </c>
      <c r="N12" s="161">
        <f t="shared" si="12"/>
        <v>70.099999999999994</v>
      </c>
      <c r="O12" s="162">
        <f t="shared" si="13"/>
        <v>1.65</v>
      </c>
      <c r="P12" s="162">
        <f t="shared" si="14"/>
        <v>-1.37</v>
      </c>
      <c r="Q12" s="161">
        <f t="shared" si="15"/>
        <v>0.2799999999999998</v>
      </c>
      <c r="R12" s="161">
        <f t="shared" si="16"/>
        <v>70.38</v>
      </c>
      <c r="S12" s="163">
        <f t="shared" si="17"/>
        <v>3.9942938659058465E-3</v>
      </c>
      <c r="U12" s="240"/>
      <c r="V12" s="240"/>
    </row>
    <row r="13" spans="1:22">
      <c r="A13" t="s">
        <v>68</v>
      </c>
      <c r="B13" s="159">
        <f t="shared" si="10"/>
        <v>674</v>
      </c>
      <c r="C13" s="160">
        <f t="shared" si="0"/>
        <v>70.540000000000006</v>
      </c>
      <c r="D13" s="160">
        <f t="shared" si="1"/>
        <v>0</v>
      </c>
      <c r="E13" s="160">
        <f t="shared" si="2"/>
        <v>-1.68</v>
      </c>
      <c r="F13" s="160">
        <f t="shared" si="3"/>
        <v>4.09</v>
      </c>
      <c r="G13" s="160">
        <f t="shared" si="4"/>
        <v>0.63</v>
      </c>
      <c r="H13" s="160">
        <f t="shared" si="5"/>
        <v>-0.23</v>
      </c>
      <c r="I13" s="160">
        <f t="shared" si="6"/>
        <v>-0.02</v>
      </c>
      <c r="J13" s="160">
        <f t="shared" si="7"/>
        <v>2.4300000000000002</v>
      </c>
      <c r="K13" s="160">
        <f t="shared" si="11"/>
        <v>0</v>
      </c>
      <c r="L13" s="160">
        <f t="shared" si="8"/>
        <v>0.81</v>
      </c>
      <c r="M13" s="160">
        <f t="shared" si="9"/>
        <v>-4.99</v>
      </c>
      <c r="N13" s="161">
        <f t="shared" si="12"/>
        <v>71.580000000000013</v>
      </c>
      <c r="O13" s="162">
        <f t="shared" si="13"/>
        <v>1.68</v>
      </c>
      <c r="P13" s="162">
        <f t="shared" si="14"/>
        <v>-1.4</v>
      </c>
      <c r="Q13" s="161">
        <f t="shared" si="15"/>
        <v>0.28000000000000003</v>
      </c>
      <c r="R13" s="161">
        <f t="shared" si="16"/>
        <v>71.860000000000014</v>
      </c>
      <c r="S13" s="163">
        <f t="shared" si="17"/>
        <v>3.9117071807767533E-3</v>
      </c>
      <c r="U13" s="240"/>
      <c r="V13" s="240"/>
    </row>
    <row r="14" spans="1:22">
      <c r="A14" t="s">
        <v>69</v>
      </c>
      <c r="B14" s="159">
        <f t="shared" si="10"/>
        <v>667</v>
      </c>
      <c r="C14" s="160">
        <f t="shared" si="0"/>
        <v>69.760000000000005</v>
      </c>
      <c r="D14" s="160">
        <f t="shared" si="1"/>
        <v>0</v>
      </c>
      <c r="E14" s="160">
        <f t="shared" si="2"/>
        <v>-1.66</v>
      </c>
      <c r="F14" s="160">
        <f t="shared" si="3"/>
        <v>4.05</v>
      </c>
      <c r="G14" s="160">
        <f t="shared" si="4"/>
        <v>0.62</v>
      </c>
      <c r="H14" s="160">
        <f t="shared" si="5"/>
        <v>-0.23</v>
      </c>
      <c r="I14" s="160">
        <f t="shared" si="6"/>
        <v>-0.02</v>
      </c>
      <c r="J14" s="160">
        <f t="shared" si="7"/>
        <v>2.4</v>
      </c>
      <c r="K14" s="160">
        <f t="shared" si="11"/>
        <v>0</v>
      </c>
      <c r="L14" s="160">
        <f t="shared" si="8"/>
        <v>0.8</v>
      </c>
      <c r="M14" s="160">
        <f t="shared" si="9"/>
        <v>-4.9400000000000004</v>
      </c>
      <c r="N14" s="161">
        <f t="shared" si="12"/>
        <v>70.780000000000015</v>
      </c>
      <c r="O14" s="162">
        <f t="shared" si="13"/>
        <v>1.66</v>
      </c>
      <c r="P14" s="162">
        <f t="shared" si="14"/>
        <v>-1.38</v>
      </c>
      <c r="Q14" s="161">
        <f t="shared" si="15"/>
        <v>0.28000000000000003</v>
      </c>
      <c r="R14" s="161">
        <f t="shared" si="16"/>
        <v>71.060000000000016</v>
      </c>
      <c r="S14" s="163">
        <f t="shared" si="17"/>
        <v>3.9559197513421868E-3</v>
      </c>
      <c r="U14" s="240"/>
      <c r="V14" s="240"/>
    </row>
    <row r="15" spans="1:22">
      <c r="A15" t="s">
        <v>70</v>
      </c>
      <c r="B15" s="159">
        <f t="shared" si="10"/>
        <v>660</v>
      </c>
      <c r="C15" s="160">
        <f t="shared" si="0"/>
        <v>68.98</v>
      </c>
      <c r="D15" s="160">
        <f t="shared" si="1"/>
        <v>0</v>
      </c>
      <c r="E15" s="160">
        <f t="shared" si="2"/>
        <v>-1.64</v>
      </c>
      <c r="F15" s="160">
        <f t="shared" si="3"/>
        <v>4.01</v>
      </c>
      <c r="G15" s="160">
        <f t="shared" si="4"/>
        <v>0.62</v>
      </c>
      <c r="H15" s="160">
        <f t="shared" si="5"/>
        <v>-0.23</v>
      </c>
      <c r="I15" s="160">
        <f t="shared" si="6"/>
        <v>-0.02</v>
      </c>
      <c r="J15" s="160">
        <f t="shared" si="7"/>
        <v>2.38</v>
      </c>
      <c r="K15" s="160">
        <f t="shared" si="11"/>
        <v>0</v>
      </c>
      <c r="L15" s="160">
        <f t="shared" si="8"/>
        <v>0.79</v>
      </c>
      <c r="M15" s="160">
        <f t="shared" si="9"/>
        <v>-4.8899999999999997</v>
      </c>
      <c r="N15" s="161">
        <f t="shared" si="12"/>
        <v>70.000000000000014</v>
      </c>
      <c r="O15" s="162">
        <f t="shared" si="13"/>
        <v>1.64</v>
      </c>
      <c r="P15" s="162">
        <f t="shared" si="14"/>
        <v>-1.37</v>
      </c>
      <c r="Q15" s="161">
        <f t="shared" si="15"/>
        <v>0.2699999999999998</v>
      </c>
      <c r="R15" s="161">
        <f t="shared" si="16"/>
        <v>70.27000000000001</v>
      </c>
      <c r="S15" s="163">
        <f t="shared" si="17"/>
        <v>3.8571428571428533E-3</v>
      </c>
      <c r="U15" s="240"/>
      <c r="V15" s="240"/>
    </row>
    <row r="16" spans="1:22">
      <c r="A16" t="s">
        <v>71</v>
      </c>
      <c r="B16" s="159">
        <f t="shared" si="10"/>
        <v>803</v>
      </c>
      <c r="C16" s="160">
        <f t="shared" si="0"/>
        <v>84.88</v>
      </c>
      <c r="D16" s="160">
        <f t="shared" si="1"/>
        <v>0</v>
      </c>
      <c r="E16" s="160">
        <f t="shared" si="2"/>
        <v>-2</v>
      </c>
      <c r="F16" s="160">
        <f t="shared" si="3"/>
        <v>4.88</v>
      </c>
      <c r="G16" s="160">
        <f t="shared" si="4"/>
        <v>0.75</v>
      </c>
      <c r="H16" s="160">
        <f t="shared" si="5"/>
        <v>-0.28000000000000003</v>
      </c>
      <c r="I16" s="160">
        <f t="shared" si="6"/>
        <v>-0.03</v>
      </c>
      <c r="J16" s="160">
        <f t="shared" si="7"/>
        <v>2.89</v>
      </c>
      <c r="K16" s="160">
        <f t="shared" si="11"/>
        <v>0</v>
      </c>
      <c r="L16" s="160">
        <f t="shared" si="8"/>
        <v>0.96</v>
      </c>
      <c r="M16" s="160">
        <f t="shared" si="9"/>
        <v>-5.95</v>
      </c>
      <c r="N16" s="161">
        <f t="shared" si="12"/>
        <v>86.09999999999998</v>
      </c>
      <c r="O16" s="162">
        <f t="shared" si="13"/>
        <v>2</v>
      </c>
      <c r="P16" s="162">
        <f t="shared" si="14"/>
        <v>-1.66</v>
      </c>
      <c r="Q16" s="161">
        <f t="shared" si="15"/>
        <v>0.34000000000000008</v>
      </c>
      <c r="R16" s="161">
        <f t="shared" si="16"/>
        <v>86.439999999999984</v>
      </c>
      <c r="S16" s="163">
        <f t="shared" si="17"/>
        <v>3.9488966318234628E-3</v>
      </c>
      <c r="U16" s="240"/>
      <c r="V16" s="240"/>
    </row>
    <row r="17" spans="1:22">
      <c r="A17" t="s">
        <v>72</v>
      </c>
      <c r="B17" s="159">
        <f t="shared" si="10"/>
        <v>991</v>
      </c>
      <c r="C17" s="160">
        <f t="shared" si="0"/>
        <v>105.79</v>
      </c>
      <c r="D17" s="160">
        <f t="shared" si="1"/>
        <v>0</v>
      </c>
      <c r="E17" s="160">
        <f t="shared" si="2"/>
        <v>-2.4700000000000002</v>
      </c>
      <c r="F17" s="160">
        <f t="shared" si="3"/>
        <v>6.02</v>
      </c>
      <c r="G17" s="160">
        <f t="shared" si="4"/>
        <v>0.93</v>
      </c>
      <c r="H17" s="160">
        <f t="shared" si="5"/>
        <v>-0.34</v>
      </c>
      <c r="I17" s="160">
        <f t="shared" si="6"/>
        <v>-0.03</v>
      </c>
      <c r="J17" s="160">
        <f t="shared" si="7"/>
        <v>3.57</v>
      </c>
      <c r="K17" s="160">
        <f t="shared" si="11"/>
        <v>0</v>
      </c>
      <c r="L17" s="160">
        <f t="shared" si="8"/>
        <v>1.19</v>
      </c>
      <c r="M17" s="160">
        <f t="shared" si="9"/>
        <v>-7.34</v>
      </c>
      <c r="N17" s="161">
        <f t="shared" si="12"/>
        <v>107.32</v>
      </c>
      <c r="O17" s="162">
        <f t="shared" si="13"/>
        <v>2.4700000000000002</v>
      </c>
      <c r="P17" s="162">
        <f t="shared" si="14"/>
        <v>-2.0499999999999998</v>
      </c>
      <c r="Q17" s="161">
        <f t="shared" si="15"/>
        <v>0.42000000000000037</v>
      </c>
      <c r="R17" s="161">
        <f t="shared" si="16"/>
        <v>107.74</v>
      </c>
      <c r="S17" s="163">
        <f t="shared" si="17"/>
        <v>3.9135296310100669E-3</v>
      </c>
      <c r="U17" s="240"/>
      <c r="V17" s="240"/>
    </row>
    <row r="18" spans="1:22">
      <c r="A18" t="s">
        <v>73</v>
      </c>
      <c r="B18" s="159">
        <f t="shared" si="10"/>
        <v>1257</v>
      </c>
      <c r="C18" s="160">
        <f t="shared" si="0"/>
        <v>135.36000000000001</v>
      </c>
      <c r="D18" s="160">
        <f t="shared" si="1"/>
        <v>0</v>
      </c>
      <c r="E18" s="160">
        <f t="shared" si="2"/>
        <v>-3.13</v>
      </c>
      <c r="F18" s="160">
        <f t="shared" si="3"/>
        <v>7.64</v>
      </c>
      <c r="G18" s="160">
        <f t="shared" si="4"/>
        <v>1.18</v>
      </c>
      <c r="H18" s="160">
        <f t="shared" si="5"/>
        <v>-0.43</v>
      </c>
      <c r="I18" s="160">
        <f t="shared" si="6"/>
        <v>-0.04</v>
      </c>
      <c r="J18" s="160">
        <f t="shared" si="7"/>
        <v>4.53</v>
      </c>
      <c r="K18" s="160">
        <f t="shared" si="11"/>
        <v>0</v>
      </c>
      <c r="L18" s="160">
        <f t="shared" si="8"/>
        <v>1.51</v>
      </c>
      <c r="M18" s="160">
        <f t="shared" si="9"/>
        <v>-9.31</v>
      </c>
      <c r="N18" s="161">
        <f t="shared" ref="N18" si="18">SUM(C18:M18)</f>
        <v>137.31</v>
      </c>
      <c r="O18" s="162">
        <f t="shared" si="13"/>
        <v>3.13</v>
      </c>
      <c r="P18" s="162">
        <f t="shared" si="14"/>
        <v>-2.6</v>
      </c>
      <c r="Q18" s="161">
        <f t="shared" si="15"/>
        <v>0.5299999999999998</v>
      </c>
      <c r="R18" s="161">
        <f t="shared" si="16"/>
        <v>137.84</v>
      </c>
      <c r="S18" s="163">
        <f t="shared" si="17"/>
        <v>3.8598791056732927E-3</v>
      </c>
      <c r="U18" s="240"/>
      <c r="V18" s="240"/>
    </row>
    <row r="19" spans="1:22">
      <c r="C19" s="161"/>
      <c r="D19" s="161"/>
      <c r="E19" s="161"/>
      <c r="F19" s="161"/>
      <c r="G19" s="161"/>
      <c r="H19" s="161"/>
      <c r="I19" s="161"/>
      <c r="J19" s="161"/>
      <c r="K19" s="161"/>
      <c r="L19" s="161"/>
      <c r="M19" s="161"/>
      <c r="N19" s="161"/>
      <c r="O19" s="162"/>
      <c r="P19" s="162"/>
      <c r="Q19" s="161"/>
      <c r="R19" s="161"/>
      <c r="S19" s="163"/>
    </row>
    <row r="20" spans="1:22" ht="13.5" thickBot="1">
      <c r="A20" s="92" t="s">
        <v>74</v>
      </c>
      <c r="B20" s="93">
        <f>SUM(B7:B19)</f>
        <v>10489</v>
      </c>
      <c r="C20" s="164">
        <f>SUM(C7:C19)</f>
        <v>1113.4299999999998</v>
      </c>
      <c r="D20" s="164">
        <f t="shared" ref="D20:R20" si="19">SUM(D7:D19)</f>
        <v>0</v>
      </c>
      <c r="E20" s="164">
        <f t="shared" si="19"/>
        <v>-26.119999999999997</v>
      </c>
      <c r="F20" s="164">
        <f t="shared" si="19"/>
        <v>63.730000000000004</v>
      </c>
      <c r="G20" s="164">
        <f t="shared" si="19"/>
        <v>9.83</v>
      </c>
      <c r="H20" s="164">
        <f t="shared" si="19"/>
        <v>-3.6300000000000003</v>
      </c>
      <c r="I20" s="164">
        <f t="shared" si="19"/>
        <v>-0.35999999999999993</v>
      </c>
      <c r="J20" s="164">
        <f t="shared" si="19"/>
        <v>37.79</v>
      </c>
      <c r="K20" s="164">
        <f t="shared" si="19"/>
        <v>0</v>
      </c>
      <c r="L20" s="164">
        <f t="shared" si="19"/>
        <v>12.59</v>
      </c>
      <c r="M20" s="164">
        <f t="shared" si="19"/>
        <v>-77.680000000000007</v>
      </c>
      <c r="N20" s="164">
        <f t="shared" si="19"/>
        <v>1129.58</v>
      </c>
      <c r="O20" s="165">
        <f t="shared" si="19"/>
        <v>26.119999999999997</v>
      </c>
      <c r="P20" s="165">
        <f t="shared" si="19"/>
        <v>-21.730000000000004</v>
      </c>
      <c r="Q20" s="164">
        <f t="shared" si="19"/>
        <v>4.3899999999999997</v>
      </c>
      <c r="R20" s="164">
        <f t="shared" si="19"/>
        <v>1133.97</v>
      </c>
      <c r="S20" s="166">
        <f t="shared" ref="S20:S22" si="20">+Q20/N20</f>
        <v>3.886400254962021E-3</v>
      </c>
    </row>
    <row r="21" spans="1:22" ht="13.5" thickTop="1">
      <c r="A21" s="92"/>
      <c r="C21" s="167"/>
      <c r="D21" s="167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8"/>
      <c r="P21" s="168"/>
      <c r="Q21" s="167"/>
      <c r="R21" s="167"/>
      <c r="S21" s="169"/>
    </row>
    <row r="22" spans="1:22" ht="13.5" thickBot="1">
      <c r="A22" s="95" t="s">
        <v>75</v>
      </c>
      <c r="B22" s="93">
        <f>ROUND(+B20/12,0)</f>
        <v>874</v>
      </c>
      <c r="C22" s="164">
        <f>+C20/12</f>
        <v>92.785833333333315</v>
      </c>
      <c r="D22" s="164">
        <f t="shared" ref="D22:R22" si="21">+D20/12</f>
        <v>0</v>
      </c>
      <c r="E22" s="164">
        <f t="shared" si="21"/>
        <v>-2.1766666666666663</v>
      </c>
      <c r="F22" s="164">
        <f t="shared" si="21"/>
        <v>5.310833333333334</v>
      </c>
      <c r="G22" s="164">
        <f t="shared" si="21"/>
        <v>0.81916666666666671</v>
      </c>
      <c r="H22" s="164">
        <f t="shared" si="21"/>
        <v>-0.30250000000000005</v>
      </c>
      <c r="I22" s="164">
        <f t="shared" si="21"/>
        <v>-2.9999999999999995E-2</v>
      </c>
      <c r="J22" s="164">
        <f t="shared" si="21"/>
        <v>3.1491666666666664</v>
      </c>
      <c r="K22" s="164">
        <f t="shared" si="21"/>
        <v>0</v>
      </c>
      <c r="L22" s="164">
        <f t="shared" si="21"/>
        <v>1.0491666666666666</v>
      </c>
      <c r="M22" s="164">
        <f t="shared" si="21"/>
        <v>-6.4733333333333336</v>
      </c>
      <c r="N22" s="164">
        <f t="shared" si="21"/>
        <v>94.131666666666661</v>
      </c>
      <c r="O22" s="165">
        <f t="shared" si="21"/>
        <v>2.1766666666666663</v>
      </c>
      <c r="P22" s="165">
        <f t="shared" si="21"/>
        <v>-1.8108333333333337</v>
      </c>
      <c r="Q22" s="164">
        <f t="shared" si="21"/>
        <v>0.36583333333333329</v>
      </c>
      <c r="R22" s="164">
        <f t="shared" si="21"/>
        <v>94.497500000000002</v>
      </c>
      <c r="S22" s="166">
        <f t="shared" si="20"/>
        <v>3.886400254962021E-3</v>
      </c>
    </row>
    <row r="23" spans="1:22" ht="13.5" thickTop="1">
      <c r="C23" s="167"/>
      <c r="D23" s="167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8"/>
      <c r="P23" s="168"/>
      <c r="Q23" s="167"/>
      <c r="R23" s="167"/>
    </row>
    <row r="24" spans="1:22">
      <c r="A24" s="94" t="s">
        <v>76</v>
      </c>
      <c r="B24" s="94"/>
      <c r="C24" s="170">
        <f>+C20/$B$20*100</f>
        <v>10.615215940509103</v>
      </c>
      <c r="D24" s="170">
        <f t="shared" ref="D24:R24" si="22">+D20/$B$20*100</f>
        <v>0</v>
      </c>
      <c r="E24" s="170">
        <f t="shared" si="22"/>
        <v>-0.24902278577557438</v>
      </c>
      <c r="F24" s="170">
        <f t="shared" si="22"/>
        <v>0.60758890265992949</v>
      </c>
      <c r="G24" s="170">
        <f t="shared" si="22"/>
        <v>9.3717227571741835E-2</v>
      </c>
      <c r="H24" s="170">
        <f t="shared" si="22"/>
        <v>-3.4607684240633048E-2</v>
      </c>
      <c r="I24" s="170">
        <f t="shared" si="22"/>
        <v>-3.4321670321288962E-3</v>
      </c>
      <c r="J24" s="170">
        <f t="shared" si="22"/>
        <v>0.36028220040041947</v>
      </c>
      <c r="K24" s="170">
        <f t="shared" si="22"/>
        <v>0</v>
      </c>
      <c r="L24" s="170">
        <f t="shared" si="22"/>
        <v>0.12003050815139671</v>
      </c>
      <c r="M24" s="170">
        <f t="shared" si="22"/>
        <v>-0.74058537515492429</v>
      </c>
      <c r="N24" s="170">
        <f t="shared" si="22"/>
        <v>10.76918676708933</v>
      </c>
      <c r="O24" s="171">
        <f t="shared" si="22"/>
        <v>0.24902278577557438</v>
      </c>
      <c r="P24" s="171">
        <f t="shared" si="22"/>
        <v>-0.20716941557822485</v>
      </c>
      <c r="Q24" s="170">
        <f t="shared" si="22"/>
        <v>4.1853370197349603E-2</v>
      </c>
      <c r="R24" s="170">
        <f t="shared" si="22"/>
        <v>10.811040137286682</v>
      </c>
    </row>
    <row r="25" spans="1:22">
      <c r="C25" s="167"/>
      <c r="D25" s="167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8"/>
      <c r="P25" s="168"/>
      <c r="Q25" s="167"/>
      <c r="R25" s="167"/>
    </row>
    <row r="26" spans="1:22" ht="13.5" thickBot="1">
      <c r="A26" s="95" t="s">
        <v>257</v>
      </c>
      <c r="B26" s="93">
        <f>ROUND(B22,-2)</f>
        <v>900</v>
      </c>
      <c r="C26" s="164">
        <f>ROUND($F$31+IF($B26&gt;600,(600*$F$35+(($B26-600)*$F$42)),$B26*$F$35),2)</f>
        <v>95.67</v>
      </c>
      <c r="D26" s="164">
        <f>ROUND($B26*$F$53,2)</f>
        <v>0</v>
      </c>
      <c r="E26" s="164">
        <f>ROUND($B26*$F$54,2)</f>
        <v>-2.2400000000000002</v>
      </c>
      <c r="F26" s="164">
        <f>ROUND($B26*$F$55,2)</f>
        <v>5.47</v>
      </c>
      <c r="G26" s="164">
        <f>ROUND($B26*$F$36,2)</f>
        <v>0.84</v>
      </c>
      <c r="H26" s="164">
        <f>ROUND($B26*$F$56,2)</f>
        <v>-0.31</v>
      </c>
      <c r="I26" s="164">
        <f>ROUND($B26*$F$57,2)</f>
        <v>-0.03</v>
      </c>
      <c r="J26" s="164">
        <f>ROUND($B26*$F$37,2)</f>
        <v>3.24</v>
      </c>
      <c r="K26" s="164">
        <f>ROUND($F$32+IF($B26&gt;600,(600*$F$38+(($B26-600)*$F$45)),$B26*$F$35),2)</f>
        <v>0</v>
      </c>
      <c r="L26" s="164">
        <f>ROUND($B26*$F$39,2)</f>
        <v>1.08</v>
      </c>
      <c r="M26" s="164">
        <f>ROUND($B26*$F$49,2)</f>
        <v>-6.67</v>
      </c>
      <c r="N26" s="164">
        <f>SUM(C26:M26)</f>
        <v>97.05</v>
      </c>
      <c r="O26" s="165">
        <f t="shared" ref="O26" si="23">-E26</f>
        <v>2.2400000000000002</v>
      </c>
      <c r="P26" s="165">
        <f t="shared" ref="P26" si="24">ROUND($B26*$G$54,2)</f>
        <v>-1.86</v>
      </c>
      <c r="Q26" s="164">
        <f>SUM(O26:P26)</f>
        <v>0.38000000000000012</v>
      </c>
      <c r="R26" s="164">
        <f>+N26+Q26</f>
        <v>97.429999999999993</v>
      </c>
      <c r="S26" s="166">
        <f>+Q26/N26</f>
        <v>3.9155074703760961E-3</v>
      </c>
    </row>
    <row r="27" spans="1:22" ht="13.5" thickTop="1"/>
    <row r="29" spans="1:22" ht="51">
      <c r="A29" s="172" t="s">
        <v>258</v>
      </c>
      <c r="B29" s="57"/>
      <c r="C29" s="57"/>
      <c r="D29" s="57"/>
      <c r="F29" s="173" t="s">
        <v>350</v>
      </c>
      <c r="G29" s="174" t="s">
        <v>348</v>
      </c>
      <c r="H29" s="175"/>
      <c r="I29" s="175"/>
      <c r="J29" s="175"/>
      <c r="K29" s="175"/>
      <c r="L29" s="175"/>
      <c r="M29" s="175"/>
    </row>
    <row r="30" spans="1:22">
      <c r="A30" s="380" t="s">
        <v>77</v>
      </c>
      <c r="B30" s="380"/>
      <c r="C30" s="380"/>
      <c r="D30" s="380"/>
      <c r="F30" s="176"/>
      <c r="G30" s="177"/>
      <c r="H30" s="175"/>
      <c r="I30" s="175"/>
      <c r="J30" s="175"/>
      <c r="K30" s="175"/>
      <c r="L30" s="175"/>
      <c r="M30" s="175"/>
    </row>
    <row r="31" spans="1:22">
      <c r="A31" s="382" t="s">
        <v>259</v>
      </c>
      <c r="B31" s="382"/>
      <c r="C31" s="382"/>
      <c r="D31" s="382"/>
      <c r="F31" s="178">
        <v>7.49</v>
      </c>
      <c r="G31" s="179">
        <f>+F31</f>
        <v>7.49</v>
      </c>
      <c r="H31" s="175" t="s">
        <v>78</v>
      </c>
      <c r="I31" s="175"/>
      <c r="J31" s="175"/>
      <c r="K31" s="175"/>
      <c r="L31" s="175"/>
      <c r="M31" s="175"/>
    </row>
    <row r="32" spans="1:22">
      <c r="A32" s="382" t="s">
        <v>197</v>
      </c>
      <c r="B32" s="382"/>
      <c r="C32" s="382"/>
      <c r="D32" s="382"/>
      <c r="F32" s="180">
        <v>0</v>
      </c>
      <c r="G32" s="181">
        <f>+F32</f>
        <v>0</v>
      </c>
      <c r="H32" s="175" t="s">
        <v>78</v>
      </c>
      <c r="I32" s="175"/>
      <c r="J32" s="175"/>
      <c r="K32" s="175"/>
      <c r="L32" s="175"/>
      <c r="M32" s="175"/>
      <c r="P32" s="240"/>
    </row>
    <row r="33" spans="1:13" ht="13.5" thickBot="1">
      <c r="A33" s="381" t="s">
        <v>204</v>
      </c>
      <c r="B33" s="381"/>
      <c r="C33" s="381"/>
      <c r="D33" s="381"/>
      <c r="F33" s="182">
        <v>7.49</v>
      </c>
      <c r="G33" s="183">
        <f>SUM(G31:G32)</f>
        <v>7.49</v>
      </c>
      <c r="H33" s="175"/>
      <c r="I33" s="175"/>
      <c r="J33" s="175"/>
      <c r="K33" s="175"/>
      <c r="L33" s="175"/>
      <c r="M33" s="175"/>
    </row>
    <row r="34" spans="1:13" ht="13.5" thickTop="1">
      <c r="A34" s="380" t="s">
        <v>79</v>
      </c>
      <c r="B34" s="380"/>
      <c r="C34" s="380"/>
      <c r="D34" s="380"/>
      <c r="F34" s="184"/>
      <c r="G34" s="185"/>
      <c r="H34" s="175"/>
      <c r="I34" s="175"/>
      <c r="J34" s="175"/>
      <c r="K34" s="175"/>
      <c r="L34" s="175"/>
      <c r="M34" s="175"/>
    </row>
    <row r="35" spans="1:13">
      <c r="A35" s="382" t="s">
        <v>80</v>
      </c>
      <c r="B35" s="382"/>
      <c r="C35" s="382"/>
      <c r="D35" s="382"/>
      <c r="F35" s="186">
        <v>9.1361999999999999E-2</v>
      </c>
      <c r="G35" s="187">
        <f>+F35</f>
        <v>9.1361999999999999E-2</v>
      </c>
      <c r="H35" s="175" t="s">
        <v>36</v>
      </c>
      <c r="I35" s="175"/>
      <c r="J35" s="175"/>
      <c r="K35" s="175"/>
      <c r="L35" s="175"/>
      <c r="M35" s="175"/>
    </row>
    <row r="36" spans="1:13">
      <c r="A36" s="382" t="s">
        <v>84</v>
      </c>
      <c r="B36" s="382"/>
      <c r="C36" s="382"/>
      <c r="D36" s="382"/>
      <c r="F36" s="186">
        <v>9.3700000000000001E-4</v>
      </c>
      <c r="G36" s="187">
        <f t="shared" ref="G36" si="25">+F36</f>
        <v>9.3700000000000001E-4</v>
      </c>
      <c r="H36" s="175" t="s">
        <v>36</v>
      </c>
      <c r="I36" s="175"/>
      <c r="J36" s="175"/>
      <c r="K36" s="175"/>
      <c r="L36" s="175"/>
      <c r="M36" s="175"/>
    </row>
    <row r="37" spans="1:13">
      <c r="A37" s="382" t="s">
        <v>196</v>
      </c>
      <c r="B37" s="382"/>
      <c r="C37" s="382"/>
      <c r="D37" s="382"/>
      <c r="F37" s="186">
        <v>3.6039999999999996E-3</v>
      </c>
      <c r="G37" s="187">
        <f t="shared" ref="G37:G39" si="26">+F37</f>
        <v>3.6039999999999996E-3</v>
      </c>
      <c r="H37" s="189" t="s">
        <v>36</v>
      </c>
      <c r="I37" s="189"/>
      <c r="J37" s="189"/>
      <c r="K37" s="175"/>
      <c r="L37" s="175"/>
      <c r="M37" s="175"/>
    </row>
    <row r="38" spans="1:13">
      <c r="A38" s="382" t="s">
        <v>198</v>
      </c>
      <c r="B38" s="382"/>
      <c r="C38" s="382"/>
      <c r="D38" s="382"/>
      <c r="F38" s="186">
        <v>0</v>
      </c>
      <c r="G38" s="187">
        <f t="shared" si="26"/>
        <v>0</v>
      </c>
      <c r="H38" s="189" t="s">
        <v>36</v>
      </c>
      <c r="I38" s="189"/>
      <c r="J38" s="189"/>
      <c r="K38" s="175"/>
      <c r="L38" s="175"/>
      <c r="M38" s="175"/>
    </row>
    <row r="39" spans="1:13">
      <c r="A39" s="382" t="s">
        <v>200</v>
      </c>
      <c r="B39" s="382"/>
      <c r="C39" s="382"/>
      <c r="D39" s="382"/>
      <c r="F39" s="186">
        <v>1.201E-3</v>
      </c>
      <c r="G39" s="187">
        <f t="shared" si="26"/>
        <v>1.201E-3</v>
      </c>
      <c r="H39" s="189" t="s">
        <v>36</v>
      </c>
      <c r="I39" s="189"/>
      <c r="J39" s="189"/>
      <c r="K39" s="175"/>
      <c r="L39" s="175"/>
      <c r="M39" s="175"/>
    </row>
    <row r="40" spans="1:13" ht="13.5" thickBot="1">
      <c r="A40" s="381" t="s">
        <v>205</v>
      </c>
      <c r="B40" s="381"/>
      <c r="C40" s="381"/>
      <c r="D40" s="381"/>
      <c r="F40" s="190">
        <v>9.7103999999999982E-2</v>
      </c>
      <c r="G40" s="191">
        <f>SUM(G35:G39)</f>
        <v>9.7103999999999982E-2</v>
      </c>
      <c r="H40" s="189" t="s">
        <v>36</v>
      </c>
      <c r="I40" s="189"/>
      <c r="J40" s="189"/>
      <c r="K40" s="175"/>
      <c r="L40" s="175"/>
      <c r="M40" s="175"/>
    </row>
    <row r="41" spans="1:13" ht="13.5" thickTop="1">
      <c r="A41" s="380"/>
      <c r="B41" s="380"/>
      <c r="C41" s="380"/>
      <c r="D41" s="380"/>
      <c r="F41" s="186"/>
      <c r="G41" s="187"/>
      <c r="H41" s="175"/>
      <c r="I41" s="175"/>
      <c r="J41" s="175"/>
      <c r="K41" s="175"/>
      <c r="L41" s="175"/>
      <c r="M41" s="175"/>
    </row>
    <row r="42" spans="1:13">
      <c r="A42" s="380" t="s">
        <v>81</v>
      </c>
      <c r="B42" s="380"/>
      <c r="C42" s="380"/>
      <c r="D42" s="380"/>
      <c r="F42" s="186">
        <v>0.111197</v>
      </c>
      <c r="G42" s="187">
        <f>+F42</f>
        <v>0.111197</v>
      </c>
      <c r="H42" s="175" t="s">
        <v>36</v>
      </c>
      <c r="I42" s="175"/>
      <c r="J42" s="175"/>
      <c r="K42" s="175"/>
      <c r="L42" s="175"/>
      <c r="M42" s="175"/>
    </row>
    <row r="43" spans="1:13">
      <c r="A43" s="382" t="s">
        <v>84</v>
      </c>
      <c r="B43" s="382"/>
      <c r="C43" s="382"/>
      <c r="D43" s="382"/>
      <c r="F43" s="186">
        <v>9.3700000000000001E-4</v>
      </c>
      <c r="G43" s="187">
        <f>G36</f>
        <v>9.3700000000000001E-4</v>
      </c>
      <c r="H43" s="175" t="s">
        <v>36</v>
      </c>
      <c r="I43" s="175"/>
      <c r="J43" s="175"/>
      <c r="K43" s="175"/>
      <c r="L43" s="175"/>
      <c r="M43" s="175"/>
    </row>
    <row r="44" spans="1:13">
      <c r="A44" s="382" t="s">
        <v>196</v>
      </c>
      <c r="B44" s="382"/>
      <c r="C44" s="382"/>
      <c r="D44" s="382"/>
      <c r="F44" s="186">
        <v>3.6039999999999996E-3</v>
      </c>
      <c r="G44" s="187">
        <f t="shared" ref="G44:G46" si="27">+F44</f>
        <v>3.6039999999999996E-3</v>
      </c>
      <c r="H44" s="175" t="s">
        <v>36</v>
      </c>
      <c r="I44" s="175"/>
      <c r="J44" s="175"/>
      <c r="K44" s="175"/>
      <c r="L44" s="175"/>
      <c r="M44" s="175"/>
    </row>
    <row r="45" spans="1:13">
      <c r="A45" s="382" t="s">
        <v>199</v>
      </c>
      <c r="B45" s="382"/>
      <c r="C45" s="382"/>
      <c r="D45" s="382"/>
      <c r="F45" s="186">
        <v>0</v>
      </c>
      <c r="G45" s="187">
        <f t="shared" si="27"/>
        <v>0</v>
      </c>
      <c r="H45" s="189" t="s">
        <v>36</v>
      </c>
      <c r="I45" s="189"/>
      <c r="J45" s="189"/>
      <c r="K45" s="175"/>
      <c r="L45" s="175"/>
      <c r="M45" s="175"/>
    </row>
    <row r="46" spans="1:13">
      <c r="A46" s="382" t="s">
        <v>200</v>
      </c>
      <c r="B46" s="382"/>
      <c r="C46" s="382"/>
      <c r="D46" s="382"/>
      <c r="F46" s="186">
        <v>1.201E-3</v>
      </c>
      <c r="G46" s="187">
        <f t="shared" si="27"/>
        <v>1.201E-3</v>
      </c>
      <c r="H46" s="189" t="s">
        <v>36</v>
      </c>
      <c r="I46" s="189"/>
      <c r="J46" s="189"/>
      <c r="K46" s="175"/>
      <c r="L46" s="175"/>
      <c r="M46" s="175"/>
    </row>
    <row r="47" spans="1:13" ht="13.5" thickBot="1">
      <c r="A47" s="381" t="s">
        <v>206</v>
      </c>
      <c r="B47" s="381"/>
      <c r="C47" s="381"/>
      <c r="D47" s="381"/>
      <c r="F47" s="190">
        <v>0.11693899999999999</v>
      </c>
      <c r="G47" s="191">
        <f>SUM(G42:G46)</f>
        <v>0.11693899999999999</v>
      </c>
      <c r="H47" s="189" t="s">
        <v>36</v>
      </c>
      <c r="I47" s="189"/>
      <c r="J47" s="189"/>
      <c r="K47" s="175"/>
      <c r="L47" s="175"/>
      <c r="M47" s="175"/>
    </row>
    <row r="48" spans="1:13" ht="13.5" thickTop="1">
      <c r="A48" s="380"/>
      <c r="B48" s="380"/>
      <c r="C48" s="380"/>
      <c r="D48" s="380"/>
      <c r="F48" s="186"/>
      <c r="G48" s="187"/>
      <c r="H48" s="189"/>
      <c r="I48" s="189"/>
      <c r="J48" s="189"/>
      <c r="K48" s="175"/>
      <c r="L48" s="175"/>
      <c r="M48" s="175"/>
    </row>
    <row r="49" spans="1:19">
      <c r="A49" s="381" t="s">
        <v>85</v>
      </c>
      <c r="B49" s="381"/>
      <c r="C49" s="381"/>
      <c r="D49" s="381"/>
      <c r="F49" s="186">
        <v>-7.4060000000000003E-3</v>
      </c>
      <c r="G49" s="187">
        <f>+F49</f>
        <v>-7.4060000000000003E-3</v>
      </c>
      <c r="H49" s="189" t="s">
        <v>36</v>
      </c>
      <c r="I49" s="189"/>
      <c r="J49" s="189"/>
      <c r="K49" s="175"/>
      <c r="L49" s="175"/>
      <c r="M49" s="175"/>
    </row>
    <row r="50" spans="1:19">
      <c r="A50" s="381" t="s">
        <v>194</v>
      </c>
      <c r="B50" s="381"/>
      <c r="C50" s="381"/>
      <c r="D50" s="381"/>
      <c r="F50" s="186">
        <v>0</v>
      </c>
      <c r="G50" s="187">
        <f>+F50</f>
        <v>0</v>
      </c>
      <c r="H50" s="189" t="s">
        <v>36</v>
      </c>
      <c r="K50" s="175"/>
      <c r="L50" s="175"/>
      <c r="M50" s="175"/>
    </row>
    <row r="51" spans="1:19">
      <c r="A51" s="380"/>
      <c r="B51" s="380"/>
      <c r="C51" s="380"/>
      <c r="D51" s="380"/>
      <c r="F51" s="186"/>
      <c r="G51" s="187"/>
      <c r="I51" s="175"/>
      <c r="J51" s="175"/>
      <c r="K51" s="175"/>
      <c r="L51" s="175"/>
      <c r="M51" s="175"/>
    </row>
    <row r="52" spans="1:19">
      <c r="A52" s="380" t="s">
        <v>260</v>
      </c>
      <c r="B52" s="380"/>
      <c r="C52" s="380"/>
      <c r="D52" s="380"/>
      <c r="F52" s="186"/>
      <c r="G52" s="187"/>
      <c r="H52" s="175" t="s">
        <v>36</v>
      </c>
      <c r="I52" s="175"/>
      <c r="J52" s="175"/>
      <c r="K52" s="175"/>
      <c r="L52" s="175"/>
      <c r="M52" s="175"/>
    </row>
    <row r="53" spans="1:19">
      <c r="A53" s="382" t="s">
        <v>82</v>
      </c>
      <c r="B53" s="382"/>
      <c r="C53" s="382"/>
      <c r="D53" s="382"/>
      <c r="E53" s="94"/>
      <c r="F53" s="186">
        <v>0</v>
      </c>
      <c r="G53" s="187">
        <f>+F53</f>
        <v>0</v>
      </c>
      <c r="H53" s="175" t="s">
        <v>36</v>
      </c>
      <c r="I53" s="189"/>
      <c r="J53" s="189"/>
      <c r="K53" s="189"/>
      <c r="L53" s="189"/>
      <c r="M53" s="189"/>
      <c r="N53" s="94"/>
      <c r="O53" s="94"/>
      <c r="P53" s="94"/>
      <c r="Q53" s="94"/>
      <c r="R53" s="94"/>
      <c r="S53" s="94"/>
    </row>
    <row r="54" spans="1:19">
      <c r="A54" s="382" t="s">
        <v>192</v>
      </c>
      <c r="B54" s="382"/>
      <c r="C54" s="382"/>
      <c r="D54" s="382"/>
      <c r="F54" s="188">
        <f>+'Rate Impacts'!F8</f>
        <v>-2.4910000000000002E-3</v>
      </c>
      <c r="G54" s="188">
        <f>+'Rate Impacts'!G8</f>
        <v>-2.0720000000000001E-3</v>
      </c>
      <c r="H54" s="189" t="s">
        <v>36</v>
      </c>
      <c r="I54" s="189"/>
      <c r="J54" s="189"/>
      <c r="K54" s="175"/>
      <c r="L54" s="175"/>
      <c r="M54" s="175"/>
    </row>
    <row r="55" spans="1:19">
      <c r="A55" s="382" t="s">
        <v>83</v>
      </c>
      <c r="B55" s="382"/>
      <c r="C55" s="382"/>
      <c r="D55" s="382"/>
      <c r="F55" s="186">
        <v>6.0750000000000005E-3</v>
      </c>
      <c r="G55" s="187">
        <f t="shared" ref="G55:G57" si="28">+F55</f>
        <v>6.0750000000000005E-3</v>
      </c>
      <c r="H55" s="189" t="s">
        <v>36</v>
      </c>
      <c r="I55" s="189"/>
      <c r="J55" s="189"/>
      <c r="K55" s="175"/>
      <c r="L55" s="175"/>
      <c r="M55" s="175"/>
    </row>
    <row r="56" spans="1:19">
      <c r="A56" s="382" t="s">
        <v>193</v>
      </c>
      <c r="B56" s="382"/>
      <c r="C56" s="382"/>
      <c r="D56" s="382"/>
      <c r="F56" s="186">
        <v>-3.4600000000000001E-4</v>
      </c>
      <c r="G56" s="187">
        <f t="shared" si="28"/>
        <v>-3.4600000000000001E-4</v>
      </c>
      <c r="H56" s="189" t="s">
        <v>36</v>
      </c>
      <c r="I56" s="189"/>
      <c r="J56" s="189"/>
      <c r="K56" s="175"/>
      <c r="L56" s="175"/>
      <c r="M56" s="175"/>
    </row>
    <row r="57" spans="1:19">
      <c r="A57" s="382" t="s">
        <v>195</v>
      </c>
      <c r="B57" s="382"/>
      <c r="C57" s="382"/>
      <c r="D57" s="382"/>
      <c r="F57" s="186">
        <v>-3.4999999999999997E-5</v>
      </c>
      <c r="G57" s="187">
        <f t="shared" si="28"/>
        <v>-3.4999999999999997E-5</v>
      </c>
      <c r="H57" s="189" t="s">
        <v>36</v>
      </c>
      <c r="I57" s="189"/>
      <c r="J57" s="189"/>
      <c r="K57" s="175"/>
      <c r="L57" s="175"/>
      <c r="M57" s="175"/>
    </row>
    <row r="58" spans="1:19" ht="13.5" thickBot="1">
      <c r="A58" s="381" t="s">
        <v>261</v>
      </c>
      <c r="B58" s="381"/>
      <c r="C58" s="381"/>
      <c r="D58" s="381"/>
      <c r="F58" s="190">
        <v>3.2030000000000006E-3</v>
      </c>
      <c r="G58" s="191">
        <f>SUM(G53:G57)</f>
        <v>3.6220000000000007E-3</v>
      </c>
      <c r="H58" s="189" t="s">
        <v>36</v>
      </c>
    </row>
    <row r="59" spans="1:19" ht="13.5" thickTop="1">
      <c r="A59" s="380"/>
      <c r="B59" s="380"/>
      <c r="C59" s="380"/>
      <c r="D59" s="380"/>
      <c r="F59" s="184"/>
      <c r="G59" s="185"/>
    </row>
    <row r="60" spans="1:19">
      <c r="A60" s="381" t="s">
        <v>262</v>
      </c>
      <c r="B60" s="381"/>
      <c r="C60" s="381"/>
      <c r="D60" s="381"/>
      <c r="F60" s="192">
        <f>SUM(F40,F49:F50,F58)</f>
        <v>9.2900999999999984E-2</v>
      </c>
      <c r="G60" s="193">
        <f>SUM(G40,G49:G50,G58)</f>
        <v>9.3319999999999986E-2</v>
      </c>
      <c r="H60" s="189" t="s">
        <v>36</v>
      </c>
    </row>
    <row r="61" spans="1:19">
      <c r="A61" s="381" t="s">
        <v>263</v>
      </c>
      <c r="B61" s="381"/>
      <c r="C61" s="381"/>
      <c r="D61" s="381"/>
      <c r="F61" s="194">
        <f>SUM(F47,F49:F50,F58)</f>
        <v>0.11273599999999999</v>
      </c>
      <c r="G61" s="195">
        <f>SUM(G47,G49:G50,G58)</f>
        <v>0.11315499999999999</v>
      </c>
      <c r="H61" s="189" t="s">
        <v>36</v>
      </c>
    </row>
    <row r="65" spans="1:19">
      <c r="A65" s="379" t="s">
        <v>277</v>
      </c>
      <c r="B65" s="379"/>
      <c r="C65" s="379"/>
      <c r="D65" s="379"/>
    </row>
    <row r="66" spans="1:19" ht="51">
      <c r="A66" s="158"/>
      <c r="B66" s="158" t="s">
        <v>264</v>
      </c>
      <c r="C66" s="158" t="s">
        <v>265</v>
      </c>
      <c r="D66" s="158" t="s">
        <v>266</v>
      </c>
      <c r="E66" s="158"/>
      <c r="F66" s="158"/>
      <c r="G66" s="158"/>
      <c r="H66" s="158"/>
      <c r="I66" s="158"/>
      <c r="J66" s="158"/>
      <c r="K66" s="158"/>
      <c r="L66" s="158"/>
      <c r="M66" s="158"/>
      <c r="N66" s="158"/>
      <c r="O66" s="158"/>
      <c r="P66" s="158"/>
      <c r="Q66" s="158"/>
      <c r="R66" s="158"/>
      <c r="S66" s="158"/>
    </row>
    <row r="67" spans="1:19">
      <c r="A67" t="str">
        <f>+A7</f>
        <v>January</v>
      </c>
      <c r="B67" s="196">
        <f>+'F2017 Del Load &amp; Cust'!E24*1000</f>
        <v>1207609000</v>
      </c>
      <c r="C67" s="196">
        <f>+'F2017 Del Load &amp; Cust'!E6</f>
        <v>1005096</v>
      </c>
      <c r="D67" s="120">
        <f>+B67/C67</f>
        <v>1201.486226191329</v>
      </c>
    </row>
    <row r="68" spans="1:19">
      <c r="A68" t="str">
        <f t="shared" ref="A68:A78" si="29">+A8</f>
        <v>February</v>
      </c>
      <c r="B68" s="196">
        <f>+'F2017 Del Load &amp; Cust'!E25*1000</f>
        <v>1009635000</v>
      </c>
      <c r="C68" s="196">
        <f>+'F2017 Del Load &amp; Cust'!E7</f>
        <v>1006060</v>
      </c>
      <c r="D68" s="120">
        <f t="shared" ref="D68:D78" si="30">+B68/C68</f>
        <v>1003.5534659960639</v>
      </c>
    </row>
    <row r="69" spans="1:19">
      <c r="A69" t="str">
        <f t="shared" si="29"/>
        <v>March</v>
      </c>
      <c r="B69" s="196">
        <f>+'F2017 Del Load &amp; Cust'!E26*1000</f>
        <v>1022807000</v>
      </c>
      <c r="C69" s="196">
        <f>+'F2017 Del Load &amp; Cust'!E8</f>
        <v>1006875</v>
      </c>
      <c r="D69" s="120">
        <f t="shared" si="30"/>
        <v>1015.8232153941651</v>
      </c>
    </row>
    <row r="70" spans="1:19">
      <c r="A70" t="str">
        <f t="shared" si="29"/>
        <v>April</v>
      </c>
      <c r="B70" s="196">
        <f>+'F2017 Del Load &amp; Cust'!E27*1000</f>
        <v>845037000</v>
      </c>
      <c r="C70" s="196">
        <f>+'F2017 Del Load &amp; Cust'!E9</f>
        <v>1007619</v>
      </c>
      <c r="D70" s="120">
        <f t="shared" si="30"/>
        <v>838.64734587180271</v>
      </c>
    </row>
    <row r="71" spans="1:19">
      <c r="A71" t="str">
        <f t="shared" si="29"/>
        <v>May</v>
      </c>
      <c r="B71" s="196">
        <f>+'F2017 Del Load &amp; Cust'!E28*1000</f>
        <v>722080000</v>
      </c>
      <c r="C71" s="196">
        <f>+'F2017 Del Load &amp; Cust'!E10</f>
        <v>1008265</v>
      </c>
      <c r="D71" s="120">
        <f t="shared" si="30"/>
        <v>716.16092991425865</v>
      </c>
    </row>
    <row r="72" spans="1:19">
      <c r="A72" t="str">
        <f t="shared" si="29"/>
        <v>June</v>
      </c>
      <c r="B72" s="196">
        <f>+'F2017 Del Load &amp; Cust'!E29*1000</f>
        <v>667304000</v>
      </c>
      <c r="C72" s="196">
        <f>+'F2017 Del Load &amp; Cust'!E11</f>
        <v>1008940</v>
      </c>
      <c r="D72" s="120">
        <f t="shared" si="30"/>
        <v>661.39116300275532</v>
      </c>
    </row>
    <row r="73" spans="1:19">
      <c r="A73" t="str">
        <f t="shared" si="29"/>
        <v>July</v>
      </c>
      <c r="B73" s="196">
        <f>+'F2017 Del Load &amp; Cust'!E30*1000</f>
        <v>680271000</v>
      </c>
      <c r="C73" s="196">
        <f>+'F2017 Del Load &amp; Cust'!E12</f>
        <v>1009438</v>
      </c>
      <c r="D73" s="120">
        <f t="shared" si="30"/>
        <v>673.91063146027784</v>
      </c>
    </row>
    <row r="74" spans="1:19">
      <c r="A74" t="str">
        <f t="shared" si="29"/>
        <v>August</v>
      </c>
      <c r="B74" s="196">
        <f>+'F2017 Del Load &amp; Cust'!E31*1000</f>
        <v>674188000</v>
      </c>
      <c r="C74" s="196">
        <f>+'F2017 Del Load &amp; Cust'!E13</f>
        <v>1010258</v>
      </c>
      <c r="D74" s="120">
        <f t="shared" si="30"/>
        <v>667.34240164393646</v>
      </c>
    </row>
    <row r="75" spans="1:19">
      <c r="A75" t="str">
        <f t="shared" si="29"/>
        <v>September</v>
      </c>
      <c r="B75" s="196">
        <f>+'F2017 Del Load &amp; Cust'!E32*1000</f>
        <v>667788000</v>
      </c>
      <c r="C75" s="196">
        <f>+'F2017 Del Load &amp; Cust'!E14</f>
        <v>1011360</v>
      </c>
      <c r="D75" s="120">
        <f t="shared" si="30"/>
        <v>660.28713811105843</v>
      </c>
    </row>
    <row r="76" spans="1:19">
      <c r="A76" t="str">
        <f t="shared" si="29"/>
        <v>October</v>
      </c>
      <c r="B76" s="196">
        <f>+'F2017 Del Load &amp; Cust'!E33*1000</f>
        <v>813247000</v>
      </c>
      <c r="C76" s="196">
        <f>+'F2017 Del Load &amp; Cust'!E15</f>
        <v>1012833</v>
      </c>
      <c r="D76" s="120">
        <f t="shared" si="30"/>
        <v>802.9428346035329</v>
      </c>
    </row>
    <row r="77" spans="1:19">
      <c r="A77" t="str">
        <f t="shared" si="29"/>
        <v>November</v>
      </c>
      <c r="B77" s="196">
        <f>+'F2017 Del Load &amp; Cust'!E34*1000</f>
        <v>1005459000</v>
      </c>
      <c r="C77" s="196">
        <f>+'F2017 Del Load &amp; Cust'!E16</f>
        <v>1014205</v>
      </c>
      <c r="D77" s="120">
        <f t="shared" si="30"/>
        <v>991.37649686207419</v>
      </c>
    </row>
    <row r="78" spans="1:19">
      <c r="A78" t="str">
        <f t="shared" si="29"/>
        <v>December</v>
      </c>
      <c r="B78" s="196">
        <f>+'F2017 Del Load &amp; Cust'!E35*1000</f>
        <v>1276505000</v>
      </c>
      <c r="C78" s="196">
        <f>+'F2017 Del Load &amp; Cust'!E17</f>
        <v>1015301</v>
      </c>
      <c r="D78" s="120">
        <f t="shared" si="30"/>
        <v>1257.2675492292433</v>
      </c>
    </row>
    <row r="79" spans="1:19">
      <c r="A79" t="s">
        <v>12</v>
      </c>
      <c r="B79" s="120">
        <f>SUM(B67:B78)</f>
        <v>10591930000</v>
      </c>
      <c r="C79" s="120">
        <f>SUM(C67:C78)</f>
        <v>12116250</v>
      </c>
      <c r="D79" s="120">
        <f>SUM(D67:D78)</f>
        <v>10490.189398280498</v>
      </c>
    </row>
    <row r="80" spans="1:19">
      <c r="D80" s="120"/>
    </row>
    <row r="81" spans="1:4">
      <c r="A81" t="s">
        <v>267</v>
      </c>
      <c r="B81" s="120"/>
      <c r="C81" s="120"/>
      <c r="D81" s="120">
        <f>AVERAGE(D67:D78)</f>
        <v>874.1824498567081</v>
      </c>
    </row>
  </sheetData>
  <mergeCells count="34">
    <mergeCell ref="A40:D40"/>
    <mergeCell ref="C5:N5"/>
    <mergeCell ref="A30:D30"/>
    <mergeCell ref="A31:D31"/>
    <mergeCell ref="A32:D32"/>
    <mergeCell ref="A33:D33"/>
    <mergeCell ref="A34:D34"/>
    <mergeCell ref="A35:D35"/>
    <mergeCell ref="A36:D36"/>
    <mergeCell ref="A37:D37"/>
    <mergeCell ref="A38:D38"/>
    <mergeCell ref="A39:D39"/>
    <mergeCell ref="A52:D52"/>
    <mergeCell ref="A41:D41"/>
    <mergeCell ref="A42:D42"/>
    <mergeCell ref="A43:D43"/>
    <mergeCell ref="A44:D44"/>
    <mergeCell ref="A45:D45"/>
    <mergeCell ref="A46:D46"/>
    <mergeCell ref="A47:D47"/>
    <mergeCell ref="A48:D48"/>
    <mergeCell ref="A49:D49"/>
    <mergeCell ref="A50:D50"/>
    <mergeCell ref="A51:D51"/>
    <mergeCell ref="A65:D65"/>
    <mergeCell ref="A59:D59"/>
    <mergeCell ref="A60:D60"/>
    <mergeCell ref="A61:D61"/>
    <mergeCell ref="A53:D53"/>
    <mergeCell ref="A54:D54"/>
    <mergeCell ref="A55:D55"/>
    <mergeCell ref="A56:D56"/>
    <mergeCell ref="A57:D57"/>
    <mergeCell ref="A58:D58"/>
  </mergeCells>
  <printOptions horizontalCentered="1"/>
  <pageMargins left="0.75" right="0.75" top="0.73" bottom="0.85" header="0.5" footer="0.5"/>
  <pageSetup scale="60" orientation="landscape" r:id="rId1"/>
  <headerFooter alignWithMargins="0">
    <oddFooter>&amp;L&amp;F
&amp;A&amp;RAdvice No. 2017-xx
2018 Schedule 95A Filing
Page &amp;P of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  <pageSetUpPr fitToPage="1"/>
  </sheetPr>
  <dimension ref="A1:L37"/>
  <sheetViews>
    <sheetView zoomScaleNormal="100" workbookViewId="0">
      <pane xSplit="3" ySplit="1" topLeftCell="D11" activePane="bottomRight" state="frozen"/>
      <selection pane="topRight" activeCell="D1" sqref="D1"/>
      <selection pane="bottomLeft" activeCell="A8" sqref="A8"/>
      <selection pane="bottomRight" activeCell="D31" sqref="D31"/>
    </sheetView>
  </sheetViews>
  <sheetFormatPr defaultColWidth="8.85546875" defaultRowHeight="15"/>
  <cols>
    <col min="1" max="1" width="3.5703125" style="280" customWidth="1"/>
    <col min="2" max="2" width="44.5703125" style="280" customWidth="1"/>
    <col min="3" max="3" width="2.28515625" style="280" customWidth="1"/>
    <col min="4" max="4" width="16.42578125" style="280" bestFit="1" customWidth="1"/>
    <col min="5" max="6" width="16" style="280" bestFit="1" customWidth="1"/>
    <col min="7" max="7" width="17.7109375" style="280" bestFit="1" customWidth="1"/>
    <col min="8" max="8" width="17" style="280" bestFit="1" customWidth="1"/>
    <col min="9" max="9" width="17.7109375" style="280" bestFit="1" customWidth="1"/>
    <col min="10" max="12" width="17.28515625" style="280" bestFit="1" customWidth="1"/>
    <col min="13" max="13" width="8.85546875" style="280"/>
    <col min="14" max="14" width="19.5703125" style="280" bestFit="1" customWidth="1"/>
    <col min="15" max="16384" width="8.85546875" style="280"/>
  </cols>
  <sheetData>
    <row r="1" spans="1:12">
      <c r="A1" s="387" t="s">
        <v>105</v>
      </c>
      <c r="B1" s="387"/>
      <c r="C1" s="387"/>
      <c r="D1" s="387"/>
      <c r="E1" s="387"/>
      <c r="F1" s="387"/>
      <c r="G1" s="387"/>
      <c r="H1" s="387"/>
      <c r="I1" s="387"/>
      <c r="J1" s="387"/>
      <c r="K1" s="387"/>
      <c r="L1" s="387"/>
    </row>
    <row r="2" spans="1:12" ht="21">
      <c r="A2" s="384" t="s">
        <v>335</v>
      </c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</row>
    <row r="3" spans="1:12">
      <c r="A3" s="385" t="s">
        <v>336</v>
      </c>
      <c r="B3" s="385"/>
      <c r="C3" s="385"/>
      <c r="D3" s="385"/>
      <c r="E3" s="385"/>
      <c r="F3" s="385"/>
      <c r="G3" s="385"/>
      <c r="H3" s="385"/>
      <c r="I3" s="385"/>
      <c r="J3" s="385"/>
      <c r="K3" s="385"/>
      <c r="L3" s="385"/>
    </row>
    <row r="4" spans="1:12">
      <c r="A4" s="385" t="s">
        <v>337</v>
      </c>
      <c r="B4" s="385"/>
      <c r="C4" s="385"/>
      <c r="D4" s="385"/>
      <c r="E4" s="385"/>
      <c r="F4" s="385"/>
      <c r="G4" s="385"/>
      <c r="H4" s="385"/>
      <c r="I4" s="385"/>
      <c r="J4" s="385"/>
      <c r="K4" s="385"/>
      <c r="L4" s="385"/>
    </row>
    <row r="5" spans="1:12">
      <c r="A5" s="386" t="s">
        <v>207</v>
      </c>
      <c r="B5" s="386"/>
      <c r="C5" s="386"/>
      <c r="D5" s="386"/>
      <c r="E5" s="386"/>
      <c r="F5" s="386"/>
      <c r="G5" s="386"/>
      <c r="H5" s="386"/>
      <c r="I5" s="386"/>
      <c r="J5" s="386"/>
      <c r="K5" s="386"/>
      <c r="L5" s="386"/>
    </row>
    <row r="6" spans="1:12" ht="15.75" thickBot="1">
      <c r="A6" s="94"/>
      <c r="B6" s="281"/>
      <c r="C6" s="282"/>
      <c r="D6" s="283">
        <v>0</v>
      </c>
      <c r="E6" s="284">
        <v>0</v>
      </c>
      <c r="F6" s="94"/>
      <c r="G6" s="283">
        <v>0</v>
      </c>
      <c r="H6" s="283">
        <v>0</v>
      </c>
      <c r="I6" s="94"/>
      <c r="J6" s="94"/>
      <c r="K6" s="94"/>
      <c r="L6" s="94"/>
    </row>
    <row r="7" spans="1:12" ht="16.5" thickBot="1">
      <c r="A7" s="285"/>
      <c r="B7" s="286"/>
      <c r="C7" s="287"/>
      <c r="D7" s="288" t="s">
        <v>167</v>
      </c>
      <c r="E7" s="289"/>
      <c r="F7" s="290"/>
      <c r="G7" s="291" t="s">
        <v>168</v>
      </c>
      <c r="H7" s="292"/>
      <c r="I7" s="293"/>
      <c r="J7" s="292" t="s">
        <v>169</v>
      </c>
      <c r="K7" s="292"/>
      <c r="L7" s="293"/>
    </row>
    <row r="8" spans="1:12">
      <c r="A8" s="294"/>
      <c r="B8" s="295" t="s">
        <v>170</v>
      </c>
      <c r="C8" s="296"/>
      <c r="D8" s="297" t="s">
        <v>160</v>
      </c>
      <c r="E8" s="298" t="s">
        <v>161</v>
      </c>
      <c r="F8" s="299" t="s">
        <v>162</v>
      </c>
      <c r="G8" s="300" t="s">
        <v>160</v>
      </c>
      <c r="H8" s="301" t="s">
        <v>161</v>
      </c>
      <c r="I8" s="302" t="s">
        <v>162</v>
      </c>
      <c r="J8" s="300" t="s">
        <v>160</v>
      </c>
      <c r="K8" s="301" t="s">
        <v>161</v>
      </c>
      <c r="L8" s="302" t="s">
        <v>162</v>
      </c>
    </row>
    <row r="9" spans="1:12">
      <c r="A9" s="123"/>
      <c r="B9" s="303"/>
      <c r="C9" s="61"/>
      <c r="D9" s="304" t="s">
        <v>54</v>
      </c>
      <c r="E9" s="305" t="s">
        <v>55</v>
      </c>
      <c r="F9" s="306" t="s">
        <v>56</v>
      </c>
      <c r="G9" s="304" t="s">
        <v>171</v>
      </c>
      <c r="H9" s="305" t="s">
        <v>172</v>
      </c>
      <c r="I9" s="306" t="s">
        <v>173</v>
      </c>
      <c r="J9" s="304" t="s">
        <v>174</v>
      </c>
      <c r="K9" s="305" t="s">
        <v>175</v>
      </c>
      <c r="L9" s="306" t="s">
        <v>176</v>
      </c>
    </row>
    <row r="10" spans="1:12">
      <c r="A10" s="123"/>
      <c r="B10" s="303"/>
      <c r="C10" s="61"/>
      <c r="D10" s="123"/>
      <c r="E10" s="61"/>
      <c r="F10" s="97"/>
      <c r="G10" s="123"/>
      <c r="H10" s="61"/>
      <c r="I10" s="97"/>
      <c r="J10" s="123"/>
      <c r="K10" s="61"/>
      <c r="L10" s="97"/>
    </row>
    <row r="11" spans="1:12">
      <c r="A11" s="307">
        <v>1</v>
      </c>
      <c r="B11" s="308" t="s">
        <v>177</v>
      </c>
      <c r="C11" s="61"/>
      <c r="D11" s="309">
        <v>-28674664</v>
      </c>
      <c r="E11" s="61"/>
      <c r="F11" s="310"/>
      <c r="G11" s="309">
        <v>-205261327</v>
      </c>
      <c r="H11" s="61"/>
      <c r="I11" s="311"/>
      <c r="J11" s="309"/>
      <c r="K11" s="61"/>
      <c r="L11" s="311"/>
    </row>
    <row r="12" spans="1:12" ht="26.25">
      <c r="A12" s="307">
        <v>2</v>
      </c>
      <c r="B12" s="308" t="s">
        <v>329</v>
      </c>
      <c r="C12" s="61"/>
      <c r="D12" s="309"/>
      <c r="E12" s="312">
        <v>-4549586.1471159039</v>
      </c>
      <c r="F12" s="310"/>
      <c r="G12" s="309"/>
      <c r="H12" s="312">
        <v>-94135587.288877323</v>
      </c>
      <c r="I12" s="311"/>
      <c r="J12" s="309"/>
      <c r="K12" s="312"/>
      <c r="L12" s="311"/>
    </row>
    <row r="13" spans="1:12">
      <c r="A13" s="307">
        <v>3</v>
      </c>
      <c r="B13" s="303"/>
      <c r="C13" s="61"/>
      <c r="D13" s="309"/>
      <c r="E13" s="312"/>
      <c r="F13" s="313"/>
      <c r="G13" s="309"/>
      <c r="H13" s="312"/>
      <c r="I13" s="311"/>
      <c r="J13" s="309"/>
      <c r="K13" s="312"/>
      <c r="L13" s="311"/>
    </row>
    <row r="14" spans="1:12">
      <c r="A14" s="307">
        <v>4</v>
      </c>
      <c r="B14" s="308" t="s">
        <v>201</v>
      </c>
      <c r="C14" s="314" t="s">
        <v>163</v>
      </c>
      <c r="D14" s="315">
        <v>10</v>
      </c>
      <c r="E14" s="312"/>
      <c r="F14" s="311"/>
      <c r="G14" s="315">
        <v>10</v>
      </c>
      <c r="H14" s="312"/>
      <c r="I14" s="311"/>
      <c r="J14" s="315"/>
      <c r="K14" s="312"/>
      <c r="L14" s="311"/>
    </row>
    <row r="15" spans="1:12">
      <c r="A15" s="307">
        <v>5</v>
      </c>
      <c r="B15" s="316" t="s">
        <v>338</v>
      </c>
      <c r="C15" s="296" t="s">
        <v>178</v>
      </c>
      <c r="D15" s="123"/>
      <c r="E15" s="349">
        <v>6.9699999999999998E-2</v>
      </c>
      <c r="F15" s="350"/>
      <c r="G15" s="351"/>
      <c r="H15" s="352">
        <v>6.9699999999999998E-2</v>
      </c>
      <c r="I15" s="350"/>
      <c r="J15" s="123"/>
      <c r="K15" s="317"/>
      <c r="L15" s="311"/>
    </row>
    <row r="16" spans="1:12">
      <c r="A16" s="307">
        <v>6</v>
      </c>
      <c r="B16" s="303"/>
      <c r="C16" s="61"/>
      <c r="D16" s="318"/>
      <c r="E16" s="319"/>
      <c r="F16" s="320"/>
      <c r="G16" s="318"/>
      <c r="H16" s="319"/>
      <c r="I16" s="320"/>
      <c r="J16" s="318"/>
      <c r="K16" s="319"/>
      <c r="L16" s="320"/>
    </row>
    <row r="17" spans="1:12">
      <c r="A17" s="307">
        <v>7</v>
      </c>
      <c r="B17" s="303" t="s">
        <v>202</v>
      </c>
      <c r="C17" s="61"/>
      <c r="D17" s="315">
        <v>-2867466.4</v>
      </c>
      <c r="E17" s="321">
        <v>-317106.15445397847</v>
      </c>
      <c r="F17" s="310">
        <v>-3184572.5544539783</v>
      </c>
      <c r="G17" s="315">
        <v>-20526132.699999999</v>
      </c>
      <c r="H17" s="321">
        <v>-6561250.4340347489</v>
      </c>
      <c r="I17" s="310">
        <v>-27087383.134034749</v>
      </c>
      <c r="J17" s="315">
        <v>-23393599.099999998</v>
      </c>
      <c r="K17" s="321">
        <v>-6878356.5884887278</v>
      </c>
      <c r="L17" s="310">
        <v>-30271955.688488729</v>
      </c>
    </row>
    <row r="18" spans="1:12">
      <c r="A18" s="307">
        <v>8</v>
      </c>
      <c r="B18" s="303"/>
      <c r="C18" s="61"/>
      <c r="D18" s="123"/>
      <c r="E18" s="61"/>
      <c r="F18" s="97"/>
      <c r="G18" s="322"/>
      <c r="H18" s="83"/>
      <c r="I18" s="323"/>
      <c r="J18" s="322"/>
      <c r="K18" s="83"/>
      <c r="L18" s="323"/>
    </row>
    <row r="19" spans="1:12">
      <c r="A19" s="307">
        <v>9</v>
      </c>
      <c r="B19" s="316" t="s">
        <v>339</v>
      </c>
      <c r="C19" s="324" t="s">
        <v>163</v>
      </c>
      <c r="D19" s="353">
        <v>0.79</v>
      </c>
      <c r="E19" s="354">
        <v>0.79</v>
      </c>
      <c r="F19" s="355">
        <v>0.79</v>
      </c>
      <c r="G19" s="356">
        <v>0.79</v>
      </c>
      <c r="H19" s="357">
        <v>0.79</v>
      </c>
      <c r="I19" s="355">
        <v>0.79</v>
      </c>
      <c r="J19" s="356">
        <v>0.79</v>
      </c>
      <c r="K19" s="357">
        <v>0.79</v>
      </c>
      <c r="L19" s="355">
        <v>0.79</v>
      </c>
    </row>
    <row r="20" spans="1:12">
      <c r="A20" s="307">
        <v>10</v>
      </c>
      <c r="B20" s="303"/>
      <c r="C20" s="314"/>
      <c r="D20" s="325"/>
      <c r="E20" s="326"/>
      <c r="F20" s="327"/>
      <c r="G20" s="123"/>
      <c r="H20" s="61"/>
      <c r="I20" s="328"/>
      <c r="J20" s="123"/>
      <c r="K20" s="61"/>
      <c r="L20" s="328"/>
    </row>
    <row r="21" spans="1:12" ht="26.25">
      <c r="A21" s="307">
        <v>11</v>
      </c>
      <c r="B21" s="308" t="s">
        <v>164</v>
      </c>
      <c r="C21" s="314"/>
      <c r="D21" s="315">
        <v>-3629704.3037974681</v>
      </c>
      <c r="E21" s="321">
        <v>-401400.19551136513</v>
      </c>
      <c r="F21" s="310">
        <v>-4031104.4993088334</v>
      </c>
      <c r="G21" s="315">
        <v>-25982446.455696199</v>
      </c>
      <c r="H21" s="321">
        <v>-8305380.2962465174</v>
      </c>
      <c r="I21" s="310">
        <v>-34287826.751942717</v>
      </c>
      <c r="J21" s="315">
        <v>-29612150.759493668</v>
      </c>
      <c r="K21" s="321">
        <v>-8706780.4917578828</v>
      </c>
      <c r="L21" s="310">
        <v>-38318931.251251549</v>
      </c>
    </row>
    <row r="22" spans="1:12">
      <c r="A22" s="307">
        <v>12</v>
      </c>
      <c r="B22" s="303"/>
      <c r="C22" s="61"/>
      <c r="D22" s="123"/>
      <c r="E22" s="61"/>
      <c r="F22" s="97"/>
      <c r="G22" s="123"/>
      <c r="H22" s="61"/>
      <c r="I22" s="97"/>
      <c r="J22" s="123"/>
      <c r="K22" s="61"/>
      <c r="L22" s="97"/>
    </row>
    <row r="23" spans="1:12">
      <c r="A23" s="307">
        <v>13</v>
      </c>
      <c r="B23" s="316" t="s">
        <v>340</v>
      </c>
      <c r="C23" s="324" t="s">
        <v>163</v>
      </c>
      <c r="D23" s="358">
        <v>0.95238599999999995</v>
      </c>
      <c r="E23" s="359">
        <v>0.95238599999999995</v>
      </c>
      <c r="F23" s="360">
        <v>0.95238599999999995</v>
      </c>
      <c r="G23" s="358">
        <v>0.95238599999999995</v>
      </c>
      <c r="H23" s="359">
        <v>0.95238599999999995</v>
      </c>
      <c r="I23" s="360">
        <v>0.95238599999999995</v>
      </c>
      <c r="J23" s="358">
        <v>0.95238599999999995</v>
      </c>
      <c r="K23" s="359">
        <v>0.95238599999999995</v>
      </c>
      <c r="L23" s="360">
        <v>0.95238599999999995</v>
      </c>
    </row>
    <row r="24" spans="1:12">
      <c r="A24" s="307">
        <v>14</v>
      </c>
      <c r="B24" s="303"/>
      <c r="C24" s="61"/>
      <c r="D24" s="318"/>
      <c r="E24" s="319"/>
      <c r="F24" s="320"/>
      <c r="G24" s="318"/>
      <c r="H24" s="319"/>
      <c r="I24" s="320"/>
      <c r="J24" s="318"/>
      <c r="K24" s="319"/>
      <c r="L24" s="320"/>
    </row>
    <row r="25" spans="1:12" ht="26.25">
      <c r="A25" s="307">
        <v>15</v>
      </c>
      <c r="B25" s="308" t="s">
        <v>165</v>
      </c>
      <c r="C25" s="61"/>
      <c r="D25" s="315">
        <v>-3811169.3197899465</v>
      </c>
      <c r="E25" s="321">
        <v>-421467.97150668444</v>
      </c>
      <c r="F25" s="310">
        <v>-4232637.2912966311</v>
      </c>
      <c r="G25" s="315">
        <v>-27281424.186932821</v>
      </c>
      <c r="H25" s="321">
        <v>-8720603.0918624569</v>
      </c>
      <c r="I25" s="310">
        <v>-36002027.27879528</v>
      </c>
      <c r="J25" s="315">
        <v>-31092593.506722767</v>
      </c>
      <c r="K25" s="321">
        <v>-9142071.0633691419</v>
      </c>
      <c r="L25" s="310">
        <v>-40234664.570091911</v>
      </c>
    </row>
    <row r="26" spans="1:12">
      <c r="A26" s="307">
        <v>16</v>
      </c>
      <c r="B26" s="308"/>
      <c r="C26" s="61"/>
      <c r="D26" s="123"/>
      <c r="E26" s="61"/>
      <c r="F26" s="97"/>
      <c r="G26" s="123"/>
      <c r="H26" s="61"/>
      <c r="I26" s="97"/>
      <c r="J26" s="123"/>
      <c r="K26" s="61"/>
      <c r="L26" s="97"/>
    </row>
    <row r="27" spans="1:12" ht="26.25">
      <c r="A27" s="307">
        <v>17</v>
      </c>
      <c r="B27" s="329" t="s">
        <v>330</v>
      </c>
      <c r="C27" s="296"/>
      <c r="D27" s="315">
        <v>-14668.034116239753</v>
      </c>
      <c r="E27" s="330">
        <v>-35545.827964033815</v>
      </c>
      <c r="F27" s="310">
        <v>-50213.862080273568</v>
      </c>
      <c r="G27" s="315">
        <v>-94987.945804122835</v>
      </c>
      <c r="H27" s="331">
        <v>248733.21143266745</v>
      </c>
      <c r="I27" s="332">
        <v>153745.26562854461</v>
      </c>
      <c r="J27" s="333">
        <v>-109655.97992036259</v>
      </c>
      <c r="K27" s="330">
        <v>213187.38346863363</v>
      </c>
      <c r="L27" s="332">
        <v>103531.40354827105</v>
      </c>
    </row>
    <row r="28" spans="1:12">
      <c r="A28" s="307">
        <v>18</v>
      </c>
      <c r="B28" s="303"/>
      <c r="C28" s="61"/>
      <c r="D28" s="318"/>
      <c r="E28" s="319"/>
      <c r="F28" s="320"/>
      <c r="G28" s="318"/>
      <c r="H28" s="319"/>
      <c r="I28" s="320"/>
      <c r="J28" s="318"/>
      <c r="K28" s="319"/>
      <c r="L28" s="320"/>
    </row>
    <row r="29" spans="1:12" ht="30.75" thickBot="1">
      <c r="A29" s="307">
        <v>19</v>
      </c>
      <c r="B29" s="334" t="s">
        <v>331</v>
      </c>
      <c r="C29" s="335"/>
      <c r="D29" s="336">
        <v>-3825837.3539061863</v>
      </c>
      <c r="E29" s="337">
        <v>-457013.79947071825</v>
      </c>
      <c r="F29" s="338">
        <v>-4282851.1533769043</v>
      </c>
      <c r="G29" s="336">
        <v>-27376412.132736944</v>
      </c>
      <c r="H29" s="337">
        <v>-8471869.8804297894</v>
      </c>
      <c r="I29" s="338">
        <v>-35848282.013166733</v>
      </c>
      <c r="J29" s="336">
        <v>-31202249.486643128</v>
      </c>
      <c r="K29" s="337">
        <v>-8928883.6799005084</v>
      </c>
      <c r="L29" s="339">
        <v>-40131133.166543633</v>
      </c>
    </row>
    <row r="30" spans="1:12" ht="15.75" thickTop="1">
      <c r="A30" s="307">
        <v>20</v>
      </c>
      <c r="B30" s="308"/>
      <c r="C30" s="61"/>
      <c r="D30" s="322"/>
      <c r="E30" s="83"/>
      <c r="F30" s="323"/>
      <c r="G30" s="322"/>
      <c r="H30" s="83"/>
      <c r="I30" s="323"/>
      <c r="J30" s="322"/>
      <c r="K30" s="83"/>
      <c r="L30" s="323"/>
    </row>
    <row r="31" spans="1:12">
      <c r="A31" s="307">
        <v>21</v>
      </c>
      <c r="B31" s="308" t="s">
        <v>332</v>
      </c>
      <c r="C31" s="314"/>
      <c r="D31" s="315">
        <v>21243481</v>
      </c>
      <c r="E31" s="321">
        <v>21243481</v>
      </c>
      <c r="F31" s="310">
        <v>21243481</v>
      </c>
      <c r="G31" s="315">
        <v>21243481</v>
      </c>
      <c r="H31" s="321">
        <v>21243481</v>
      </c>
      <c r="I31" s="310">
        <v>21243481</v>
      </c>
      <c r="J31" s="315">
        <v>21243481</v>
      </c>
      <c r="K31" s="321">
        <v>21243481</v>
      </c>
      <c r="L31" s="310">
        <v>21243481</v>
      </c>
    </row>
    <row r="32" spans="1:12">
      <c r="A32" s="307">
        <v>22</v>
      </c>
      <c r="B32" s="308" t="s">
        <v>333</v>
      </c>
      <c r="C32" s="314"/>
      <c r="D32" s="340">
        <v>-1.8009465369193432E-2</v>
      </c>
      <c r="E32" s="341">
        <v>-2.1513131462339826E-3</v>
      </c>
      <c r="F32" s="342">
        <v>-2.0160778515427413E-2</v>
      </c>
      <c r="G32" s="340">
        <v>-0.12886970893676486</v>
      </c>
      <c r="H32" s="341">
        <v>-3.9879857168558151E-2</v>
      </c>
      <c r="I32" s="342">
        <v>-0.16874956610532302</v>
      </c>
      <c r="J32" s="340">
        <v>-0.14687917430595826</v>
      </c>
      <c r="K32" s="341">
        <v>-4.2031170314792136E-2</v>
      </c>
      <c r="L32" s="342">
        <v>-0.1889103446207504</v>
      </c>
    </row>
    <row r="33" spans="1:12">
      <c r="A33" s="307">
        <v>23</v>
      </c>
      <c r="B33" s="308"/>
      <c r="C33" s="314"/>
      <c r="D33" s="315"/>
      <c r="E33" s="321"/>
      <c r="F33" s="310"/>
      <c r="G33" s="315"/>
      <c r="H33" s="321"/>
      <c r="I33" s="310"/>
      <c r="J33" s="315"/>
      <c r="K33" s="321"/>
      <c r="L33" s="310"/>
    </row>
    <row r="34" spans="1:12">
      <c r="A34" s="307">
        <v>24</v>
      </c>
      <c r="B34" s="308" t="s">
        <v>334</v>
      </c>
      <c r="C34" s="61"/>
      <c r="D34" s="340">
        <v>-2.1932389345971918E-2</v>
      </c>
      <c r="E34" s="341">
        <v>-3.9197017053726364E-3</v>
      </c>
      <c r="F34" s="341">
        <v>-2.5852091051344551E-2</v>
      </c>
      <c r="G34" s="340">
        <v>-0.15699748428723445</v>
      </c>
      <c r="H34" s="341">
        <v>-5.9790111943945123E-2</v>
      </c>
      <c r="I34" s="342">
        <v>-0.2167875962311796</v>
      </c>
      <c r="J34" s="340">
        <v>-0.17892987363320639</v>
      </c>
      <c r="K34" s="341">
        <v>-6.3709813649317756E-2</v>
      </c>
      <c r="L34" s="342">
        <v>-0.24263968728252414</v>
      </c>
    </row>
    <row r="35" spans="1:12">
      <c r="A35" s="307">
        <v>25</v>
      </c>
      <c r="B35" s="303"/>
      <c r="C35" s="61"/>
      <c r="D35" s="123"/>
      <c r="E35" s="61"/>
      <c r="F35" s="97"/>
      <c r="G35" s="123"/>
      <c r="H35" s="61"/>
      <c r="I35" s="97"/>
      <c r="J35" s="123"/>
      <c r="K35" s="61"/>
      <c r="L35" s="97"/>
    </row>
    <row r="36" spans="1:12">
      <c r="A36" s="307">
        <v>26</v>
      </c>
      <c r="B36" s="308" t="s">
        <v>179</v>
      </c>
      <c r="C36" s="61"/>
      <c r="D36" s="340">
        <v>3.9229239767784863E-3</v>
      </c>
      <c r="E36" s="341">
        <v>1.7683885591386539E-3</v>
      </c>
      <c r="F36" s="342">
        <v>5.6913125359171375E-3</v>
      </c>
      <c r="G36" s="340">
        <v>2.8127775350469592E-2</v>
      </c>
      <c r="H36" s="341">
        <v>1.9910254775386972E-2</v>
      </c>
      <c r="I36" s="342">
        <v>4.8038030125856584E-2</v>
      </c>
      <c r="J36" s="340">
        <v>3.2050699327248133E-2</v>
      </c>
      <c r="K36" s="341">
        <v>2.167864333452562E-2</v>
      </c>
      <c r="L36" s="342">
        <v>5.3729342661773732E-2</v>
      </c>
    </row>
    <row r="37" spans="1:12" ht="15.75" thickBot="1">
      <c r="A37" s="343"/>
      <c r="B37" s="344"/>
      <c r="C37" s="345"/>
      <c r="D37" s="346"/>
      <c r="E37" s="347"/>
      <c r="F37" s="348"/>
      <c r="G37" s="346"/>
      <c r="H37" s="347"/>
      <c r="I37" s="348"/>
      <c r="J37" s="346"/>
      <c r="K37" s="347"/>
      <c r="L37" s="348"/>
    </row>
  </sheetData>
  <mergeCells count="5">
    <mergeCell ref="A2:L2"/>
    <mergeCell ref="A3:L3"/>
    <mergeCell ref="A4:L4"/>
    <mergeCell ref="A5:L5"/>
    <mergeCell ref="A1:L1"/>
  </mergeCells>
  <conditionalFormatting sqref="D6:H6">
    <cfRule type="cellIs" dxfId="0" priority="1" operator="notEqual">
      <formula>0</formula>
    </cfRule>
  </conditionalFormatting>
  <printOptions horizontalCentered="1"/>
  <pageMargins left="0.75" right="0.75" top="1" bottom="1" header="0.5" footer="0.5"/>
  <pageSetup scale="60" fitToHeight="6" orientation="landscape" r:id="rId1"/>
  <headerFooter alignWithMargins="0">
    <oddFooter>&amp;L&amp;F
&amp;A&amp;RAdvice No. 2017-xx
2018 Schedule 95A Filing
Page &amp;P of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41"/>
  <sheetViews>
    <sheetView workbookViewId="0">
      <selection sqref="A1:K1"/>
    </sheetView>
  </sheetViews>
  <sheetFormatPr defaultRowHeight="12.75"/>
  <cols>
    <col min="1" max="1" width="5" bestFit="1" customWidth="1"/>
    <col min="2" max="2" width="5.85546875" bestFit="1" customWidth="1"/>
    <col min="3" max="3" width="9.140625" bestFit="1" customWidth="1"/>
    <col min="4" max="4" width="1" customWidth="1"/>
    <col min="5" max="5" width="10.42578125" bestFit="1" customWidth="1"/>
    <col min="6" max="6" width="10.7109375" bestFit="1" customWidth="1"/>
    <col min="8" max="8" width="9" bestFit="1" customWidth="1"/>
    <col min="9" max="9" width="6.85546875" bestFit="1" customWidth="1"/>
    <col min="10" max="10" width="12.85546875" bestFit="1" customWidth="1"/>
    <col min="12" max="12" width="10.42578125" bestFit="1" customWidth="1"/>
    <col min="13" max="13" width="13.28515625" bestFit="1" customWidth="1"/>
    <col min="14" max="14" width="19.7109375" bestFit="1" customWidth="1"/>
    <col min="15" max="15" width="10.42578125" bestFit="1" customWidth="1"/>
    <col min="18" max="18" width="10.42578125" bestFit="1" customWidth="1"/>
  </cols>
  <sheetData>
    <row r="1" spans="1:11" ht="31.5">
      <c r="A1" s="391" t="s">
        <v>290</v>
      </c>
      <c r="B1" s="391"/>
      <c r="C1" s="391"/>
      <c r="D1" s="391"/>
      <c r="E1" s="391"/>
      <c r="F1" s="391"/>
      <c r="G1" s="391"/>
      <c r="H1" s="391"/>
      <c r="I1" s="391"/>
      <c r="J1" s="391"/>
      <c r="K1" s="391"/>
    </row>
    <row r="2" spans="1:11" ht="21">
      <c r="A2" s="392" t="s">
        <v>291</v>
      </c>
      <c r="B2" s="392"/>
      <c r="C2" s="392"/>
      <c r="D2" s="392"/>
      <c r="E2" s="392"/>
      <c r="F2" s="392"/>
      <c r="G2" s="392"/>
      <c r="H2" s="392"/>
      <c r="I2" s="392"/>
      <c r="J2" s="392"/>
      <c r="K2" s="392"/>
    </row>
    <row r="3" spans="1:11" ht="13.5" thickBot="1">
      <c r="E3" s="94"/>
      <c r="F3" s="94"/>
      <c r="G3" s="94"/>
      <c r="H3" s="94"/>
      <c r="I3" s="94"/>
      <c r="J3" s="94"/>
      <c r="K3" s="94"/>
    </row>
    <row r="4" spans="1:11">
      <c r="E4" s="388" t="s">
        <v>291</v>
      </c>
      <c r="F4" s="389"/>
      <c r="G4" s="389"/>
      <c r="H4" s="389"/>
      <c r="I4" s="389"/>
      <c r="J4" s="389"/>
      <c r="K4" s="390"/>
    </row>
    <row r="5" spans="1:11">
      <c r="A5" s="241" t="s">
        <v>104</v>
      </c>
      <c r="B5" s="241" t="s">
        <v>59</v>
      </c>
      <c r="C5" s="241" t="s">
        <v>280</v>
      </c>
      <c r="D5" s="94"/>
      <c r="E5" s="242" t="s">
        <v>1</v>
      </c>
      <c r="F5" s="69" t="s">
        <v>281</v>
      </c>
      <c r="G5" s="69" t="s">
        <v>282</v>
      </c>
      <c r="H5" s="69" t="s">
        <v>283</v>
      </c>
      <c r="I5" s="69" t="s">
        <v>239</v>
      </c>
      <c r="J5" s="69" t="s">
        <v>12</v>
      </c>
      <c r="K5" s="243" t="s">
        <v>292</v>
      </c>
    </row>
    <row r="6" spans="1:11">
      <c r="A6" s="241">
        <v>2018</v>
      </c>
      <c r="B6" s="241">
        <v>1</v>
      </c>
      <c r="C6" s="244">
        <v>43101</v>
      </c>
      <c r="D6" s="94"/>
      <c r="E6" s="245">
        <v>1005096</v>
      </c>
      <c r="F6" s="246">
        <v>127932</v>
      </c>
      <c r="G6" s="246">
        <v>3378</v>
      </c>
      <c r="H6" s="246">
        <v>6967</v>
      </c>
      <c r="I6" s="246">
        <v>8</v>
      </c>
      <c r="J6" s="246">
        <v>1143381</v>
      </c>
      <c r="K6" s="247">
        <v>16</v>
      </c>
    </row>
    <row r="7" spans="1:11">
      <c r="A7" s="241">
        <v>2018</v>
      </c>
      <c r="B7" s="241">
        <v>2</v>
      </c>
      <c r="C7" s="244">
        <v>43132</v>
      </c>
      <c r="D7" s="94"/>
      <c r="E7" s="245">
        <v>1006060</v>
      </c>
      <c r="F7" s="246">
        <v>128078</v>
      </c>
      <c r="G7" s="246">
        <v>3376</v>
      </c>
      <c r="H7" s="246">
        <v>6988</v>
      </c>
      <c r="I7" s="246">
        <v>8</v>
      </c>
      <c r="J7" s="246">
        <v>1144510</v>
      </c>
      <c r="K7" s="247">
        <v>16</v>
      </c>
    </row>
    <row r="8" spans="1:11">
      <c r="A8" s="241">
        <v>2018</v>
      </c>
      <c r="B8" s="241">
        <v>3</v>
      </c>
      <c r="C8" s="244">
        <v>43160</v>
      </c>
      <c r="D8" s="94"/>
      <c r="E8" s="245">
        <v>1006875</v>
      </c>
      <c r="F8" s="246">
        <v>128277</v>
      </c>
      <c r="G8" s="246">
        <v>3373</v>
      </c>
      <c r="H8" s="246">
        <v>7009</v>
      </c>
      <c r="I8" s="246">
        <v>8</v>
      </c>
      <c r="J8" s="246">
        <v>1145542</v>
      </c>
      <c r="K8" s="247">
        <v>16</v>
      </c>
    </row>
    <row r="9" spans="1:11">
      <c r="A9" s="241">
        <v>2018</v>
      </c>
      <c r="B9" s="241">
        <v>4</v>
      </c>
      <c r="C9" s="244">
        <v>43191</v>
      </c>
      <c r="D9" s="94"/>
      <c r="E9" s="245">
        <v>1007619</v>
      </c>
      <c r="F9" s="246">
        <v>128554</v>
      </c>
      <c r="G9" s="246">
        <v>3371</v>
      </c>
      <c r="H9" s="246">
        <v>7029</v>
      </c>
      <c r="I9" s="246">
        <v>8</v>
      </c>
      <c r="J9" s="246">
        <v>1146581</v>
      </c>
      <c r="K9" s="247">
        <v>16</v>
      </c>
    </row>
    <row r="10" spans="1:11">
      <c r="A10" s="241">
        <v>2018</v>
      </c>
      <c r="B10" s="241">
        <v>5</v>
      </c>
      <c r="C10" s="244">
        <v>43221</v>
      </c>
      <c r="D10" s="94"/>
      <c r="E10" s="245">
        <v>1008265</v>
      </c>
      <c r="F10" s="246">
        <v>128836</v>
      </c>
      <c r="G10" s="246">
        <v>3368</v>
      </c>
      <c r="H10" s="246">
        <v>7048</v>
      </c>
      <c r="I10" s="246">
        <v>8</v>
      </c>
      <c r="J10" s="246">
        <v>1147525</v>
      </c>
      <c r="K10" s="247">
        <v>16</v>
      </c>
    </row>
    <row r="11" spans="1:11">
      <c r="A11" s="241">
        <v>2018</v>
      </c>
      <c r="B11" s="241">
        <v>6</v>
      </c>
      <c r="C11" s="244">
        <v>43252</v>
      </c>
      <c r="D11" s="94"/>
      <c r="E11" s="245">
        <v>1008940</v>
      </c>
      <c r="F11" s="246">
        <v>129119</v>
      </c>
      <c r="G11" s="246">
        <v>3366</v>
      </c>
      <c r="H11" s="246">
        <v>7066</v>
      </c>
      <c r="I11" s="246">
        <v>8</v>
      </c>
      <c r="J11" s="246">
        <v>1148499</v>
      </c>
      <c r="K11" s="247">
        <v>16</v>
      </c>
    </row>
    <row r="12" spans="1:11">
      <c r="A12" s="241">
        <v>2018</v>
      </c>
      <c r="B12" s="241">
        <v>7</v>
      </c>
      <c r="C12" s="244">
        <v>43282</v>
      </c>
      <c r="D12" s="94"/>
      <c r="E12" s="245">
        <v>1009438</v>
      </c>
      <c r="F12" s="246">
        <v>129401</v>
      </c>
      <c r="G12" s="246">
        <v>3364</v>
      </c>
      <c r="H12" s="246">
        <v>7083</v>
      </c>
      <c r="I12" s="246">
        <v>8</v>
      </c>
      <c r="J12" s="246">
        <v>1149294</v>
      </c>
      <c r="K12" s="247">
        <v>16</v>
      </c>
    </row>
    <row r="13" spans="1:11">
      <c r="A13" s="241">
        <v>2018</v>
      </c>
      <c r="B13" s="241">
        <v>8</v>
      </c>
      <c r="C13" s="244">
        <v>43313</v>
      </c>
      <c r="D13" s="94"/>
      <c r="E13" s="245">
        <v>1010258</v>
      </c>
      <c r="F13" s="246">
        <v>129620</v>
      </c>
      <c r="G13" s="246">
        <v>3361</v>
      </c>
      <c r="H13" s="246">
        <v>7099</v>
      </c>
      <c r="I13" s="246">
        <v>8</v>
      </c>
      <c r="J13" s="246">
        <v>1150346</v>
      </c>
      <c r="K13" s="247">
        <v>16</v>
      </c>
    </row>
    <row r="14" spans="1:11">
      <c r="A14" s="241">
        <v>2018</v>
      </c>
      <c r="B14" s="241">
        <v>9</v>
      </c>
      <c r="C14" s="244">
        <v>43344</v>
      </c>
      <c r="D14" s="94"/>
      <c r="E14" s="245">
        <v>1011360</v>
      </c>
      <c r="F14" s="246">
        <v>129767</v>
      </c>
      <c r="G14" s="246">
        <v>3359</v>
      </c>
      <c r="H14" s="246">
        <v>7115</v>
      </c>
      <c r="I14" s="246">
        <v>8</v>
      </c>
      <c r="J14" s="246">
        <v>1151609</v>
      </c>
      <c r="K14" s="247">
        <v>16</v>
      </c>
    </row>
    <row r="15" spans="1:11">
      <c r="A15" s="241">
        <v>2018</v>
      </c>
      <c r="B15" s="241">
        <v>10</v>
      </c>
      <c r="C15" s="244">
        <v>43374</v>
      </c>
      <c r="D15" s="94"/>
      <c r="E15" s="245">
        <v>1012833</v>
      </c>
      <c r="F15" s="246">
        <v>129914</v>
      </c>
      <c r="G15" s="246">
        <v>3357</v>
      </c>
      <c r="H15" s="246">
        <v>7130</v>
      </c>
      <c r="I15" s="246">
        <v>8</v>
      </c>
      <c r="J15" s="246">
        <v>1153242</v>
      </c>
      <c r="K15" s="247">
        <v>16</v>
      </c>
    </row>
    <row r="16" spans="1:11">
      <c r="A16" s="241">
        <v>2018</v>
      </c>
      <c r="B16" s="241">
        <v>11</v>
      </c>
      <c r="C16" s="244">
        <v>43405</v>
      </c>
      <c r="D16" s="94"/>
      <c r="E16" s="245">
        <v>1014205</v>
      </c>
      <c r="F16" s="246">
        <v>130060</v>
      </c>
      <c r="G16" s="246">
        <v>3355</v>
      </c>
      <c r="H16" s="246">
        <v>7145</v>
      </c>
      <c r="I16" s="246">
        <v>8</v>
      </c>
      <c r="J16" s="246">
        <v>1154773</v>
      </c>
      <c r="K16" s="247">
        <v>16</v>
      </c>
    </row>
    <row r="17" spans="1:20" ht="13.5" thickBot="1">
      <c r="A17" s="241">
        <v>2018</v>
      </c>
      <c r="B17" s="241">
        <v>12</v>
      </c>
      <c r="C17" s="244">
        <v>43435</v>
      </c>
      <c r="D17" s="94"/>
      <c r="E17" s="248">
        <v>1015301</v>
      </c>
      <c r="F17" s="249">
        <v>130204</v>
      </c>
      <c r="G17" s="249">
        <v>3352</v>
      </c>
      <c r="H17" s="249">
        <v>7159</v>
      </c>
      <c r="I17" s="249">
        <v>8</v>
      </c>
      <c r="J17" s="249">
        <v>1156024</v>
      </c>
      <c r="K17" s="250">
        <v>16</v>
      </c>
    </row>
    <row r="19" spans="1:20" ht="21">
      <c r="A19" s="392" t="s">
        <v>278</v>
      </c>
      <c r="B19" s="392"/>
      <c r="C19" s="392"/>
      <c r="D19" s="392"/>
      <c r="E19" s="392"/>
      <c r="F19" s="392"/>
      <c r="G19" s="392"/>
      <c r="H19" s="392"/>
      <c r="I19" s="392"/>
      <c r="J19" s="392"/>
      <c r="K19" s="392"/>
      <c r="L19" s="392"/>
      <c r="M19" s="392"/>
      <c r="N19" s="392"/>
      <c r="O19" s="392"/>
    </row>
    <row r="20" spans="1:20" ht="13.5" thickBot="1"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</row>
    <row r="21" spans="1:20">
      <c r="A21" s="94"/>
      <c r="B21" s="94"/>
      <c r="C21" s="94"/>
      <c r="D21" s="94"/>
      <c r="E21" s="393" t="s">
        <v>279</v>
      </c>
      <c r="F21" s="394"/>
      <c r="G21" s="394"/>
      <c r="H21" s="394"/>
      <c r="I21" s="394"/>
      <c r="J21" s="394"/>
      <c r="K21" s="394"/>
      <c r="L21" s="394"/>
      <c r="M21" s="394"/>
      <c r="N21" s="394"/>
      <c r="O21" s="395"/>
    </row>
    <row r="22" spans="1:20">
      <c r="A22" s="241" t="s">
        <v>104</v>
      </c>
      <c r="B22" s="241" t="s">
        <v>59</v>
      </c>
      <c r="C22" s="241" t="s">
        <v>280</v>
      </c>
      <c r="D22" s="94"/>
      <c r="E22" s="242" t="s">
        <v>1</v>
      </c>
      <c r="F22" s="69" t="s">
        <v>281</v>
      </c>
      <c r="G22" s="69" t="s">
        <v>282</v>
      </c>
      <c r="H22" s="69" t="s">
        <v>283</v>
      </c>
      <c r="I22" s="69" t="s">
        <v>239</v>
      </c>
      <c r="J22" s="69" t="s">
        <v>284</v>
      </c>
      <c r="K22" s="69" t="s">
        <v>285</v>
      </c>
      <c r="L22" s="69" t="s">
        <v>286</v>
      </c>
      <c r="M22" s="69" t="s">
        <v>287</v>
      </c>
      <c r="N22" s="69" t="s">
        <v>288</v>
      </c>
      <c r="O22" s="243" t="s">
        <v>289</v>
      </c>
    </row>
    <row r="23" spans="1:20">
      <c r="A23" s="94"/>
      <c r="B23" s="94"/>
      <c r="C23" s="94"/>
      <c r="D23" s="94"/>
      <c r="E23" s="123"/>
      <c r="F23" s="61"/>
      <c r="G23" s="61"/>
      <c r="H23" s="61"/>
      <c r="I23" s="61"/>
      <c r="J23" s="61"/>
      <c r="K23" s="61"/>
      <c r="L23" s="61"/>
      <c r="M23" s="61"/>
      <c r="N23" s="61"/>
      <c r="O23" s="97"/>
    </row>
    <row r="24" spans="1:20">
      <c r="A24" s="241">
        <v>2018</v>
      </c>
      <c r="B24" s="241">
        <v>1</v>
      </c>
      <c r="C24" s="244">
        <v>43101</v>
      </c>
      <c r="D24" s="94"/>
      <c r="E24" s="245">
        <v>1207609</v>
      </c>
      <c r="F24" s="246">
        <v>833308</v>
      </c>
      <c r="G24" s="246">
        <v>107196</v>
      </c>
      <c r="H24" s="246">
        <v>7190</v>
      </c>
      <c r="I24" s="246">
        <v>876</v>
      </c>
      <c r="J24" s="246">
        <v>2156179</v>
      </c>
      <c r="K24" s="246">
        <v>169796</v>
      </c>
      <c r="L24" s="246">
        <v>2325975</v>
      </c>
      <c r="M24" s="246">
        <v>2180</v>
      </c>
      <c r="N24" s="246">
        <v>172</v>
      </c>
      <c r="O24" s="247">
        <v>2328327</v>
      </c>
      <c r="Q24" s="252"/>
      <c r="R24" s="252"/>
      <c r="T24" s="252">
        <f>+S24-R24</f>
        <v>0</v>
      </c>
    </row>
    <row r="25" spans="1:20">
      <c r="A25" s="241">
        <v>2018</v>
      </c>
      <c r="B25" s="241">
        <v>2</v>
      </c>
      <c r="C25" s="244">
        <v>43132</v>
      </c>
      <c r="D25" s="94"/>
      <c r="E25" s="245">
        <v>1009635</v>
      </c>
      <c r="F25" s="246">
        <v>744779</v>
      </c>
      <c r="G25" s="246">
        <v>92544</v>
      </c>
      <c r="H25" s="246">
        <v>6627</v>
      </c>
      <c r="I25" s="246">
        <v>810</v>
      </c>
      <c r="J25" s="246">
        <v>1854395</v>
      </c>
      <c r="K25" s="246">
        <v>146031</v>
      </c>
      <c r="L25" s="246">
        <v>2000426</v>
      </c>
      <c r="M25" s="246">
        <v>2294</v>
      </c>
      <c r="N25" s="246">
        <v>181</v>
      </c>
      <c r="O25" s="247">
        <v>2002901</v>
      </c>
      <c r="Q25" s="252"/>
      <c r="R25" s="252"/>
      <c r="T25" s="252">
        <f t="shared" ref="T25:T35" si="0">+S25-R25</f>
        <v>0</v>
      </c>
    </row>
    <row r="26" spans="1:20">
      <c r="A26" s="241">
        <v>2018</v>
      </c>
      <c r="B26" s="241">
        <v>3</v>
      </c>
      <c r="C26" s="244">
        <v>43160</v>
      </c>
      <c r="D26" s="94"/>
      <c r="E26" s="245">
        <v>1022807</v>
      </c>
      <c r="F26" s="246">
        <v>805123</v>
      </c>
      <c r="G26" s="246">
        <v>105055</v>
      </c>
      <c r="H26" s="246">
        <v>7356</v>
      </c>
      <c r="I26" s="246">
        <v>807</v>
      </c>
      <c r="J26" s="246">
        <v>1941148</v>
      </c>
      <c r="K26" s="246">
        <v>152863</v>
      </c>
      <c r="L26" s="246">
        <v>2094011</v>
      </c>
      <c r="M26" s="246">
        <v>2205</v>
      </c>
      <c r="N26" s="246">
        <v>174</v>
      </c>
      <c r="O26" s="247">
        <v>2096390</v>
      </c>
      <c r="Q26" s="252"/>
      <c r="R26" s="252"/>
      <c r="T26" s="252">
        <f t="shared" si="0"/>
        <v>0</v>
      </c>
    </row>
    <row r="27" spans="1:20">
      <c r="A27" s="241">
        <v>2018</v>
      </c>
      <c r="B27" s="241">
        <v>4</v>
      </c>
      <c r="C27" s="244">
        <v>43191</v>
      </c>
      <c r="D27" s="94"/>
      <c r="E27" s="245">
        <v>845037</v>
      </c>
      <c r="F27" s="246">
        <v>740237</v>
      </c>
      <c r="G27" s="246">
        <v>96538</v>
      </c>
      <c r="H27" s="246">
        <v>6567</v>
      </c>
      <c r="I27" s="246">
        <v>586</v>
      </c>
      <c r="J27" s="246">
        <v>1688965</v>
      </c>
      <c r="K27" s="246">
        <v>133004</v>
      </c>
      <c r="L27" s="246">
        <v>1821969</v>
      </c>
      <c r="M27" s="246">
        <v>2046</v>
      </c>
      <c r="N27" s="246">
        <v>161</v>
      </c>
      <c r="O27" s="247">
        <v>1824176</v>
      </c>
      <c r="Q27" s="252"/>
      <c r="R27" s="252"/>
      <c r="T27" s="252">
        <f t="shared" si="0"/>
        <v>0</v>
      </c>
    </row>
    <row r="28" spans="1:20">
      <c r="A28" s="241">
        <v>2018</v>
      </c>
      <c r="B28" s="241">
        <v>5</v>
      </c>
      <c r="C28" s="244">
        <v>43221</v>
      </c>
      <c r="D28" s="94"/>
      <c r="E28" s="245">
        <v>722080</v>
      </c>
      <c r="F28" s="246">
        <v>729188</v>
      </c>
      <c r="G28" s="246">
        <v>101782</v>
      </c>
      <c r="H28" s="246">
        <v>6954</v>
      </c>
      <c r="I28" s="246">
        <v>454</v>
      </c>
      <c r="J28" s="246">
        <v>1560458</v>
      </c>
      <c r="K28" s="246">
        <v>122884</v>
      </c>
      <c r="L28" s="246">
        <v>1683342</v>
      </c>
      <c r="M28" s="246">
        <v>2037</v>
      </c>
      <c r="N28" s="246">
        <v>160</v>
      </c>
      <c r="O28" s="247">
        <v>1685539</v>
      </c>
      <c r="Q28" s="252"/>
      <c r="R28" s="252"/>
      <c r="T28" s="252">
        <f t="shared" si="0"/>
        <v>0</v>
      </c>
    </row>
    <row r="29" spans="1:20">
      <c r="A29" s="241">
        <v>2018</v>
      </c>
      <c r="B29" s="241">
        <v>6</v>
      </c>
      <c r="C29" s="244">
        <v>43252</v>
      </c>
      <c r="D29" s="94"/>
      <c r="E29" s="245">
        <v>667304</v>
      </c>
      <c r="F29" s="246">
        <v>733426</v>
      </c>
      <c r="G29" s="246">
        <v>103354</v>
      </c>
      <c r="H29" s="246">
        <v>6964</v>
      </c>
      <c r="I29" s="246">
        <v>355</v>
      </c>
      <c r="J29" s="246">
        <v>1511403</v>
      </c>
      <c r="K29" s="246">
        <v>119021</v>
      </c>
      <c r="L29" s="246">
        <v>1630424</v>
      </c>
      <c r="M29" s="246">
        <v>1680</v>
      </c>
      <c r="N29" s="246">
        <v>132</v>
      </c>
      <c r="O29" s="247">
        <v>1632236</v>
      </c>
      <c r="Q29" s="252"/>
      <c r="R29" s="252"/>
      <c r="T29" s="252">
        <f t="shared" si="0"/>
        <v>0</v>
      </c>
    </row>
    <row r="30" spans="1:20">
      <c r="A30" s="241">
        <v>2018</v>
      </c>
      <c r="B30" s="241">
        <v>7</v>
      </c>
      <c r="C30" s="244">
        <v>43282</v>
      </c>
      <c r="D30" s="94"/>
      <c r="E30" s="245">
        <v>680271</v>
      </c>
      <c r="F30" s="246">
        <v>777975</v>
      </c>
      <c r="G30" s="246">
        <v>105419</v>
      </c>
      <c r="H30" s="246">
        <v>6704</v>
      </c>
      <c r="I30" s="246">
        <v>315</v>
      </c>
      <c r="J30" s="246">
        <v>1570684</v>
      </c>
      <c r="K30" s="246">
        <v>123689</v>
      </c>
      <c r="L30" s="246">
        <v>1694373</v>
      </c>
      <c r="M30" s="246">
        <v>2694</v>
      </c>
      <c r="N30" s="246">
        <v>212</v>
      </c>
      <c r="O30" s="247">
        <v>1697279</v>
      </c>
      <c r="Q30" s="252"/>
      <c r="R30" s="252"/>
      <c r="T30" s="252">
        <f t="shared" si="0"/>
        <v>0</v>
      </c>
    </row>
    <row r="31" spans="1:20">
      <c r="A31" s="241">
        <v>2018</v>
      </c>
      <c r="B31" s="241">
        <v>8</v>
      </c>
      <c r="C31" s="244">
        <v>43313</v>
      </c>
      <c r="D31" s="94"/>
      <c r="E31" s="245">
        <v>674188</v>
      </c>
      <c r="F31" s="246">
        <v>795502</v>
      </c>
      <c r="G31" s="246">
        <v>107940</v>
      </c>
      <c r="H31" s="246">
        <v>6915</v>
      </c>
      <c r="I31" s="246">
        <v>285</v>
      </c>
      <c r="J31" s="246">
        <v>1584830</v>
      </c>
      <c r="K31" s="246">
        <v>124803</v>
      </c>
      <c r="L31" s="246">
        <v>1709633</v>
      </c>
      <c r="M31" s="246">
        <v>1538</v>
      </c>
      <c r="N31" s="246">
        <v>121</v>
      </c>
      <c r="O31" s="247">
        <v>1711292</v>
      </c>
      <c r="Q31" s="252"/>
      <c r="R31" s="252"/>
      <c r="T31" s="252">
        <f t="shared" si="0"/>
        <v>0</v>
      </c>
    </row>
    <row r="32" spans="1:20">
      <c r="A32" s="241">
        <v>2018</v>
      </c>
      <c r="B32" s="241">
        <v>9</v>
      </c>
      <c r="C32" s="244">
        <v>43344</v>
      </c>
      <c r="D32" s="94"/>
      <c r="E32" s="245">
        <v>667788</v>
      </c>
      <c r="F32" s="246">
        <v>749591</v>
      </c>
      <c r="G32" s="246">
        <v>100572</v>
      </c>
      <c r="H32" s="246">
        <v>6747</v>
      </c>
      <c r="I32" s="246">
        <v>322</v>
      </c>
      <c r="J32" s="246">
        <v>1525020</v>
      </c>
      <c r="K32" s="246">
        <v>120093</v>
      </c>
      <c r="L32" s="246">
        <v>1645113</v>
      </c>
      <c r="M32" s="246">
        <v>1338</v>
      </c>
      <c r="N32" s="246">
        <v>105</v>
      </c>
      <c r="O32" s="247">
        <v>1646556</v>
      </c>
      <c r="Q32" s="252"/>
      <c r="R32" s="252"/>
      <c r="T32" s="252">
        <f t="shared" si="0"/>
        <v>0</v>
      </c>
    </row>
    <row r="33" spans="1:20">
      <c r="A33" s="241">
        <v>2018</v>
      </c>
      <c r="B33" s="241">
        <v>10</v>
      </c>
      <c r="C33" s="244">
        <v>43374</v>
      </c>
      <c r="D33" s="94"/>
      <c r="E33" s="245">
        <v>813247</v>
      </c>
      <c r="F33" s="246">
        <v>770571</v>
      </c>
      <c r="G33" s="246">
        <v>104048</v>
      </c>
      <c r="H33" s="246">
        <v>7027</v>
      </c>
      <c r="I33" s="246">
        <v>478</v>
      </c>
      <c r="J33" s="246">
        <v>1695371</v>
      </c>
      <c r="K33" s="246">
        <v>133508</v>
      </c>
      <c r="L33" s="246">
        <v>1828879</v>
      </c>
      <c r="M33" s="246">
        <v>1718</v>
      </c>
      <c r="N33" s="246">
        <v>135</v>
      </c>
      <c r="O33" s="247">
        <v>1830732</v>
      </c>
      <c r="Q33" s="252"/>
      <c r="R33" s="252"/>
      <c r="T33" s="252">
        <f t="shared" si="0"/>
        <v>0</v>
      </c>
    </row>
    <row r="34" spans="1:20">
      <c r="A34" s="241">
        <v>2018</v>
      </c>
      <c r="B34" s="241">
        <v>11</v>
      </c>
      <c r="C34" s="244">
        <v>43405</v>
      </c>
      <c r="D34" s="94"/>
      <c r="E34" s="245">
        <v>1005459</v>
      </c>
      <c r="F34" s="246">
        <v>798600</v>
      </c>
      <c r="G34" s="246">
        <v>98619</v>
      </c>
      <c r="H34" s="246">
        <v>7452</v>
      </c>
      <c r="I34" s="246">
        <v>694</v>
      </c>
      <c r="J34" s="246">
        <v>1910824</v>
      </c>
      <c r="K34" s="246">
        <v>150475</v>
      </c>
      <c r="L34" s="246">
        <v>2061299</v>
      </c>
      <c r="M34" s="246">
        <v>1710</v>
      </c>
      <c r="N34" s="246">
        <v>135</v>
      </c>
      <c r="O34" s="247">
        <v>2063144</v>
      </c>
      <c r="Q34" s="252"/>
      <c r="R34" s="252"/>
      <c r="T34" s="252">
        <f t="shared" si="0"/>
        <v>0</v>
      </c>
    </row>
    <row r="35" spans="1:20" ht="13.5" thickBot="1">
      <c r="A35" s="241">
        <v>2018</v>
      </c>
      <c r="B35" s="241">
        <v>12</v>
      </c>
      <c r="C35" s="244">
        <v>43435</v>
      </c>
      <c r="D35" s="94"/>
      <c r="E35" s="248">
        <v>1276505</v>
      </c>
      <c r="F35" s="249">
        <v>862510</v>
      </c>
      <c r="G35" s="249">
        <v>96875</v>
      </c>
      <c r="H35" s="249">
        <v>7305</v>
      </c>
      <c r="I35" s="249">
        <v>1009</v>
      </c>
      <c r="J35" s="249">
        <v>2244204</v>
      </c>
      <c r="K35" s="249">
        <v>176728</v>
      </c>
      <c r="L35" s="249">
        <v>2420932</v>
      </c>
      <c r="M35" s="249">
        <v>1596</v>
      </c>
      <c r="N35" s="249">
        <v>126</v>
      </c>
      <c r="O35" s="250">
        <v>2422654</v>
      </c>
      <c r="Q35" s="252"/>
      <c r="R35" s="252"/>
      <c r="T35" s="252">
        <f t="shared" si="0"/>
        <v>0</v>
      </c>
    </row>
    <row r="37" spans="1:20">
      <c r="J37" s="252">
        <f>SUM(J24:J36)</f>
        <v>21243481</v>
      </c>
    </row>
    <row r="38" spans="1:20">
      <c r="J38" s="252">
        <v>2089170</v>
      </c>
      <c r="K38" t="s">
        <v>11</v>
      </c>
    </row>
    <row r="39" spans="1:20">
      <c r="J39" s="252">
        <f>SUM(J37:J38)</f>
        <v>23332651</v>
      </c>
    </row>
    <row r="40" spans="1:20">
      <c r="J40" s="252">
        <f>+'Estimated Proforma Net Revenue'!C42/1000</f>
        <v>23332651</v>
      </c>
    </row>
    <row r="41" spans="1:20">
      <c r="J41" s="252">
        <f>+J39-J40</f>
        <v>0</v>
      </c>
    </row>
  </sheetData>
  <mergeCells count="5">
    <mergeCell ref="E4:K4"/>
    <mergeCell ref="A1:K1"/>
    <mergeCell ref="A2:K2"/>
    <mergeCell ref="E21:O21"/>
    <mergeCell ref="A19:O19"/>
  </mergeCells>
  <pageMargins left="0.7" right="0.7" top="0.75" bottom="0.75" header="0.3" footer="0.3"/>
  <pageSetup scale="66" orientation="landscape" r:id="rId1"/>
  <headerFooter>
    <oddFooter>&amp;L&amp;F
&amp;A&amp;RAdvice No. 2017-xx
2018 Schedule 95A Filing
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54"/>
  <sheetViews>
    <sheetView workbookViewId="0">
      <selection sqref="A1:K1"/>
    </sheetView>
  </sheetViews>
  <sheetFormatPr defaultRowHeight="12.75"/>
  <cols>
    <col min="1" max="1" width="20" bestFit="1" customWidth="1"/>
    <col min="2" max="2" width="11.7109375" bestFit="1" customWidth="1"/>
    <col min="3" max="3" width="15.140625" bestFit="1" customWidth="1"/>
    <col min="4" max="4" width="8.42578125" bestFit="1" customWidth="1"/>
    <col min="5" max="5" width="10.42578125" bestFit="1" customWidth="1"/>
    <col min="6" max="6" width="8.42578125" bestFit="1" customWidth="1"/>
    <col min="7" max="7" width="8.7109375" bestFit="1" customWidth="1"/>
  </cols>
  <sheetData>
    <row r="1" spans="1:7">
      <c r="A1" s="396" t="s">
        <v>13</v>
      </c>
      <c r="B1" s="396"/>
      <c r="C1" s="396"/>
      <c r="D1" s="396"/>
      <c r="E1" s="396"/>
      <c r="F1" s="396"/>
      <c r="G1" s="396"/>
    </row>
    <row r="2" spans="1:7">
      <c r="A2" s="396" t="s">
        <v>228</v>
      </c>
      <c r="B2" s="396"/>
      <c r="C2" s="396"/>
      <c r="D2" s="396"/>
      <c r="E2" s="396"/>
      <c r="F2" s="396"/>
      <c r="G2" s="396"/>
    </row>
    <row r="3" spans="1:7">
      <c r="A3" s="397" t="s">
        <v>229</v>
      </c>
      <c r="B3" s="396"/>
      <c r="C3" s="396"/>
      <c r="D3" s="396"/>
      <c r="E3" s="396"/>
      <c r="F3" s="396"/>
      <c r="G3" s="396"/>
    </row>
    <row r="4" spans="1:7">
      <c r="A4" s="127"/>
      <c r="B4" s="128"/>
      <c r="C4" s="128"/>
      <c r="D4" s="128"/>
      <c r="E4" s="128"/>
      <c r="F4" s="128"/>
      <c r="G4" s="128"/>
    </row>
    <row r="5" spans="1:7" ht="51.75" thickBot="1">
      <c r="A5" s="129" t="s">
        <v>90</v>
      </c>
      <c r="B5" s="129" t="s">
        <v>230</v>
      </c>
      <c r="C5" s="130" t="s">
        <v>231</v>
      </c>
      <c r="D5" s="130" t="s">
        <v>232</v>
      </c>
      <c r="E5" s="130" t="s">
        <v>233</v>
      </c>
      <c r="F5" s="130" t="s">
        <v>234</v>
      </c>
      <c r="G5" s="129" t="s">
        <v>235</v>
      </c>
    </row>
    <row r="6" spans="1:7" ht="38.25">
      <c r="A6" s="131"/>
      <c r="B6" s="131"/>
      <c r="C6" s="132" t="s">
        <v>14</v>
      </c>
      <c r="D6" s="133" t="s">
        <v>216</v>
      </c>
      <c r="E6" s="132" t="s">
        <v>16</v>
      </c>
      <c r="F6" s="133" t="s">
        <v>217</v>
      </c>
      <c r="G6" s="131" t="s">
        <v>218</v>
      </c>
    </row>
    <row r="7" spans="1:7">
      <c r="A7" s="134"/>
      <c r="B7" s="134"/>
      <c r="C7" s="135"/>
      <c r="D7" s="136"/>
      <c r="E7" s="135"/>
      <c r="F7" s="136"/>
      <c r="G7" s="134"/>
    </row>
    <row r="8" spans="1:7">
      <c r="A8" s="137" t="s">
        <v>1</v>
      </c>
      <c r="B8" s="138">
        <v>7</v>
      </c>
      <c r="C8" s="139">
        <v>11786470304.505386</v>
      </c>
      <c r="D8" s="140">
        <v>0.3891</v>
      </c>
      <c r="E8" s="139">
        <v>2552474.8564782003</v>
      </c>
      <c r="F8" s="140">
        <v>0.15790000000000001</v>
      </c>
      <c r="G8" s="140">
        <f t="shared" ref="G8:G13" si="0">+F8+D8</f>
        <v>0.54700000000000004</v>
      </c>
    </row>
    <row r="9" spans="1:7">
      <c r="A9" s="141" t="s">
        <v>2</v>
      </c>
      <c r="B9" s="138" t="s">
        <v>208</v>
      </c>
      <c r="C9" s="139">
        <v>2918217955.3328881</v>
      </c>
      <c r="D9" s="140">
        <v>9.6299999999999997E-2</v>
      </c>
      <c r="E9" s="139">
        <v>437500.53947799094</v>
      </c>
      <c r="F9" s="140">
        <v>2.7099999999999999E-2</v>
      </c>
      <c r="G9" s="140">
        <f t="shared" si="0"/>
        <v>0.1234</v>
      </c>
    </row>
    <row r="10" spans="1:7">
      <c r="A10" s="137" t="s">
        <v>3</v>
      </c>
      <c r="B10" s="142" t="s">
        <v>209</v>
      </c>
      <c r="C10" s="139">
        <v>2999905247.897716</v>
      </c>
      <c r="D10" s="140">
        <v>9.9000000000000005E-2</v>
      </c>
      <c r="E10" s="139">
        <v>432535.97934953577</v>
      </c>
      <c r="F10" s="140">
        <v>2.6800000000000001E-2</v>
      </c>
      <c r="G10" s="140">
        <f t="shared" si="0"/>
        <v>0.1258</v>
      </c>
    </row>
    <row r="11" spans="1:7">
      <c r="A11" s="137" t="s">
        <v>4</v>
      </c>
      <c r="B11" s="142" t="s">
        <v>211</v>
      </c>
      <c r="C11" s="139">
        <v>2049311018.9545679</v>
      </c>
      <c r="D11" s="140">
        <v>6.7599999999999993E-2</v>
      </c>
      <c r="E11" s="139">
        <v>267916.78757331776</v>
      </c>
      <c r="F11" s="140">
        <v>1.66E-2</v>
      </c>
      <c r="G11" s="140">
        <f t="shared" si="0"/>
        <v>8.4199999999999997E-2</v>
      </c>
    </row>
    <row r="12" spans="1:7">
      <c r="A12" s="137" t="s">
        <v>5</v>
      </c>
      <c r="B12" s="138">
        <v>29</v>
      </c>
      <c r="C12" s="139">
        <v>17798308.365999948</v>
      </c>
      <c r="D12" s="140">
        <v>5.9999999999999995E-4</v>
      </c>
      <c r="E12" s="139">
        <v>614.89645437416527</v>
      </c>
      <c r="F12" s="140">
        <v>0</v>
      </c>
      <c r="G12" s="140">
        <f t="shared" si="0"/>
        <v>5.9999999999999995E-4</v>
      </c>
    </row>
    <row r="13" spans="1:7">
      <c r="A13" s="137" t="s">
        <v>6</v>
      </c>
      <c r="B13" s="138" t="s">
        <v>210</v>
      </c>
      <c r="C13" s="139">
        <v>1322270702.6607897</v>
      </c>
      <c r="D13" s="140">
        <v>4.36E-2</v>
      </c>
      <c r="E13" s="139">
        <v>170195.01684374851</v>
      </c>
      <c r="F13" s="140">
        <v>1.0500000000000001E-2</v>
      </c>
      <c r="G13" s="140">
        <f t="shared" si="0"/>
        <v>5.4100000000000002E-2</v>
      </c>
    </row>
    <row r="14" spans="1:7">
      <c r="A14" s="137" t="s">
        <v>7</v>
      </c>
      <c r="B14" s="138">
        <v>35</v>
      </c>
      <c r="C14" s="139">
        <v>4375940.3410168542</v>
      </c>
      <c r="D14" s="140">
        <v>1E-4</v>
      </c>
      <c r="E14" s="139">
        <v>3.7791345676280526</v>
      </c>
      <c r="F14" s="140">
        <v>0</v>
      </c>
      <c r="G14" s="140">
        <f>+F14+D14</f>
        <v>1E-4</v>
      </c>
    </row>
    <row r="15" spans="1:7">
      <c r="A15" s="137" t="s">
        <v>8</v>
      </c>
      <c r="B15" s="138">
        <v>43</v>
      </c>
      <c r="C15" s="139">
        <v>137254791.32199681</v>
      </c>
      <c r="D15" s="140">
        <v>4.4999999999999997E-3</v>
      </c>
      <c r="E15" s="139">
        <v>0</v>
      </c>
      <c r="F15" s="140">
        <v>0</v>
      </c>
      <c r="G15" s="140">
        <f>+F15+D15</f>
        <v>4.4999999999999997E-3</v>
      </c>
    </row>
    <row r="16" spans="1:7">
      <c r="A16" s="137"/>
      <c r="B16" s="138"/>
      <c r="C16" s="139"/>
      <c r="D16" s="140"/>
      <c r="E16" s="139"/>
      <c r="F16" s="140"/>
      <c r="G16" s="140"/>
    </row>
    <row r="17" spans="1:7">
      <c r="A17" s="143" t="s">
        <v>89</v>
      </c>
      <c r="B17" s="138">
        <v>40</v>
      </c>
      <c r="C17" s="139">
        <v>741555022.86859286</v>
      </c>
      <c r="D17" s="140">
        <v>2.4500000000000001E-2</v>
      </c>
      <c r="E17" s="139">
        <v>90993.297809216907</v>
      </c>
      <c r="F17" s="140">
        <v>5.5999999999999999E-3</v>
      </c>
      <c r="G17" s="140">
        <f>+F17+D17</f>
        <v>3.0100000000000002E-2</v>
      </c>
    </row>
    <row r="18" spans="1:7">
      <c r="A18" s="144"/>
      <c r="B18" s="142"/>
      <c r="C18" s="139"/>
      <c r="D18" s="140"/>
      <c r="E18" s="139"/>
      <c r="F18" s="140"/>
      <c r="G18" s="140"/>
    </row>
    <row r="19" spans="1:7">
      <c r="A19" s="141" t="s">
        <v>236</v>
      </c>
      <c r="B19" s="142"/>
      <c r="C19" s="139"/>
      <c r="D19" s="140"/>
      <c r="E19" s="139"/>
      <c r="F19" s="140"/>
      <c r="G19" s="140"/>
    </row>
    <row r="20" spans="1:7">
      <c r="A20" s="145" t="s">
        <v>237</v>
      </c>
      <c r="B20" s="138">
        <v>46</v>
      </c>
      <c r="C20" s="139">
        <v>46821433.391501412</v>
      </c>
      <c r="D20" s="140">
        <v>1.5E-3</v>
      </c>
      <c r="E20" s="139">
        <v>0</v>
      </c>
      <c r="F20" s="140">
        <v>0</v>
      </c>
      <c r="G20" s="140">
        <f t="shared" ref="G20:G21" si="1">+F20+D20</f>
        <v>1.5E-3</v>
      </c>
    </row>
    <row r="21" spans="1:7">
      <c r="A21" s="145" t="s">
        <v>238</v>
      </c>
      <c r="B21" s="138">
        <v>49</v>
      </c>
      <c r="C21" s="139">
        <v>604282290.05697274</v>
      </c>
      <c r="D21" s="140">
        <v>1.9900000000000001E-2</v>
      </c>
      <c r="E21" s="139">
        <v>71206.398327346193</v>
      </c>
      <c r="F21" s="140">
        <v>4.4000000000000003E-3</v>
      </c>
      <c r="G21" s="140">
        <f t="shared" si="1"/>
        <v>2.4300000000000002E-2</v>
      </c>
    </row>
    <row r="22" spans="1:7">
      <c r="A22" s="141"/>
      <c r="B22" s="142"/>
      <c r="C22" s="139"/>
      <c r="D22" s="140"/>
      <c r="E22" s="139"/>
      <c r="F22" s="140"/>
      <c r="G22" s="140"/>
    </row>
    <row r="23" spans="1:7">
      <c r="A23" s="137" t="s">
        <v>9</v>
      </c>
      <c r="B23" s="138" t="s">
        <v>88</v>
      </c>
      <c r="C23" s="139">
        <v>91905021.488787219</v>
      </c>
      <c r="D23" s="140">
        <v>3.0000000000000001E-3</v>
      </c>
      <c r="E23" s="139">
        <v>15980.214685035569</v>
      </c>
      <c r="F23" s="140">
        <v>1E-3</v>
      </c>
      <c r="G23" s="140">
        <f>+F23+D23</f>
        <v>4.0000000000000001E-3</v>
      </c>
    </row>
    <row r="24" spans="1:7">
      <c r="A24" s="137"/>
      <c r="B24" s="137"/>
      <c r="C24" s="139"/>
      <c r="D24" s="140"/>
      <c r="E24" s="139"/>
      <c r="F24" s="140"/>
      <c r="G24" s="140"/>
    </row>
    <row r="25" spans="1:7">
      <c r="A25" s="137" t="s">
        <v>239</v>
      </c>
      <c r="B25" s="138">
        <v>5</v>
      </c>
      <c r="C25" s="146">
        <v>7843462.8137823585</v>
      </c>
      <c r="D25" s="140">
        <v>2.9999999999999997E-4</v>
      </c>
      <c r="E25" s="146">
        <v>1486.7843933150825</v>
      </c>
      <c r="F25" s="140">
        <v>1E-4</v>
      </c>
      <c r="G25" s="140">
        <f>+F25+D25</f>
        <v>3.9999999999999996E-4</v>
      </c>
    </row>
    <row r="26" spans="1:7">
      <c r="A26" s="137"/>
      <c r="B26" s="137"/>
      <c r="C26" s="139"/>
      <c r="D26" s="140"/>
      <c r="E26" s="139"/>
      <c r="F26" s="140"/>
      <c r="G26" s="140"/>
    </row>
    <row r="27" spans="1:7">
      <c r="A27" s="137" t="s">
        <v>10</v>
      </c>
      <c r="B27" s="137"/>
      <c r="C27" s="139">
        <f>SUM(C8:C25)</f>
        <v>22728011500</v>
      </c>
      <c r="D27" s="140">
        <f>SUM(D8:D25)</f>
        <v>0.74999999999999989</v>
      </c>
      <c r="E27" s="139">
        <f>SUM(E8:E25)</f>
        <v>4040908.5505266492</v>
      </c>
      <c r="F27" s="140">
        <f>SUM(F8:F25)</f>
        <v>0.24999999999999997</v>
      </c>
      <c r="G27" s="140">
        <f>SUM(G8:G25)</f>
        <v>1</v>
      </c>
    </row>
    <row r="28" spans="1:7">
      <c r="A28" s="147"/>
      <c r="B28" s="147"/>
      <c r="C28" s="148"/>
      <c r="D28" s="148"/>
      <c r="E28" s="148"/>
      <c r="F28" s="147"/>
      <c r="G28" s="147"/>
    </row>
    <row r="29" spans="1:7">
      <c r="A29" s="137"/>
      <c r="B29" s="138"/>
      <c r="C29" s="139"/>
      <c r="D29" s="140"/>
      <c r="E29" s="139"/>
      <c r="F29" s="147"/>
      <c r="G29" s="147"/>
    </row>
    <row r="30" spans="1:7">
      <c r="A30" s="137" t="s">
        <v>240</v>
      </c>
      <c r="B30" s="138"/>
      <c r="C30" s="139">
        <f>+C27-C25</f>
        <v>22720168037.186218</v>
      </c>
      <c r="D30" s="140"/>
      <c r="E30" s="139">
        <f>+E27-E25</f>
        <v>4039421.766133334</v>
      </c>
      <c r="F30" s="147"/>
      <c r="G30" s="147"/>
    </row>
    <row r="31" spans="1:7">
      <c r="A31" s="147"/>
      <c r="B31" s="147"/>
      <c r="C31" s="147"/>
      <c r="D31" s="147"/>
      <c r="E31" s="147"/>
      <c r="F31" s="147"/>
      <c r="G31" s="147"/>
    </row>
    <row r="32" spans="1:7">
      <c r="A32" s="397" t="s">
        <v>241</v>
      </c>
      <c r="B32" s="396"/>
      <c r="C32" s="396"/>
      <c r="D32" s="396"/>
      <c r="E32" s="396"/>
      <c r="F32" s="396"/>
      <c r="G32" s="396"/>
    </row>
    <row r="33" spans="1:7">
      <c r="A33" s="147"/>
      <c r="B33" s="147"/>
      <c r="C33" s="147"/>
      <c r="D33" s="147"/>
      <c r="E33" s="147"/>
      <c r="F33" s="147"/>
      <c r="G33" s="147"/>
    </row>
    <row r="34" spans="1:7">
      <c r="A34" s="147"/>
      <c r="B34" s="147"/>
      <c r="C34" s="147"/>
      <c r="D34" s="147"/>
      <c r="E34" s="147"/>
      <c r="F34" s="147"/>
      <c r="G34" s="147"/>
    </row>
    <row r="35" spans="1:7">
      <c r="A35" s="147"/>
      <c r="B35" s="147"/>
      <c r="C35" s="147"/>
      <c r="D35" s="147"/>
      <c r="E35" s="147"/>
      <c r="F35" s="147"/>
      <c r="G35" s="147"/>
    </row>
    <row r="36" spans="1:7">
      <c r="A36" s="147"/>
      <c r="B36" s="147"/>
      <c r="C36" s="147"/>
      <c r="D36" s="147"/>
      <c r="E36" s="147"/>
      <c r="F36" s="147"/>
      <c r="G36" s="147"/>
    </row>
    <row r="37" spans="1:7">
      <c r="A37" s="147"/>
      <c r="B37" s="147"/>
      <c r="C37" s="147"/>
      <c r="D37" s="147"/>
      <c r="E37" s="147"/>
      <c r="F37" s="147"/>
      <c r="G37" s="147"/>
    </row>
    <row r="38" spans="1:7">
      <c r="A38" s="147"/>
      <c r="B38" s="147"/>
      <c r="C38" s="147"/>
      <c r="D38" s="147"/>
      <c r="E38" s="147"/>
      <c r="F38" s="147"/>
      <c r="G38" s="147"/>
    </row>
    <row r="39" spans="1:7">
      <c r="A39" s="147"/>
      <c r="B39" s="147"/>
      <c r="C39" s="147"/>
      <c r="D39" s="147"/>
      <c r="E39" s="147"/>
      <c r="F39" s="147"/>
      <c r="G39" s="147"/>
    </row>
    <row r="40" spans="1:7">
      <c r="A40" s="147"/>
      <c r="B40" s="147"/>
      <c r="C40" s="147"/>
      <c r="D40" s="147"/>
      <c r="E40" s="147"/>
      <c r="F40" s="147"/>
      <c r="G40" s="147"/>
    </row>
    <row r="41" spans="1:7">
      <c r="A41" s="147"/>
      <c r="B41" s="147"/>
      <c r="C41" s="147"/>
      <c r="D41" s="147"/>
      <c r="E41" s="147"/>
      <c r="F41" s="147"/>
      <c r="G41" s="147"/>
    </row>
    <row r="42" spans="1:7">
      <c r="A42" s="147"/>
      <c r="B42" s="147"/>
      <c r="C42" s="147"/>
      <c r="D42" s="147"/>
      <c r="E42" s="147"/>
      <c r="F42" s="147"/>
      <c r="G42" s="147"/>
    </row>
    <row r="43" spans="1:7">
      <c r="A43" s="147"/>
      <c r="B43" s="147"/>
      <c r="C43" s="147"/>
      <c r="D43" s="147"/>
      <c r="E43" s="147"/>
      <c r="F43" s="147"/>
      <c r="G43" s="147"/>
    </row>
    <row r="44" spans="1:7">
      <c r="A44" s="147"/>
      <c r="B44" s="147"/>
      <c r="C44" s="147"/>
      <c r="D44" s="147"/>
      <c r="E44" s="147"/>
      <c r="F44" s="147"/>
      <c r="G44" s="147"/>
    </row>
    <row r="45" spans="1:7">
      <c r="A45" s="147"/>
      <c r="B45" s="147"/>
      <c r="C45" s="147"/>
      <c r="D45" s="147"/>
      <c r="E45" s="147"/>
      <c r="F45" s="147"/>
      <c r="G45" s="147"/>
    </row>
    <row r="46" spans="1:7">
      <c r="A46" s="147"/>
      <c r="B46" s="147"/>
      <c r="C46" s="147"/>
      <c r="D46" s="147"/>
      <c r="E46" s="147"/>
      <c r="F46" s="147"/>
      <c r="G46" s="147"/>
    </row>
    <row r="47" spans="1:7">
      <c r="A47" s="147"/>
      <c r="B47" s="147"/>
      <c r="C47" s="147"/>
      <c r="D47" s="147"/>
      <c r="E47" s="147"/>
      <c r="F47" s="147"/>
      <c r="G47" s="147"/>
    </row>
    <row r="48" spans="1:7">
      <c r="A48" s="147"/>
      <c r="B48" s="147"/>
      <c r="C48" s="147"/>
      <c r="D48" s="147"/>
      <c r="E48" s="147"/>
      <c r="F48" s="147"/>
      <c r="G48" s="147"/>
    </row>
    <row r="49" spans="1:7">
      <c r="A49" s="147"/>
      <c r="B49" s="147"/>
      <c r="C49" s="147"/>
      <c r="D49" s="147"/>
      <c r="E49" s="147"/>
      <c r="F49" s="147"/>
      <c r="G49" s="147"/>
    </row>
    <row r="50" spans="1:7">
      <c r="A50" s="147"/>
      <c r="B50" s="147"/>
      <c r="C50" s="147"/>
      <c r="D50" s="147"/>
      <c r="E50" s="147"/>
      <c r="F50" s="147"/>
      <c r="G50" s="147"/>
    </row>
    <row r="51" spans="1:7">
      <c r="A51" s="147"/>
      <c r="B51" s="147"/>
      <c r="C51" s="147"/>
      <c r="D51" s="147"/>
      <c r="E51" s="147"/>
      <c r="F51" s="147"/>
      <c r="G51" s="147"/>
    </row>
    <row r="52" spans="1:7">
      <c r="A52" s="147"/>
      <c r="B52" s="147"/>
      <c r="C52" s="147"/>
      <c r="D52" s="147"/>
      <c r="E52" s="147"/>
      <c r="F52" s="147"/>
      <c r="G52" s="147"/>
    </row>
    <row r="53" spans="1:7">
      <c r="A53" s="147"/>
      <c r="B53" s="147"/>
      <c r="C53" s="147"/>
      <c r="D53" s="147"/>
      <c r="E53" s="147"/>
      <c r="F53" s="147"/>
      <c r="G53" s="147"/>
    </row>
    <row r="54" spans="1:7">
      <c r="A54" s="147"/>
      <c r="B54" s="147"/>
      <c r="C54" s="147"/>
      <c r="D54" s="147"/>
      <c r="E54" s="147"/>
      <c r="F54" s="147"/>
      <c r="G54" s="147"/>
    </row>
    <row r="55" spans="1:7">
      <c r="A55" s="147"/>
      <c r="B55" s="147"/>
      <c r="C55" s="147"/>
      <c r="D55" s="147"/>
      <c r="E55" s="147"/>
      <c r="F55" s="147"/>
      <c r="G55" s="147"/>
    </row>
    <row r="56" spans="1:7">
      <c r="A56" s="147"/>
      <c r="B56" s="147"/>
      <c r="C56" s="147"/>
      <c r="D56" s="147"/>
      <c r="E56" s="147"/>
      <c r="F56" s="147"/>
      <c r="G56" s="147"/>
    </row>
    <row r="57" spans="1:7">
      <c r="A57" s="147"/>
      <c r="B57" s="147"/>
      <c r="C57" s="147"/>
      <c r="D57" s="147"/>
      <c r="E57" s="147"/>
      <c r="F57" s="147"/>
      <c r="G57" s="147"/>
    </row>
    <row r="58" spans="1:7">
      <c r="A58" s="147"/>
      <c r="B58" s="147"/>
      <c r="C58" s="147"/>
      <c r="D58" s="147"/>
      <c r="E58" s="147"/>
      <c r="F58" s="147"/>
      <c r="G58" s="147"/>
    </row>
    <row r="59" spans="1:7">
      <c r="A59" s="147"/>
      <c r="B59" s="147"/>
      <c r="C59" s="147"/>
      <c r="D59" s="147"/>
      <c r="E59" s="147"/>
      <c r="F59" s="147"/>
      <c r="G59" s="147"/>
    </row>
    <row r="60" spans="1:7">
      <c r="A60" s="147"/>
      <c r="B60" s="147"/>
      <c r="C60" s="147"/>
      <c r="D60" s="147"/>
      <c r="E60" s="147"/>
      <c r="F60" s="147"/>
      <c r="G60" s="147"/>
    </row>
    <row r="61" spans="1:7">
      <c r="A61" s="147"/>
      <c r="B61" s="147"/>
      <c r="C61" s="147"/>
      <c r="D61" s="147"/>
      <c r="E61" s="147"/>
      <c r="F61" s="147"/>
      <c r="G61" s="147"/>
    </row>
    <row r="62" spans="1:7">
      <c r="A62" s="147"/>
      <c r="B62" s="147"/>
      <c r="C62" s="147"/>
      <c r="D62" s="147"/>
      <c r="E62" s="147"/>
      <c r="F62" s="147"/>
      <c r="G62" s="147"/>
    </row>
    <row r="63" spans="1:7">
      <c r="A63" s="147"/>
      <c r="B63" s="147"/>
      <c r="C63" s="147"/>
      <c r="D63" s="147"/>
      <c r="E63" s="147"/>
      <c r="F63" s="147"/>
      <c r="G63" s="147"/>
    </row>
    <row r="64" spans="1:7">
      <c r="A64" s="147"/>
      <c r="B64" s="147"/>
      <c r="C64" s="147"/>
      <c r="D64" s="147"/>
      <c r="E64" s="147"/>
      <c r="F64" s="147"/>
      <c r="G64" s="147"/>
    </row>
    <row r="65" spans="1:7">
      <c r="A65" s="147"/>
      <c r="B65" s="147"/>
      <c r="C65" s="147"/>
      <c r="D65" s="147"/>
      <c r="E65" s="147"/>
      <c r="F65" s="147"/>
      <c r="G65" s="147"/>
    </row>
    <row r="66" spans="1:7">
      <c r="A66" s="147"/>
      <c r="B66" s="147"/>
      <c r="C66" s="147"/>
      <c r="D66" s="147"/>
      <c r="E66" s="147"/>
      <c r="F66" s="147"/>
      <c r="G66" s="147"/>
    </row>
    <row r="67" spans="1:7">
      <c r="A67" s="147"/>
      <c r="B67" s="147"/>
      <c r="C67" s="147"/>
      <c r="D67" s="147"/>
      <c r="E67" s="147"/>
      <c r="F67" s="147"/>
      <c r="G67" s="147"/>
    </row>
    <row r="68" spans="1:7">
      <c r="A68" s="147"/>
      <c r="B68" s="147"/>
      <c r="C68" s="147"/>
      <c r="D68" s="147"/>
      <c r="E68" s="147"/>
      <c r="F68" s="147"/>
      <c r="G68" s="147"/>
    </row>
    <row r="69" spans="1:7">
      <c r="A69" s="147"/>
      <c r="B69" s="147"/>
      <c r="C69" s="147"/>
      <c r="D69" s="147"/>
      <c r="E69" s="147"/>
      <c r="F69" s="147"/>
      <c r="G69" s="147"/>
    </row>
    <row r="70" spans="1:7">
      <c r="A70" s="147"/>
      <c r="B70" s="147"/>
      <c r="C70" s="147"/>
      <c r="D70" s="147"/>
      <c r="E70" s="147"/>
      <c r="F70" s="147"/>
      <c r="G70" s="147"/>
    </row>
    <row r="71" spans="1:7">
      <c r="A71" s="147"/>
      <c r="B71" s="147"/>
      <c r="C71" s="147"/>
      <c r="D71" s="147"/>
      <c r="E71" s="147"/>
      <c r="F71" s="147"/>
      <c r="G71" s="147"/>
    </row>
    <row r="72" spans="1:7">
      <c r="A72" s="147"/>
      <c r="B72" s="147"/>
      <c r="C72" s="147"/>
      <c r="D72" s="147"/>
      <c r="E72" s="147"/>
      <c r="F72" s="147"/>
      <c r="G72" s="147"/>
    </row>
    <row r="73" spans="1:7">
      <c r="A73" s="147"/>
      <c r="B73" s="147"/>
      <c r="C73" s="147"/>
      <c r="D73" s="147"/>
      <c r="E73" s="147"/>
      <c r="F73" s="147"/>
      <c r="G73" s="147"/>
    </row>
    <row r="74" spans="1:7">
      <c r="A74" s="147"/>
      <c r="B74" s="147"/>
      <c r="C74" s="147"/>
      <c r="D74" s="147"/>
      <c r="E74" s="147"/>
      <c r="F74" s="147"/>
      <c r="G74" s="147"/>
    </row>
    <row r="75" spans="1:7">
      <c r="A75" s="147"/>
      <c r="B75" s="147"/>
      <c r="C75" s="147"/>
      <c r="D75" s="147"/>
      <c r="E75" s="147"/>
      <c r="F75" s="147"/>
      <c r="G75" s="147"/>
    </row>
    <row r="76" spans="1:7">
      <c r="A76" s="147"/>
      <c r="B76" s="147"/>
      <c r="C76" s="147"/>
      <c r="D76" s="147"/>
      <c r="E76" s="147"/>
      <c r="F76" s="147"/>
      <c r="G76" s="147"/>
    </row>
    <row r="77" spans="1:7">
      <c r="A77" s="147"/>
      <c r="B77" s="147"/>
      <c r="C77" s="147"/>
      <c r="D77" s="147"/>
      <c r="E77" s="147"/>
      <c r="F77" s="147"/>
      <c r="G77" s="147"/>
    </row>
    <row r="78" spans="1:7">
      <c r="A78" s="147"/>
      <c r="B78" s="147"/>
      <c r="C78" s="147"/>
      <c r="D78" s="147"/>
      <c r="E78" s="147"/>
      <c r="F78" s="147"/>
      <c r="G78" s="147"/>
    </row>
    <row r="79" spans="1:7">
      <c r="A79" s="147"/>
      <c r="B79" s="147"/>
      <c r="C79" s="147"/>
      <c r="D79" s="147"/>
      <c r="E79" s="147"/>
      <c r="F79" s="147"/>
      <c r="G79" s="147"/>
    </row>
    <row r="80" spans="1:7">
      <c r="A80" s="147"/>
      <c r="B80" s="147"/>
      <c r="C80" s="147"/>
      <c r="D80" s="147"/>
      <c r="E80" s="147"/>
      <c r="F80" s="147"/>
      <c r="G80" s="147"/>
    </row>
    <row r="81" spans="1:7">
      <c r="A81" s="147"/>
      <c r="B81" s="147"/>
      <c r="C81" s="147"/>
      <c r="D81" s="147"/>
      <c r="E81" s="147"/>
      <c r="F81" s="147"/>
      <c r="G81" s="147"/>
    </row>
    <row r="82" spans="1:7">
      <c r="A82" s="147"/>
      <c r="B82" s="147"/>
      <c r="C82" s="147"/>
      <c r="D82" s="147"/>
      <c r="E82" s="147"/>
      <c r="F82" s="147"/>
      <c r="G82" s="147"/>
    </row>
    <row r="83" spans="1:7">
      <c r="A83" s="147"/>
      <c r="B83" s="147"/>
      <c r="C83" s="147"/>
      <c r="D83" s="147"/>
      <c r="E83" s="147"/>
      <c r="F83" s="147"/>
      <c r="G83" s="147"/>
    </row>
    <row r="84" spans="1:7">
      <c r="A84" s="147"/>
      <c r="B84" s="147"/>
      <c r="C84" s="147"/>
      <c r="D84" s="147"/>
      <c r="E84" s="147"/>
      <c r="F84" s="147"/>
      <c r="G84" s="147"/>
    </row>
    <row r="85" spans="1:7">
      <c r="A85" s="147"/>
      <c r="B85" s="147"/>
      <c r="C85" s="147"/>
      <c r="D85" s="147"/>
      <c r="E85" s="147"/>
      <c r="F85" s="147"/>
      <c r="G85" s="147"/>
    </row>
    <row r="86" spans="1:7">
      <c r="A86" s="147"/>
      <c r="B86" s="147"/>
      <c r="C86" s="147"/>
      <c r="D86" s="147"/>
      <c r="E86" s="147"/>
      <c r="F86" s="147"/>
      <c r="G86" s="147"/>
    </row>
    <row r="87" spans="1:7">
      <c r="A87" s="147"/>
      <c r="B87" s="147"/>
      <c r="C87" s="147"/>
      <c r="D87" s="147"/>
      <c r="E87" s="147"/>
      <c r="F87" s="147"/>
      <c r="G87" s="147"/>
    </row>
    <row r="88" spans="1:7">
      <c r="A88" s="147"/>
      <c r="B88" s="147"/>
      <c r="C88" s="147"/>
      <c r="D88" s="147"/>
      <c r="E88" s="147"/>
      <c r="F88" s="147"/>
      <c r="G88" s="147"/>
    </row>
    <row r="89" spans="1:7">
      <c r="A89" s="147"/>
      <c r="B89" s="147"/>
      <c r="C89" s="147"/>
      <c r="D89" s="147"/>
      <c r="E89" s="147"/>
      <c r="F89" s="147"/>
      <c r="G89" s="147"/>
    </row>
    <row r="90" spans="1:7">
      <c r="A90" s="147"/>
      <c r="B90" s="147"/>
      <c r="C90" s="147"/>
      <c r="D90" s="147"/>
      <c r="E90" s="147"/>
      <c r="F90" s="147"/>
      <c r="G90" s="147"/>
    </row>
    <row r="91" spans="1:7">
      <c r="A91" s="147"/>
      <c r="B91" s="147"/>
      <c r="C91" s="147"/>
      <c r="D91" s="147"/>
      <c r="E91" s="147"/>
      <c r="F91" s="147"/>
      <c r="G91" s="147"/>
    </row>
    <row r="92" spans="1:7">
      <c r="A92" s="147"/>
      <c r="B92" s="147"/>
      <c r="C92" s="147"/>
      <c r="D92" s="147"/>
      <c r="E92" s="147"/>
      <c r="F92" s="147"/>
      <c r="G92" s="147"/>
    </row>
    <row r="93" spans="1:7">
      <c r="A93" s="147"/>
      <c r="B93" s="147"/>
      <c r="C93" s="147"/>
      <c r="D93" s="147"/>
      <c r="E93" s="147"/>
      <c r="F93" s="147"/>
      <c r="G93" s="147"/>
    </row>
    <row r="94" spans="1:7">
      <c r="A94" s="147"/>
      <c r="B94" s="147"/>
      <c r="C94" s="147"/>
      <c r="D94" s="147"/>
      <c r="E94" s="147"/>
      <c r="F94" s="147"/>
      <c r="G94" s="147"/>
    </row>
    <row r="95" spans="1:7">
      <c r="A95" s="147"/>
      <c r="B95" s="147"/>
      <c r="C95" s="147"/>
      <c r="D95" s="147"/>
      <c r="E95" s="147"/>
      <c r="F95" s="147"/>
      <c r="G95" s="147"/>
    </row>
    <row r="96" spans="1:7">
      <c r="A96" s="147"/>
      <c r="B96" s="147"/>
      <c r="C96" s="147"/>
      <c r="D96" s="147"/>
      <c r="E96" s="147"/>
      <c r="F96" s="147"/>
      <c r="G96" s="147"/>
    </row>
    <row r="97" spans="1:7">
      <c r="A97" s="147"/>
      <c r="B97" s="147"/>
      <c r="C97" s="147"/>
      <c r="D97" s="147"/>
      <c r="E97" s="147"/>
      <c r="F97" s="147"/>
      <c r="G97" s="147"/>
    </row>
    <row r="98" spans="1:7">
      <c r="A98" s="147"/>
      <c r="B98" s="147"/>
      <c r="C98" s="147"/>
      <c r="D98" s="147"/>
      <c r="E98" s="147"/>
      <c r="F98" s="147"/>
      <c r="G98" s="147"/>
    </row>
    <row r="99" spans="1:7">
      <c r="A99" s="147"/>
      <c r="B99" s="147"/>
      <c r="C99" s="147"/>
      <c r="D99" s="147"/>
      <c r="E99" s="147"/>
      <c r="F99" s="147"/>
      <c r="G99" s="147"/>
    </row>
    <row r="100" spans="1:7">
      <c r="A100" s="147"/>
      <c r="B100" s="147"/>
      <c r="C100" s="147"/>
      <c r="D100" s="147"/>
      <c r="E100" s="147"/>
      <c r="F100" s="147"/>
      <c r="G100" s="147"/>
    </row>
    <row r="101" spans="1:7">
      <c r="A101" s="147"/>
      <c r="B101" s="147"/>
      <c r="C101" s="147"/>
      <c r="D101" s="147"/>
      <c r="E101" s="147"/>
      <c r="F101" s="147"/>
      <c r="G101" s="147"/>
    </row>
    <row r="102" spans="1:7">
      <c r="A102" s="147"/>
      <c r="B102" s="147"/>
      <c r="C102" s="147"/>
      <c r="D102" s="147"/>
      <c r="E102" s="147"/>
      <c r="F102" s="147"/>
      <c r="G102" s="147"/>
    </row>
    <row r="103" spans="1:7">
      <c r="A103" s="147"/>
      <c r="B103" s="147"/>
      <c r="C103" s="147"/>
      <c r="D103" s="147"/>
      <c r="E103" s="147"/>
      <c r="F103" s="147"/>
      <c r="G103" s="147"/>
    </row>
    <row r="104" spans="1:7">
      <c r="A104" s="147"/>
      <c r="B104" s="147"/>
      <c r="C104" s="147"/>
      <c r="D104" s="147"/>
      <c r="E104" s="147"/>
      <c r="F104" s="147"/>
      <c r="G104" s="147"/>
    </row>
    <row r="105" spans="1:7">
      <c r="A105" s="147"/>
      <c r="B105" s="147"/>
      <c r="C105" s="147"/>
      <c r="D105" s="147"/>
      <c r="E105" s="147"/>
      <c r="F105" s="147"/>
      <c r="G105" s="147"/>
    </row>
    <row r="106" spans="1:7">
      <c r="A106" s="147"/>
      <c r="B106" s="147"/>
      <c r="C106" s="147"/>
      <c r="D106" s="147"/>
      <c r="E106" s="147"/>
      <c r="F106" s="147"/>
      <c r="G106" s="147"/>
    </row>
    <row r="107" spans="1:7">
      <c r="A107" s="147"/>
      <c r="B107" s="147"/>
      <c r="C107" s="147"/>
      <c r="D107" s="147"/>
      <c r="E107" s="147"/>
      <c r="F107" s="147"/>
      <c r="G107" s="147"/>
    </row>
    <row r="108" spans="1:7">
      <c r="A108" s="147"/>
      <c r="B108" s="147"/>
      <c r="C108" s="147"/>
      <c r="D108" s="147"/>
      <c r="E108" s="147"/>
      <c r="F108" s="147"/>
      <c r="G108" s="147"/>
    </row>
    <row r="109" spans="1:7">
      <c r="A109" s="147"/>
      <c r="B109" s="147"/>
      <c r="C109" s="147"/>
      <c r="D109" s="147"/>
      <c r="E109" s="147"/>
      <c r="F109" s="147"/>
      <c r="G109" s="147"/>
    </row>
    <row r="110" spans="1:7">
      <c r="A110" s="147"/>
      <c r="B110" s="147"/>
      <c r="C110" s="147"/>
      <c r="D110" s="147"/>
      <c r="E110" s="147"/>
      <c r="F110" s="147"/>
      <c r="G110" s="147"/>
    </row>
    <row r="111" spans="1:7">
      <c r="A111" s="147"/>
      <c r="B111" s="147"/>
      <c r="C111" s="147"/>
      <c r="D111" s="147"/>
      <c r="E111" s="147"/>
      <c r="F111" s="147"/>
      <c r="G111" s="147"/>
    </row>
    <row r="112" spans="1:7">
      <c r="A112" s="147"/>
      <c r="B112" s="147"/>
      <c r="C112" s="147"/>
      <c r="D112" s="147"/>
      <c r="E112" s="147"/>
      <c r="F112" s="147"/>
      <c r="G112" s="147"/>
    </row>
    <row r="113" spans="1:7">
      <c r="A113" s="147"/>
      <c r="B113" s="147"/>
      <c r="C113" s="147"/>
      <c r="D113" s="147"/>
      <c r="E113" s="147"/>
      <c r="F113" s="147"/>
      <c r="G113" s="147"/>
    </row>
    <row r="114" spans="1:7">
      <c r="A114" s="147"/>
      <c r="B114" s="147"/>
      <c r="C114" s="147"/>
      <c r="D114" s="147"/>
      <c r="E114" s="147"/>
      <c r="F114" s="147"/>
      <c r="G114" s="147"/>
    </row>
    <row r="115" spans="1:7">
      <c r="A115" s="147"/>
      <c r="B115" s="147"/>
      <c r="C115" s="147"/>
      <c r="D115" s="147"/>
      <c r="E115" s="147"/>
      <c r="F115" s="147"/>
      <c r="G115" s="147"/>
    </row>
    <row r="116" spans="1:7">
      <c r="A116" s="147"/>
      <c r="B116" s="147"/>
      <c r="C116" s="147"/>
      <c r="D116" s="147"/>
      <c r="E116" s="147"/>
      <c r="F116" s="147"/>
      <c r="G116" s="147"/>
    </row>
    <row r="117" spans="1:7">
      <c r="A117" s="147"/>
      <c r="B117" s="147"/>
      <c r="C117" s="147"/>
      <c r="D117" s="147"/>
      <c r="E117" s="147"/>
      <c r="F117" s="147"/>
      <c r="G117" s="147"/>
    </row>
    <row r="118" spans="1:7">
      <c r="A118" s="147"/>
      <c r="B118" s="147"/>
      <c r="C118" s="147"/>
      <c r="D118" s="147"/>
      <c r="E118" s="147"/>
      <c r="F118" s="147"/>
      <c r="G118" s="147"/>
    </row>
    <row r="119" spans="1:7">
      <c r="A119" s="147"/>
      <c r="B119" s="147"/>
      <c r="C119" s="147"/>
      <c r="D119" s="147"/>
      <c r="E119" s="147"/>
      <c r="F119" s="147"/>
      <c r="G119" s="147"/>
    </row>
    <row r="120" spans="1:7">
      <c r="A120" s="147"/>
      <c r="B120" s="147"/>
      <c r="C120" s="147"/>
      <c r="D120" s="147"/>
      <c r="E120" s="147"/>
      <c r="F120" s="147"/>
      <c r="G120" s="147"/>
    </row>
    <row r="121" spans="1:7">
      <c r="A121" s="147"/>
      <c r="B121" s="147"/>
      <c r="C121" s="147"/>
      <c r="D121" s="147"/>
      <c r="E121" s="147"/>
      <c r="F121" s="147"/>
      <c r="G121" s="147"/>
    </row>
    <row r="122" spans="1:7">
      <c r="A122" s="147"/>
      <c r="B122" s="147"/>
      <c r="C122" s="147"/>
      <c r="D122" s="147"/>
      <c r="E122" s="147"/>
      <c r="F122" s="147"/>
      <c r="G122" s="147"/>
    </row>
    <row r="123" spans="1:7">
      <c r="A123" s="147"/>
      <c r="B123" s="147"/>
      <c r="C123" s="147"/>
      <c r="D123" s="147"/>
      <c r="E123" s="147"/>
      <c r="F123" s="147"/>
      <c r="G123" s="147"/>
    </row>
    <row r="124" spans="1:7">
      <c r="A124" s="147"/>
      <c r="B124" s="147"/>
      <c r="C124" s="147"/>
      <c r="D124" s="147"/>
      <c r="E124" s="147"/>
      <c r="F124" s="147"/>
      <c r="G124" s="147"/>
    </row>
    <row r="125" spans="1:7">
      <c r="A125" s="147"/>
      <c r="B125" s="147"/>
      <c r="C125" s="147"/>
      <c r="D125" s="147"/>
      <c r="E125" s="147"/>
      <c r="F125" s="147"/>
      <c r="G125" s="147"/>
    </row>
    <row r="126" spans="1:7">
      <c r="A126" s="147"/>
      <c r="B126" s="147"/>
      <c r="C126" s="147"/>
      <c r="D126" s="147"/>
      <c r="E126" s="147"/>
      <c r="F126" s="147"/>
      <c r="G126" s="147"/>
    </row>
    <row r="127" spans="1:7">
      <c r="A127" s="147"/>
      <c r="B127" s="147"/>
      <c r="C127" s="147"/>
      <c r="D127" s="147"/>
      <c r="E127" s="147"/>
      <c r="F127" s="147"/>
      <c r="G127" s="147"/>
    </row>
    <row r="128" spans="1:7">
      <c r="A128" s="147"/>
      <c r="B128" s="147"/>
      <c r="C128" s="147"/>
      <c r="D128" s="147"/>
      <c r="E128" s="147"/>
      <c r="F128" s="147"/>
      <c r="G128" s="147"/>
    </row>
    <row r="129" spans="1:7">
      <c r="A129" s="147"/>
      <c r="B129" s="147"/>
      <c r="C129" s="147"/>
      <c r="D129" s="147"/>
      <c r="E129" s="147"/>
      <c r="F129" s="147"/>
      <c r="G129" s="147"/>
    </row>
    <row r="130" spans="1:7">
      <c r="A130" s="147"/>
      <c r="B130" s="147"/>
      <c r="C130" s="147"/>
      <c r="D130" s="147"/>
      <c r="E130" s="147"/>
      <c r="F130" s="147"/>
      <c r="G130" s="147"/>
    </row>
    <row r="131" spans="1:7">
      <c r="A131" s="147"/>
      <c r="B131" s="147"/>
      <c r="C131" s="147"/>
      <c r="D131" s="147"/>
      <c r="E131" s="147"/>
      <c r="F131" s="147"/>
      <c r="G131" s="147"/>
    </row>
    <row r="132" spans="1:7">
      <c r="A132" s="147"/>
      <c r="B132" s="147"/>
      <c r="C132" s="147"/>
      <c r="D132" s="147"/>
      <c r="E132" s="147"/>
      <c r="F132" s="147"/>
      <c r="G132" s="147"/>
    </row>
    <row r="133" spans="1:7">
      <c r="A133" s="147"/>
      <c r="B133" s="147"/>
      <c r="C133" s="147"/>
      <c r="D133" s="147"/>
      <c r="E133" s="147"/>
      <c r="F133" s="147"/>
      <c r="G133" s="147"/>
    </row>
    <row r="134" spans="1:7">
      <c r="A134" s="147"/>
      <c r="B134" s="147"/>
      <c r="C134" s="147"/>
      <c r="D134" s="147"/>
      <c r="E134" s="147"/>
      <c r="F134" s="147"/>
      <c r="G134" s="147"/>
    </row>
    <row r="135" spans="1:7">
      <c r="A135" s="147"/>
      <c r="B135" s="147"/>
      <c r="C135" s="147"/>
      <c r="D135" s="147"/>
      <c r="E135" s="147"/>
      <c r="F135" s="147"/>
      <c r="G135" s="147"/>
    </row>
    <row r="136" spans="1:7">
      <c r="A136" s="147"/>
      <c r="B136" s="147"/>
      <c r="C136" s="147"/>
      <c r="D136" s="147"/>
      <c r="E136" s="147"/>
      <c r="F136" s="147"/>
      <c r="G136" s="147"/>
    </row>
    <row r="137" spans="1:7">
      <c r="A137" s="147"/>
      <c r="B137" s="147"/>
      <c r="C137" s="147"/>
      <c r="D137" s="147"/>
      <c r="E137" s="147"/>
      <c r="F137" s="147"/>
      <c r="G137" s="147"/>
    </row>
    <row r="138" spans="1:7">
      <c r="A138" s="147"/>
      <c r="B138" s="147"/>
      <c r="C138" s="147"/>
      <c r="D138" s="147"/>
      <c r="E138" s="147"/>
      <c r="F138" s="147"/>
      <c r="G138" s="147"/>
    </row>
    <row r="139" spans="1:7">
      <c r="A139" s="147"/>
      <c r="B139" s="147"/>
      <c r="C139" s="147"/>
      <c r="D139" s="147"/>
      <c r="E139" s="147"/>
      <c r="F139" s="147"/>
      <c r="G139" s="147"/>
    </row>
    <row r="140" spans="1:7">
      <c r="A140" s="147"/>
      <c r="B140" s="147"/>
      <c r="C140" s="147"/>
      <c r="D140" s="147"/>
      <c r="E140" s="147"/>
      <c r="F140" s="147"/>
      <c r="G140" s="147"/>
    </row>
    <row r="141" spans="1:7">
      <c r="A141" s="147"/>
      <c r="B141" s="147"/>
      <c r="C141" s="147"/>
      <c r="D141" s="147"/>
      <c r="E141" s="147"/>
      <c r="F141" s="147"/>
      <c r="G141" s="147"/>
    </row>
    <row r="142" spans="1:7">
      <c r="A142" s="147"/>
      <c r="B142" s="147"/>
      <c r="C142" s="147"/>
      <c r="D142" s="147"/>
      <c r="E142" s="147"/>
      <c r="F142" s="147"/>
      <c r="G142" s="147"/>
    </row>
    <row r="143" spans="1:7">
      <c r="A143" s="147"/>
      <c r="B143" s="147"/>
      <c r="C143" s="147"/>
      <c r="D143" s="147"/>
      <c r="E143" s="147"/>
      <c r="F143" s="147"/>
      <c r="G143" s="147"/>
    </row>
    <row r="144" spans="1:7">
      <c r="A144" s="147"/>
      <c r="B144" s="147"/>
      <c r="C144" s="147"/>
      <c r="D144" s="147"/>
      <c r="E144" s="147"/>
      <c r="F144" s="147"/>
      <c r="G144" s="147"/>
    </row>
    <row r="145" spans="1:7">
      <c r="A145" s="147"/>
      <c r="B145" s="147"/>
      <c r="C145" s="147"/>
      <c r="D145" s="147"/>
      <c r="E145" s="147"/>
      <c r="F145" s="147"/>
      <c r="G145" s="147"/>
    </row>
    <row r="146" spans="1:7">
      <c r="A146" s="147"/>
      <c r="B146" s="147"/>
      <c r="C146" s="147"/>
      <c r="D146" s="147"/>
      <c r="E146" s="147"/>
      <c r="F146" s="147"/>
      <c r="G146" s="147"/>
    </row>
    <row r="147" spans="1:7">
      <c r="A147" s="147"/>
      <c r="B147" s="147"/>
      <c r="C147" s="147"/>
      <c r="D147" s="147"/>
      <c r="E147" s="147"/>
      <c r="F147" s="147"/>
      <c r="G147" s="147"/>
    </row>
    <row r="148" spans="1:7">
      <c r="A148" s="147"/>
      <c r="B148" s="147"/>
      <c r="C148" s="147"/>
      <c r="D148" s="147"/>
      <c r="E148" s="147"/>
      <c r="F148" s="147"/>
      <c r="G148" s="147"/>
    </row>
    <row r="149" spans="1:7">
      <c r="A149" s="147"/>
      <c r="B149" s="147"/>
      <c r="C149" s="147"/>
      <c r="D149" s="147"/>
      <c r="E149" s="147"/>
      <c r="F149" s="147"/>
      <c r="G149" s="147"/>
    </row>
    <row r="150" spans="1:7">
      <c r="A150" s="147"/>
      <c r="B150" s="147"/>
      <c r="C150" s="147"/>
      <c r="D150" s="147"/>
      <c r="E150" s="147"/>
      <c r="F150" s="147"/>
      <c r="G150" s="147"/>
    </row>
    <row r="151" spans="1:7">
      <c r="A151" s="147"/>
      <c r="B151" s="147"/>
      <c r="C151" s="147"/>
      <c r="D151" s="147"/>
      <c r="E151" s="147"/>
      <c r="F151" s="147"/>
      <c r="G151" s="147"/>
    </row>
    <row r="152" spans="1:7">
      <c r="A152" s="147"/>
      <c r="B152" s="147"/>
      <c r="C152" s="147"/>
      <c r="D152" s="147"/>
      <c r="E152" s="147"/>
      <c r="F152" s="147"/>
      <c r="G152" s="147"/>
    </row>
    <row r="153" spans="1:7">
      <c r="A153" s="147"/>
      <c r="B153" s="147"/>
      <c r="C153" s="147"/>
      <c r="D153" s="147"/>
      <c r="E153" s="147"/>
      <c r="F153" s="147"/>
      <c r="G153" s="147"/>
    </row>
    <row r="154" spans="1:7">
      <c r="A154" s="147"/>
      <c r="B154" s="147"/>
      <c r="C154" s="147"/>
      <c r="D154" s="147"/>
      <c r="E154" s="147"/>
      <c r="F154" s="147"/>
      <c r="G154" s="147"/>
    </row>
  </sheetData>
  <mergeCells count="4">
    <mergeCell ref="A1:G1"/>
    <mergeCell ref="A2:G2"/>
    <mergeCell ref="A3:G3"/>
    <mergeCell ref="A32:G32"/>
  </mergeCells>
  <printOptions horizontalCentered="1"/>
  <pageMargins left="0.75" right="0.75" top="1" bottom="1.08" header="0.5" footer="0.5"/>
  <pageSetup fitToHeight="6" orientation="landscape" r:id="rId1"/>
  <headerFooter alignWithMargins="0">
    <oddFooter>&amp;L&amp;F
&amp;A&amp;RAdvice No. 2017-xx
2018 Schedule 95A Filing
Page &amp;P of &amp;N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AF37EBB8265A24458B2247FF40F206C5" ma:contentTypeVersion="76" ma:contentTypeDescription="" ma:contentTypeScope="" ma:versionID="104f90967b3df1179512096e6467e564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00299f69f6737e1860c4c7d05e205bb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2018-03-30T07:00:00+00:00</OpenedDate>
    <SignificantOrder xmlns="dc463f71-b30c-4ab2-9473-d307f9d35888">false</SignificantOrder>
    <Date1 xmlns="dc463f71-b30c-4ab2-9473-d307f9d35888">2018-04-03T07:00:00+00:00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180284</DocketNumber>
    <DelegatedOrder xmlns="dc463f71-b30c-4ab2-9473-d307f9d35888">false</DelegatedOrder>
  </documentManagement>
</p:properties>
</file>

<file path=customXml/item4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Props1.xml><?xml version="1.0" encoding="utf-8"?>
<ds:datastoreItem xmlns:ds="http://schemas.openxmlformats.org/officeDocument/2006/customXml" ds:itemID="{A564EFF5-7759-4416-BF33-6F26C5120399}"/>
</file>

<file path=customXml/itemProps2.xml><?xml version="1.0" encoding="utf-8"?>
<ds:datastoreItem xmlns:ds="http://schemas.openxmlformats.org/officeDocument/2006/customXml" ds:itemID="{46AE87AC-8DF1-44A2-A209-7E9D1401072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305C9897-A877-46EC-A499-9D62B083E144}">
  <ds:schemaRefs>
    <ds:schemaRef ds:uri="6a7bd91e-004b-490a-8704-e368d63d59a0"/>
    <ds:schemaRef ds:uri="http://purl.org/dc/terms/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3A5EACCF-6818-432C-B4BF-AE2C9C555C0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Lead Sheet</vt:lpstr>
      <vt:lpstr>Rate Impacts</vt:lpstr>
      <vt:lpstr>Peak Credit Spread</vt:lpstr>
      <vt:lpstr>Estimated Proforma Net Revenue</vt:lpstr>
      <vt:lpstr>Light Rates</vt:lpstr>
      <vt:lpstr>Typical Res</vt:lpstr>
      <vt:lpstr>Rev Req 2018</vt:lpstr>
      <vt:lpstr>F2017 Del Load &amp; Cust</vt:lpstr>
      <vt:lpstr>UE-141368 Final PC Alloc</vt:lpstr>
      <vt:lpstr>Sch 95A Eff 1-1-18</vt:lpstr>
      <vt:lpstr>'Estimated Proforma Net Revenue'!Print_Area</vt:lpstr>
      <vt:lpstr>'Lead Sheet'!Print_Area</vt:lpstr>
      <vt:lpstr>'Light Rates'!Print_Area</vt:lpstr>
      <vt:lpstr>'Peak Credit Spread'!Print_Area</vt:lpstr>
      <vt:lpstr>'Rate Impacts'!Print_Area</vt:lpstr>
      <vt:lpstr>'Sch 95A Eff 1-1-18'!Print_Area</vt:lpstr>
      <vt:lpstr>'Typical Res'!Print_Area</vt:lpstr>
      <vt:lpstr>'UE-141368 Final PC Alloc'!Print_Area</vt:lpstr>
      <vt:lpstr>'Light Rates'!Print_Titles</vt:lpstr>
    </vt:vector>
  </TitlesOfParts>
  <Company>Puget Sound Energy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prasan</dc:creator>
  <cp:lastModifiedBy>Huey, Lorilyn (UTC)</cp:lastModifiedBy>
  <cp:lastPrinted>2018-03-30T16:03:25Z</cp:lastPrinted>
  <dcterms:created xsi:type="dcterms:W3CDTF">2006-05-11T20:49:14Z</dcterms:created>
  <dcterms:modified xsi:type="dcterms:W3CDTF">2018-04-04T16:19:47Z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0x0101006E56B4D1795A2E4DB2F0B01679ED314A00AF37EBB8265A24458B2247FF40F206C5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