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1072" windowHeight="9156"/>
  </bookViews>
  <sheets>
    <sheet name="Allocated" sheetId="5" r:id="rId1"/>
    <sheet name="Unallocated Summary" sheetId="7" r:id="rId2"/>
    <sheet name="Unallocated Detail" sheetId="3" r:id="rId3"/>
    <sheet name="Common by Acct" sheetId="6" r:id="rId4"/>
  </sheets>
  <externalReferences>
    <externalReference r:id="rId5"/>
  </externalReferences>
  <definedNames>
    <definedName name="_xlnm.Print_Area" localSheetId="3">'Common by Acct'!$A$1:$H$76</definedName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F44" i="7" l="1"/>
  <c r="F43" i="7"/>
  <c r="F36" i="7"/>
  <c r="F33" i="7"/>
  <c r="F32" i="7"/>
  <c r="F30" i="7"/>
  <c r="F28" i="7"/>
  <c r="F26" i="7"/>
  <c r="F23" i="7"/>
  <c r="F19" i="7"/>
  <c r="F18" i="7"/>
  <c r="B21" i="7"/>
  <c r="B38" i="7" s="1"/>
  <c r="D12" i="7"/>
  <c r="F10" i="7"/>
  <c r="C12" i="7"/>
  <c r="F9" i="7"/>
  <c r="A3" i="7"/>
  <c r="D46" i="7"/>
  <c r="C46" i="7"/>
  <c r="B46" i="7"/>
  <c r="F37" i="7"/>
  <c r="F34" i="7"/>
  <c r="F29" i="7"/>
  <c r="F25" i="7"/>
  <c r="F24" i="7"/>
  <c r="E21" i="7"/>
  <c r="E38" i="7" s="1"/>
  <c r="F20" i="7"/>
  <c r="E12" i="7"/>
  <c r="E40" i="7" s="1"/>
  <c r="F11" i="7"/>
  <c r="F8" i="7"/>
  <c r="B12" i="7"/>
  <c r="A3" i="3"/>
  <c r="F46" i="7" l="1"/>
  <c r="F27" i="7"/>
  <c r="F31" i="7"/>
  <c r="F35" i="7"/>
  <c r="C21" i="7"/>
  <c r="C38" i="7" s="1"/>
  <c r="F17" i="7"/>
  <c r="F21" i="7" s="1"/>
  <c r="B40" i="7"/>
  <c r="B48" i="7" s="1"/>
  <c r="F12" i="7"/>
  <c r="E48" i="7"/>
  <c r="C40" i="7"/>
  <c r="C48" i="7" s="1"/>
  <c r="D21" i="7"/>
  <c r="D38" i="7" s="1"/>
  <c r="D40" i="7" s="1"/>
  <c r="D48" i="7" s="1"/>
  <c r="E46" i="7"/>
  <c r="F38" i="7" l="1"/>
  <c r="F40" i="7" s="1"/>
  <c r="F48" i="7" s="1"/>
  <c r="D56" i="6" l="1"/>
  <c r="C56" i="6"/>
  <c r="D12" i="6"/>
  <c r="C12" i="6"/>
  <c r="D48" i="6"/>
  <c r="D49" i="6"/>
  <c r="D50" i="6"/>
  <c r="D51" i="6"/>
  <c r="H51" i="6" s="1"/>
  <c r="D52" i="6"/>
  <c r="D53" i="6"/>
  <c r="C53" i="6"/>
  <c r="C52" i="6"/>
  <c r="H52" i="6" s="1"/>
  <c r="C51" i="6"/>
  <c r="C50" i="6"/>
  <c r="C49" i="6"/>
  <c r="C48" i="6"/>
  <c r="H50" i="6" l="1"/>
  <c r="H53" i="6"/>
  <c r="H49" i="6"/>
  <c r="H48" i="6"/>
  <c r="H54" i="6" l="1"/>
  <c r="D54" i="6"/>
  <c r="C54" i="6"/>
  <c r="D45" i="6"/>
  <c r="D44" i="6"/>
  <c r="D43" i="6"/>
  <c r="C45" i="6"/>
  <c r="C44" i="6"/>
  <c r="C43" i="6"/>
  <c r="D40" i="6"/>
  <c r="H40" i="6" s="1"/>
  <c r="F40" i="6" s="1"/>
  <c r="D39" i="6"/>
  <c r="C40" i="6"/>
  <c r="C39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C36" i="6"/>
  <c r="C35" i="6"/>
  <c r="C34" i="6"/>
  <c r="C33" i="6"/>
  <c r="C32" i="6"/>
  <c r="H32" i="6" s="1"/>
  <c r="F32" i="6" s="1"/>
  <c r="C31" i="6"/>
  <c r="C30" i="6"/>
  <c r="C29" i="6"/>
  <c r="C28" i="6"/>
  <c r="C27" i="6"/>
  <c r="C26" i="6"/>
  <c r="C25" i="6"/>
  <c r="C24" i="6"/>
  <c r="D21" i="6"/>
  <c r="D20" i="6"/>
  <c r="D19" i="6"/>
  <c r="H19" i="6" s="1"/>
  <c r="D18" i="6"/>
  <c r="D17" i="6"/>
  <c r="D16" i="6"/>
  <c r="D15" i="6"/>
  <c r="C21" i="6"/>
  <c r="C20" i="6"/>
  <c r="C19" i="6"/>
  <c r="C18" i="6"/>
  <c r="C17" i="6"/>
  <c r="C16" i="6"/>
  <c r="C15" i="6"/>
  <c r="D11" i="6"/>
  <c r="D10" i="6"/>
  <c r="C11" i="6"/>
  <c r="C10" i="6"/>
  <c r="D9" i="6"/>
  <c r="D13" i="6" s="1"/>
  <c r="C9" i="6"/>
  <c r="B5" i="6"/>
  <c r="B4" i="6"/>
  <c r="A3" i="6"/>
  <c r="D65" i="6"/>
  <c r="C65" i="6"/>
  <c r="D64" i="6"/>
  <c r="C64" i="6"/>
  <c r="H61" i="6"/>
  <c r="D61" i="6"/>
  <c r="C61" i="6"/>
  <c r="D57" i="6"/>
  <c r="D41" i="6"/>
  <c r="D37" i="5"/>
  <c r="D34" i="5"/>
  <c r="D33" i="5"/>
  <c r="D31" i="5"/>
  <c r="D30" i="5"/>
  <c r="D29" i="5"/>
  <c r="D28" i="5"/>
  <c r="D27" i="5"/>
  <c r="D26" i="5"/>
  <c r="D24" i="5"/>
  <c r="D21" i="5"/>
  <c r="D20" i="5"/>
  <c r="D18" i="5"/>
  <c r="D11" i="5"/>
  <c r="H31" i="6" l="1"/>
  <c r="H35" i="6"/>
  <c r="H30" i="6"/>
  <c r="F30" i="6" s="1"/>
  <c r="H10" i="6"/>
  <c r="F10" i="6" s="1"/>
  <c r="C46" i="6"/>
  <c r="D37" i="6"/>
  <c r="H43" i="6"/>
  <c r="H39" i="6"/>
  <c r="G39" i="6" s="1"/>
  <c r="H18" i="6"/>
  <c r="H21" i="6"/>
  <c r="C13" i="5"/>
  <c r="C22" i="5"/>
  <c r="C39" i="5" s="1"/>
  <c r="D66" i="6"/>
  <c r="D10" i="5"/>
  <c r="D19" i="5"/>
  <c r="D22" i="5" s="1"/>
  <c r="D36" i="5"/>
  <c r="D38" i="5"/>
  <c r="H65" i="6"/>
  <c r="D9" i="5"/>
  <c r="B13" i="5"/>
  <c r="D12" i="5"/>
  <c r="D25" i="5"/>
  <c r="D32" i="5"/>
  <c r="D35" i="5"/>
  <c r="C13" i="6"/>
  <c r="C66" i="6"/>
  <c r="H11" i="6"/>
  <c r="F11" i="6" s="1"/>
  <c r="H15" i="6"/>
  <c r="G15" i="6" s="1"/>
  <c r="H26" i="6"/>
  <c r="F26" i="6" s="1"/>
  <c r="H44" i="6"/>
  <c r="G40" i="6"/>
  <c r="H25" i="6"/>
  <c r="G25" i="6" s="1"/>
  <c r="H29" i="6"/>
  <c r="G29" i="6" s="1"/>
  <c r="G32" i="6"/>
  <c r="H16" i="6"/>
  <c r="F16" i="6" s="1"/>
  <c r="H20" i="6"/>
  <c r="D22" i="6"/>
  <c r="G10" i="6"/>
  <c r="H41" i="6"/>
  <c r="F39" i="6"/>
  <c r="H17" i="6"/>
  <c r="F17" i="6" s="1"/>
  <c r="F25" i="6"/>
  <c r="H27" i="6"/>
  <c r="G27" i="6" s="1"/>
  <c r="H33" i="6"/>
  <c r="F33" i="6" s="1"/>
  <c r="C41" i="6"/>
  <c r="G43" i="6"/>
  <c r="H45" i="6"/>
  <c r="F45" i="6" s="1"/>
  <c r="H12" i="6"/>
  <c r="F12" i="6" s="1"/>
  <c r="C22" i="6"/>
  <c r="H24" i="6"/>
  <c r="F24" i="6" s="1"/>
  <c r="H28" i="6"/>
  <c r="G28" i="6" s="1"/>
  <c r="H34" i="6"/>
  <c r="F34" i="6" s="1"/>
  <c r="H36" i="6"/>
  <c r="G36" i="6" s="1"/>
  <c r="H56" i="6"/>
  <c r="H57" i="6" s="1"/>
  <c r="H9" i="6"/>
  <c r="F9" i="6" s="1"/>
  <c r="C37" i="6"/>
  <c r="D46" i="6"/>
  <c r="D68" i="6" s="1"/>
  <c r="C57" i="6"/>
  <c r="H64" i="6"/>
  <c r="B22" i="5"/>
  <c r="B39" i="5" s="1"/>
  <c r="G30" i="6" l="1"/>
  <c r="D39" i="5"/>
  <c r="C41" i="5"/>
  <c r="D13" i="5"/>
  <c r="B41" i="5"/>
  <c r="H66" i="6"/>
  <c r="C68" i="6"/>
  <c r="F56" i="6"/>
  <c r="G26" i="6"/>
  <c r="F29" i="6"/>
  <c r="F15" i="6"/>
  <c r="G11" i="6"/>
  <c r="F28" i="6"/>
  <c r="F36" i="6"/>
  <c r="G33" i="6"/>
  <c r="F27" i="6"/>
  <c r="G16" i="6"/>
  <c r="H13" i="6"/>
  <c r="G9" i="6"/>
  <c r="G45" i="6"/>
  <c r="G56" i="6"/>
  <c r="G24" i="6"/>
  <c r="H22" i="6"/>
  <c r="G17" i="6"/>
  <c r="G34" i="6"/>
  <c r="H37" i="6"/>
  <c r="G12" i="6"/>
  <c r="H46" i="6"/>
  <c r="F43" i="6"/>
  <c r="H68" i="6" l="1"/>
  <c r="D41" i="5"/>
</calcChain>
</file>

<file path=xl/sharedStrings.xml><?xml version="1.0" encoding="utf-8"?>
<sst xmlns="http://schemas.openxmlformats.org/spreadsheetml/2006/main" count="512" uniqueCount="430">
  <si>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</si>
  <si>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</si>
  <si>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</si>
  <si>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</si>
  <si>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</si>
  <si>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</si>
  <si>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</si>
  <si>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</si>
  <si>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</si>
  <si>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</si>
  <si>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</si>
  <si>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</si>
  <si>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</si>
  <si>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</si>
  <si>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</si>
  <si>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</si>
  <si>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</si>
  <si>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</si>
  <si>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</si>
  <si>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</si>
  <si>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</si>
  <si>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</si>
  <si>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</si>
  <si>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</si>
  <si>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</si>
  <si>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</si>
  <si>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</si>
  <si>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</si>
  <si>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</si>
  <si>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</si>
  <si>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</si>
  <si>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</si>
  <si>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</si>
  <si>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YE-Mar 2017 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</si>
  <si>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</si>
  <si>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</si>
  <si>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</si>
  <si>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</si>
  <si>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</si>
  <si>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</si>
  <si>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</si>
  <si>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</si>
  <si>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</si>
  <si>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</si>
  <si>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</si>
  <si>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</si>
  <si>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</si>
  <si>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</si>
  <si>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</si>
  <si>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</si>
  <si>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</si>
  <si>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</si>
  <si>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</si>
  <si>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</si>
  <si>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</si>
  <si>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</si>
  <si>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</si>
  <si>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</si>
  <si>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</si>
  <si>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</si>
  <si>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</si>
  <si>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</si>
  <si>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</si>
  <si>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</si>
  <si>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</si>
  <si>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</si>
  <si>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</si>
  <si>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</si>
  <si>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</si>
  <si>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</si>
  <si>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</si>
  <si>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</si>
  <si>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</si>
  <si>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</si>
  <si>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</si>
  <si>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</si>
  <si>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</si>
  <si>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</si>
  <si>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</si>
  <si>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</si>
  <si>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</si>
  <si>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</si>
  <si>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</si>
  <si>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</si>
  <si>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</si>
  <si>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</si>
  <si>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</si>
  <si>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</si>
  <si>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</si>
  <si>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</si>
  <si>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</si>
  <si>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</si>
  <si>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</si>
  <si>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</si>
  <si>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</si>
  <si>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</si>
  <si>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</si>
  <si>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</si>
  <si>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</si>
  <si>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</si>
  <si>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</si>
  <si>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</si>
  <si>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</si>
  <si>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</si>
  <si>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</si>
  <si>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</si>
  <si>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</si>
  <si>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</si>
  <si>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</si>
  <si>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</si>
  <si>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</si>
  <si>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</si>
  <si>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</si>
  <si>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</si>
  <si>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</si>
  <si>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</si>
  <si>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</si>
  <si>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</si>
  <si>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</si>
  <si>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</si>
  <si>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</si>
  <si>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</si>
  <si>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</si>
  <si>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</si>
  <si>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</si>
  <si>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</si>
  <si>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</si>
  <si>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</si>
  <si>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</si>
  <si>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</si>
  <si>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</si>
  <si>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</si>
  <si>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</si>
  <si>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</si>
  <si>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</si>
  <si>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</si>
  <si>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</si>
  <si>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</si>
  <si>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</si>
  <si>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</si>
  <si>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</si>
  <si>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</si>
  <si>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</si>
  <si>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</si>
  <si>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</si>
  <si>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</si>
  <si>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</si>
  <si>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</si>
  <si>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</si>
  <si>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</si>
  <si>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</si>
  <si>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</si>
  <si>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</si>
  <si>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</si>
  <si>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</si>
  <si>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</si>
  <si>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</si>
  <si>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</si>
  <si>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</si>
  <si>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</si>
  <si>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</si>
  <si>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</si>
  <si>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</si>
  <si>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</si>
  <si>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</si>
  <si>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</si>
  <si>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</si>
  <si>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</si>
  <si>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</si>
  <si>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</si>
  <si>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</si>
  <si>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</si>
  <si>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</si>
  <si>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</si>
  <si>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</si>
  <si>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</si>
  <si>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</si>
  <si>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</si>
  <si>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</si>
  <si>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</si>
  <si>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</si>
  <si>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</si>
  <si>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</si>
  <si>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</si>
  <si>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</si>
  <si>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</si>
  <si>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</si>
  <si>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</si>
  <si>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</si>
  <si>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</si>
  <si>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</si>
  <si>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</si>
  <si>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</si>
  <si>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</si>
  <si>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</si>
  <si>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</si>
  <si>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</si>
  <si>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</si>
  <si>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</si>
  <si>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</si>
  <si>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</si>
  <si>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</si>
  <si>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</si>
  <si>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</si>
  <si>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</si>
  <si>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</si>
  <si>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</si>
  <si>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</si>
  <si>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</si>
  <si>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</si>
  <si>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</si>
  <si>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</si>
  <si>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</si>
  <si>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</si>
  <si>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</si>
  <si>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</si>
  <si>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</si>
  <si>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</si>
  <si>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</si>
  <si>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</si>
  <si>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</si>
  <si>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</si>
  <si>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</si>
  <si>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</si>
  <si>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</si>
  <si>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</si>
  <si>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</si>
  <si>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</si>
  <si>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</si>
  <si>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</si>
  <si>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</si>
  <si>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</si>
  <si>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</si>
  <si>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</si>
  <si>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</si>
  <si>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</si>
  <si>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</si>
  <si>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</si>
  <si>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</si>
  <si>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</si>
  <si>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</si>
  <si>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</si>
  <si>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</si>
  <si>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</si>
  <si>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</si>
  <si>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</si>
  <si>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</si>
  <si>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</si>
  <si>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</si>
  <si>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</si>
  <si>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</si>
  <si>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</si>
  <si>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</si>
  <si>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</si>
  <si>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</si>
  <si>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</si>
  <si>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</si>
  <si>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</si>
  <si>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</si>
  <si>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</si>
  <si>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</si>
  <si>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</si>
  <si>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</si>
  <si>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</si>
  <si>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</si>
  <si>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</si>
  <si>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</si>
  <si>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</si>
  <si>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</si>
  <si>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</si>
  <si>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</si>
  <si>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</si>
  <si>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</si>
  <si>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</si>
  <si>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</si>
  <si>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</si>
  <si>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</si>
  <si>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</si>
  <si>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</si>
  <si>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</si>
  <si>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</si>
  <si>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</si>
  <si>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</si>
  <si>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</si>
  <si>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</si>
  <si>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</si>
  <si>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</si>
  <si>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</si>
  <si>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</si>
  <si>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</si>
  <si>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</si>
  <si>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</si>
  <si>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</si>
  <si>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</si>
  <si>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</si>
  <si>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</si>
  <si>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</si>
  <si>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</si>
  <si>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</si>
  <si>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</si>
  <si>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</si>
  <si>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</si>
  <si>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</si>
  <si>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</si>
  <si>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</si>
  <si>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</si>
  <si>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</si>
  <si>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</si>
  <si>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</si>
  <si>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</si>
  <si>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</si>
  <si>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</si>
  <si>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</si>
  <si>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</si>
  <si>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</si>
  <si>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</si>
  <si>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</si>
  <si>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</si>
  <si>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</si>
  <si>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</si>
  <si>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</si>
  <si>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</si>
  <si>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</si>
  <si>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</si>
  <si>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</si>
  <si>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</si>
  <si>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</si>
  <si>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</si>
  <si>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</si>
  <si>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</si>
  <si>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</si>
  <si>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</si>
  <si>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</si>
  <si>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</si>
  <si>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</si>
  <si>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</si>
  <si>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</si>
  <si>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</si>
  <si>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</si>
  <si>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</si>
  <si>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</si>
  <si>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</si>
  <si>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</si>
  <si>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</si>
  <si>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</si>
  <si>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</si>
  <si>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</si>
  <si>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</si>
  <si>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</si>
  <si>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</si>
  <si>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</si>
  <si>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</si>
  <si>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</si>
  <si>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</si>
  <si>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</si>
  <si>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 xml:space="preserve">RATE BASE (AMA For 12 Months Ended March 31, 2016)  </t>
  </si>
  <si>
    <t>FOR THE 12 MONTHS ENDED MARCH 31, 2017</t>
  </si>
  <si>
    <t>(April through December 2016 is based on allocation factors developed using 12 ME 12/31/2015 information)</t>
  </si>
  <si>
    <t>(January through March 2017 is based on allocation factors developed using 12 ME 12/31/2016 information)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</si>
  <si>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</si>
  <si>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</si>
  <si>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</si>
  <si>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</si>
  <si>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</si>
  <si>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</si>
  <si>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</si>
  <si>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</si>
  <si>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</si>
  <si>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</si>
  <si>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</si>
  <si>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</si>
  <si>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</si>
  <si>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</si>
  <si>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</si>
  <si>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</si>
  <si>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</si>
  <si>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</si>
  <si>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</si>
  <si>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</si>
  <si>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</si>
  <si>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</si>
  <si>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</si>
  <si>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</si>
  <si>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</si>
  <si>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</si>
  <si>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</si>
  <si>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</si>
  <si>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</si>
  <si>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</si>
  <si>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</si>
  <si>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</si>
  <si>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</si>
  <si>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</si>
  <si>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</si>
  <si>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</si>
  <si>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</si>
  <si>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</si>
  <si>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</si>
  <si>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</si>
  <si>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</si>
  <si>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</si>
  <si>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</si>
  <si>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</si>
  <si>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</si>
  <si>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</si>
  <si>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</si>
  <si>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</si>
  <si>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</si>
  <si>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</si>
  <si>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</si>
  <si>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</si>
  <si>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</si>
  <si>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April 15 - Dec 16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</si>
  <si>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</si>
  <si>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</si>
  <si>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</si>
  <si>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</si>
  <si>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</si>
  <si>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(27) 414 - Other Utility Operating Income</t>
  </si>
  <si>
    <t>Jan 17 - March 17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</si>
  <si>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</si>
  <si>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</si>
  <si>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</si>
  <si>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</si>
  <si>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</si>
  <si>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</si>
  <si>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</si>
  <si>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</si>
  <si>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>ACTUAL RESULTS OF OPERATIONS</t>
  </si>
  <si>
    <t>Energy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</si>
</sst>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_______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6" fillId="0" borderId="0">
      <alignment horizontal="left" wrapText="1"/>
    </xf>
    <xf numFmtId="0" fontId="26" fillId="0" borderId="0"/>
  </cellStyleXfs>
  <cellXfs count="17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25" fillId="0" borderId="0" xfId="0" applyFont="1" applyAlignment="1">
      <alignment vertical="center"/>
    </xf>
    <xf numFmtId="0" fontId="0" fillId="0" borderId="14" xfId="0" applyBorder="1"/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65" fontId="26" fillId="0" borderId="18" xfId="0" quotePrefix="1" applyNumberFormat="1" applyFont="1" applyFill="1" applyBorder="1" applyAlignment="1">
      <alignment horizontal="left"/>
    </xf>
    <xf numFmtId="37" fontId="27" fillId="0" borderId="0" xfId="42" applyNumberFormat="1" applyFont="1" applyFill="1" applyBorder="1"/>
    <xf numFmtId="37" fontId="27" fillId="0" borderId="19" xfId="42" applyNumberFormat="1" applyFont="1" applyFill="1" applyBorder="1"/>
    <xf numFmtId="165" fontId="26" fillId="0" borderId="18" xfId="0" applyNumberFormat="1" applyFont="1" applyFill="1" applyBorder="1"/>
    <xf numFmtId="166" fontId="28" fillId="0" borderId="20" xfId="43" applyNumberFormat="1" applyFont="1" applyFill="1" applyBorder="1"/>
    <xf numFmtId="166" fontId="28" fillId="0" borderId="0" xfId="43" applyNumberFormat="1" applyFont="1" applyFill="1" applyBorder="1"/>
    <xf numFmtId="166" fontId="28" fillId="0" borderId="19" xfId="43" applyNumberFormat="1" applyFont="1" applyFill="1" applyBorder="1"/>
    <xf numFmtId="167" fontId="28" fillId="0" borderId="20" xfId="42" applyNumberFormat="1" applyFont="1" applyFill="1" applyBorder="1"/>
    <xf numFmtId="37" fontId="28" fillId="0" borderId="19" xfId="42" applyNumberFormat="1" applyFont="1" applyFill="1" applyBorder="1"/>
    <xf numFmtId="167" fontId="28" fillId="0" borderId="21" xfId="42" applyNumberFormat="1" applyFont="1" applyFill="1" applyBorder="1"/>
    <xf numFmtId="167" fontId="28" fillId="0" borderId="12" xfId="42" applyNumberFormat="1" applyFont="1" applyFill="1" applyBorder="1"/>
    <xf numFmtId="37" fontId="28" fillId="0" borderId="22" xfId="42" applyNumberFormat="1" applyFont="1" applyFill="1" applyBorder="1"/>
    <xf numFmtId="37" fontId="28" fillId="0" borderId="0" xfId="42" applyNumberFormat="1" applyFont="1" applyFill="1" applyBorder="1"/>
    <xf numFmtId="166" fontId="28" fillId="0" borderId="0" xfId="43" applyNumberFormat="1" applyFont="1" applyFill="1"/>
    <xf numFmtId="167" fontId="28" fillId="0" borderId="0" xfId="42" applyNumberFormat="1" applyFont="1" applyFill="1"/>
    <xf numFmtId="167" fontId="28" fillId="0" borderId="19" xfId="42" applyNumberFormat="1" applyFont="1" applyFill="1" applyBorder="1"/>
    <xf numFmtId="167" fontId="28" fillId="0" borderId="22" xfId="42" applyNumberFormat="1" applyFont="1" applyFill="1" applyBorder="1"/>
    <xf numFmtId="165" fontId="26" fillId="0" borderId="18" xfId="0" quotePrefix="1" applyNumberFormat="1" applyFont="1" applyBorder="1" applyAlignment="1">
      <alignment horizontal="left"/>
    </xf>
    <xf numFmtId="37" fontId="28" fillId="0" borderId="0" xfId="42" applyNumberFormat="1" applyFont="1" applyBorder="1"/>
    <xf numFmtId="37" fontId="28" fillId="0" borderId="19" xfId="42" applyNumberFormat="1" applyFont="1" applyBorder="1"/>
    <xf numFmtId="167" fontId="28" fillId="0" borderId="0" xfId="42" applyNumberFormat="1" applyFont="1"/>
    <xf numFmtId="165" fontId="26" fillId="0" borderId="18" xfId="0" applyNumberFormat="1" applyFont="1" applyBorder="1"/>
    <xf numFmtId="167" fontId="28" fillId="0" borderId="19" xfId="42" applyNumberFormat="1" applyFont="1" applyBorder="1"/>
    <xf numFmtId="167" fontId="28" fillId="0" borderId="22" xfId="42" applyNumberFormat="1" applyFont="1" applyBorder="1"/>
    <xf numFmtId="165" fontId="29" fillId="0" borderId="18" xfId="0" applyNumberFormat="1" applyFont="1" applyBorder="1"/>
    <xf numFmtId="166" fontId="30" fillId="0" borderId="0" xfId="43" applyNumberFormat="1" applyFont="1" applyBorder="1"/>
    <xf numFmtId="166" fontId="30" fillId="0" borderId="19" xfId="43" applyNumberFormat="1" applyFont="1" applyBorder="1"/>
    <xf numFmtId="165" fontId="0" fillId="0" borderId="18" xfId="0" applyNumberFormat="1" applyBorder="1"/>
    <xf numFmtId="37" fontId="28" fillId="0" borderId="0" xfId="0" applyNumberFormat="1" applyFont="1" applyBorder="1"/>
    <xf numFmtId="37" fontId="28" fillId="0" borderId="19" xfId="0" applyNumberFormat="1" applyFont="1" applyBorder="1"/>
    <xf numFmtId="165" fontId="24" fillId="0" borderId="23" xfId="0" quotePrefix="1" applyNumberFormat="1" applyFont="1" applyFill="1" applyBorder="1" applyAlignment="1">
      <alignment horizontal="left" vertical="center"/>
    </xf>
    <xf numFmtId="42" fontId="26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0" fontId="24" fillId="0" borderId="0" xfId="46" applyFont="1" applyFill="1" applyAlignment="1">
      <alignment horizontal="centerContinuous" vertical="center"/>
    </xf>
    <xf numFmtId="0" fontId="26" fillId="0" borderId="0" xfId="46" applyFill="1"/>
    <xf numFmtId="0" fontId="24" fillId="0" borderId="0" xfId="46" applyFont="1" applyFill="1" applyAlignment="1">
      <alignment horizontal="centerContinuous"/>
    </xf>
    <xf numFmtId="0" fontId="24" fillId="0" borderId="0" xfId="46" applyFont="1" applyFill="1" applyAlignment="1">
      <alignment horizontal="center"/>
    </xf>
    <xf numFmtId="0" fontId="26" fillId="0" borderId="15" xfId="46" applyFont="1" applyFill="1" applyBorder="1" applyAlignment="1">
      <alignment vertical="center" wrapText="1"/>
    </xf>
    <xf numFmtId="0" fontId="26" fillId="0" borderId="16" xfId="46" applyFont="1" applyFill="1" applyBorder="1" applyAlignment="1">
      <alignment vertical="center" wrapText="1"/>
    </xf>
    <xf numFmtId="167" fontId="26" fillId="0" borderId="14" xfId="42" applyNumberFormat="1" applyFont="1" applyFill="1" applyBorder="1" applyAlignment="1">
      <alignment horizontal="center" vertical="center" wrapText="1"/>
    </xf>
    <xf numFmtId="167" fontId="26" fillId="0" borderId="14" xfId="42" quotePrefix="1" applyNumberFormat="1" applyFont="1" applyFill="1" applyBorder="1" applyAlignment="1">
      <alignment horizontal="center" vertical="center" wrapText="1"/>
    </xf>
    <xf numFmtId="167" fontId="26" fillId="0" borderId="24" xfId="42" applyNumberFormat="1" applyFont="1" applyFill="1" applyBorder="1" applyAlignment="1">
      <alignment horizontal="center" vertical="center" wrapText="1"/>
    </xf>
    <xf numFmtId="167" fontId="26" fillId="0" borderId="25" xfId="42" applyNumberFormat="1" applyFont="1" applyFill="1" applyBorder="1" applyAlignment="1">
      <alignment horizontal="center" vertical="center" wrapText="1"/>
    </xf>
    <xf numFmtId="0" fontId="26" fillId="0" borderId="20" xfId="46" applyFont="1" applyFill="1" applyBorder="1"/>
    <xf numFmtId="0" fontId="26" fillId="0" borderId="19" xfId="46" applyFont="1" applyFill="1" applyBorder="1"/>
    <xf numFmtId="167" fontId="26" fillId="0" borderId="25" xfId="42" applyNumberFormat="1" applyFont="1" applyFill="1" applyBorder="1"/>
    <xf numFmtId="167" fontId="26" fillId="0" borderId="25" xfId="42" applyNumberFormat="1" applyFont="1" applyFill="1" applyBorder="1" applyAlignment="1">
      <alignment horizontal="center"/>
    </xf>
    <xf numFmtId="10" fontId="26" fillId="0" borderId="25" xfId="46" applyNumberFormat="1" applyFont="1" applyFill="1" applyBorder="1"/>
    <xf numFmtId="167" fontId="26" fillId="0" borderId="19" xfId="42" applyNumberFormat="1" applyFont="1" applyFill="1" applyBorder="1"/>
    <xf numFmtId="169" fontId="26" fillId="0" borderId="0" xfId="46" applyNumberFormat="1" applyFont="1" applyFill="1"/>
    <xf numFmtId="166" fontId="26" fillId="0" borderId="18" xfId="43" applyNumberFormat="1" applyFont="1" applyFill="1" applyBorder="1"/>
    <xf numFmtId="0" fontId="26" fillId="0" borderId="18" xfId="43" applyNumberFormat="1" applyFont="1" applyFill="1" applyBorder="1" applyAlignment="1">
      <alignment horizontal="center"/>
    </xf>
    <xf numFmtId="10" fontId="26" fillId="0" borderId="18" xfId="45" applyNumberFormat="1" applyFont="1" applyFill="1" applyBorder="1" applyAlignment="1">
      <alignment horizontal="right" wrapText="1"/>
    </xf>
    <xf numFmtId="166" fontId="26" fillId="0" borderId="19" xfId="43" applyNumberFormat="1" applyFont="1" applyFill="1" applyBorder="1"/>
    <xf numFmtId="167" fontId="26" fillId="0" borderId="18" xfId="42" applyNumberFormat="1" applyFont="1" applyFill="1" applyBorder="1"/>
    <xf numFmtId="0" fontId="26" fillId="0" borderId="18" xfId="42" applyNumberFormat="1" applyFont="1" applyFill="1" applyBorder="1" applyAlignment="1">
      <alignment horizontal="center"/>
    </xf>
    <xf numFmtId="167" fontId="26" fillId="0" borderId="23" xfId="42" applyNumberFormat="1" applyFont="1" applyFill="1" applyBorder="1"/>
    <xf numFmtId="0" fontId="26" fillId="0" borderId="23" xfId="42" applyNumberFormat="1" applyFont="1" applyFill="1" applyBorder="1" applyAlignment="1">
      <alignment horizontal="center"/>
    </xf>
    <xf numFmtId="10" fontId="26" fillId="0" borderId="23" xfId="45" applyNumberFormat="1" applyFont="1" applyFill="1" applyBorder="1" applyAlignment="1">
      <alignment horizontal="right" wrapText="1"/>
    </xf>
    <xf numFmtId="166" fontId="26" fillId="0" borderId="18" xfId="46" applyNumberFormat="1" applyFont="1" applyFill="1" applyBorder="1"/>
    <xf numFmtId="10" fontId="26" fillId="0" borderId="18" xfId="46" applyNumberFormat="1" applyFont="1" applyFill="1" applyBorder="1"/>
    <xf numFmtId="169" fontId="26" fillId="0" borderId="0" xfId="46" applyNumberFormat="1" applyFont="1"/>
    <xf numFmtId="167" fontId="26" fillId="0" borderId="26" xfId="42" applyNumberFormat="1" applyFont="1" applyFill="1" applyBorder="1"/>
    <xf numFmtId="0" fontId="26" fillId="0" borderId="23" xfId="43" applyNumberFormat="1" applyFont="1" applyFill="1" applyBorder="1" applyAlignment="1">
      <alignment horizontal="center"/>
    </xf>
    <xf numFmtId="0" fontId="26" fillId="0" borderId="20" xfId="46" quotePrefix="1" applyFont="1" applyFill="1" applyBorder="1" applyAlignment="1">
      <alignment horizontal="left"/>
    </xf>
    <xf numFmtId="0" fontId="26" fillId="0" borderId="0" xfId="46" applyFont="1" applyFill="1" applyBorder="1"/>
    <xf numFmtId="0" fontId="26" fillId="0" borderId="18" xfId="46" applyFont="1" applyFill="1" applyBorder="1"/>
    <xf numFmtId="0" fontId="26" fillId="0" borderId="18" xfId="46" applyFill="1" applyBorder="1"/>
    <xf numFmtId="167" fontId="26" fillId="0" borderId="22" xfId="42" applyNumberFormat="1" applyFont="1" applyFill="1" applyBorder="1"/>
    <xf numFmtId="0" fontId="26" fillId="0" borderId="20" xfId="46" applyFill="1" applyBorder="1"/>
    <xf numFmtId="0" fontId="26" fillId="0" borderId="23" xfId="46" applyFont="1" applyFill="1" applyBorder="1" applyAlignment="1">
      <alignment horizontal="center"/>
    </xf>
    <xf numFmtId="0" fontId="26" fillId="0" borderId="21" xfId="46" applyFont="1" applyFill="1" applyBorder="1"/>
    <xf numFmtId="0" fontId="26" fillId="0" borderId="22" xfId="46" applyFont="1" applyFill="1" applyBorder="1"/>
    <xf numFmtId="10" fontId="26" fillId="0" borderId="23" xfId="44" applyNumberFormat="1" applyFont="1" applyFill="1" applyBorder="1"/>
    <xf numFmtId="166" fontId="30" fillId="0" borderId="23" xfId="43" applyNumberFormat="1" applyFont="1" applyFill="1" applyBorder="1"/>
    <xf numFmtId="166" fontId="30" fillId="0" borderId="23" xfId="46" applyNumberFormat="1" applyFont="1" applyFill="1" applyBorder="1"/>
    <xf numFmtId="10" fontId="30" fillId="0" borderId="23" xfId="46" applyNumberFormat="1" applyFont="1" applyFill="1" applyBorder="1"/>
    <xf numFmtId="43" fontId="31" fillId="0" borderId="0" xfId="42" applyFont="1"/>
    <xf numFmtId="10" fontId="26" fillId="0" borderId="24" xfId="46" applyNumberFormat="1" applyFont="1" applyFill="1" applyBorder="1" applyAlignment="1">
      <alignment horizontal="center"/>
    </xf>
    <xf numFmtId="10" fontId="26" fillId="0" borderId="26" xfId="46" applyNumberFormat="1" applyFont="1" applyFill="1" applyBorder="1" applyAlignment="1">
      <alignment horizontal="center"/>
    </xf>
    <xf numFmtId="10" fontId="26" fillId="0" borderId="15" xfId="46" applyNumberFormat="1" applyFont="1" applyFill="1" applyBorder="1" applyAlignment="1">
      <alignment horizontal="center"/>
    </xf>
    <xf numFmtId="10" fontId="26" fillId="0" borderId="17" xfId="46" applyNumberFormat="1" applyFont="1" applyFill="1" applyBorder="1" applyAlignment="1">
      <alignment horizontal="center"/>
    </xf>
    <xf numFmtId="0" fontId="26" fillId="0" borderId="25" xfId="46" applyFont="1" applyFill="1" applyBorder="1" applyAlignment="1">
      <alignment horizontal="center"/>
    </xf>
    <xf numFmtId="167" fontId="26" fillId="0" borderId="10" xfId="42" applyNumberFormat="1" applyFont="1" applyFill="1" applyBorder="1"/>
    <xf numFmtId="0" fontId="26" fillId="0" borderId="18" xfId="46" applyFont="1" applyFill="1" applyBorder="1" applyAlignment="1">
      <alignment horizontal="center"/>
    </xf>
    <xf numFmtId="167" fontId="26" fillId="0" borderId="0" xfId="42" quotePrefix="1" applyNumberFormat="1" applyFont="1" applyFill="1" applyBorder="1" applyAlignment="1">
      <alignment horizontal="left"/>
    </xf>
    <xf numFmtId="167" fontId="26" fillId="0" borderId="0" xfId="42" applyNumberFormat="1" applyFont="1" applyFill="1" applyBorder="1"/>
    <xf numFmtId="10" fontId="26" fillId="0" borderId="24" xfId="0" applyNumberFormat="1" applyFont="1" applyFill="1" applyBorder="1"/>
    <xf numFmtId="10" fontId="26" fillId="0" borderId="26" xfId="0" applyNumberFormat="1" applyFont="1" applyFill="1" applyBorder="1"/>
    <xf numFmtId="43" fontId="26" fillId="0" borderId="0" xfId="46" applyNumberFormat="1" applyFill="1"/>
    <xf numFmtId="10" fontId="26" fillId="0" borderId="20" xfId="0" applyNumberFormat="1" applyFont="1" applyFill="1" applyBorder="1"/>
    <xf numFmtId="10" fontId="26" fillId="0" borderId="19" xfId="0" applyNumberFormat="1" applyFont="1" applyFill="1" applyBorder="1"/>
    <xf numFmtId="167" fontId="26" fillId="0" borderId="12" xfId="42" quotePrefix="1" applyNumberFormat="1" applyFont="1" applyFill="1" applyBorder="1" applyAlignment="1">
      <alignment horizontal="left"/>
    </xf>
    <xf numFmtId="167" fontId="26" fillId="0" borderId="12" xfId="42" applyNumberFormat="1" applyFont="1" applyFill="1" applyBorder="1"/>
    <xf numFmtId="10" fontId="26" fillId="0" borderId="21" xfId="0" applyNumberFormat="1" applyFont="1" applyFill="1" applyBorder="1"/>
    <xf numFmtId="10" fontId="26" fillId="0" borderId="22" xfId="0" applyNumberFormat="1" applyFont="1" applyFill="1" applyBorder="1"/>
    <xf numFmtId="0" fontId="26" fillId="0" borderId="0" xfId="46" applyFill="1" applyBorder="1"/>
    <xf numFmtId="10" fontId="26" fillId="0" borderId="23" xfId="46" applyNumberFormat="1" applyFont="1" applyFill="1" applyBorder="1"/>
    <xf numFmtId="43" fontId="33" fillId="0" borderId="12" xfId="0" applyNumberFormat="1" applyFont="1" applyFill="1" applyBorder="1" applyAlignment="1">
      <alignment horizontal="center"/>
    </xf>
    <xf numFmtId="167" fontId="33" fillId="0" borderId="12" xfId="42" applyNumberFormat="1" applyFont="1" applyFill="1" applyBorder="1" applyAlignment="1">
      <alignment horizontal="center"/>
    </xf>
    <xf numFmtId="167" fontId="31" fillId="0" borderId="12" xfId="42" applyNumberFormat="1" applyFont="1" applyBorder="1" applyAlignment="1">
      <alignment horizontal="center" wrapText="1"/>
    </xf>
    <xf numFmtId="167" fontId="31" fillId="0" borderId="12" xfId="42" applyNumberFormat="1" applyFont="1" applyFill="1" applyBorder="1" applyAlignment="1">
      <alignment wrapText="1"/>
    </xf>
    <xf numFmtId="0" fontId="24" fillId="0" borderId="0" xfId="0" applyFont="1" applyFill="1" applyAlignment="1">
      <alignment horizontal="centerContinuous"/>
    </xf>
    <xf numFmtId="167" fontId="24" fillId="0" borderId="0" xfId="42" applyNumberFormat="1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65" fontId="29" fillId="0" borderId="25" xfId="0" applyNumberFormat="1" applyFont="1" applyBorder="1"/>
    <xf numFmtId="37" fontId="26" fillId="0" borderId="10" xfId="0" applyNumberFormat="1" applyFont="1" applyFill="1" applyBorder="1"/>
    <xf numFmtId="37" fontId="26" fillId="0" borderId="26" xfId="0" applyNumberFormat="1" applyFont="1" applyFill="1" applyBorder="1"/>
    <xf numFmtId="37" fontId="26" fillId="0" borderId="0" xfId="0" applyNumberFormat="1" applyFont="1" applyFill="1" applyBorder="1"/>
    <xf numFmtId="37" fontId="26" fillId="0" borderId="19" xfId="0" applyNumberFormat="1" applyFont="1" applyFill="1" applyBorder="1"/>
    <xf numFmtId="166" fontId="26" fillId="0" borderId="0" xfId="0" applyNumberFormat="1" applyFont="1" applyFill="1" applyBorder="1"/>
    <xf numFmtId="166" fontId="26" fillId="0" borderId="19" xfId="0" applyNumberFormat="1" applyFont="1" applyFill="1" applyBorder="1"/>
    <xf numFmtId="167" fontId="0" fillId="0" borderId="0" xfId="0" applyNumberFormat="1" applyFill="1"/>
    <xf numFmtId="167" fontId="26" fillId="0" borderId="0" xfId="0" applyNumberFormat="1" applyFont="1" applyFill="1" applyBorder="1"/>
    <xf numFmtId="167" fontId="26" fillId="0" borderId="19" xfId="0" applyNumberFormat="1" applyFont="1" applyFill="1" applyBorder="1"/>
    <xf numFmtId="167" fontId="26" fillId="0" borderId="21" xfId="42" applyNumberFormat="1" applyFont="1" applyFill="1" applyBorder="1"/>
    <xf numFmtId="167" fontId="26" fillId="0" borderId="12" xfId="0" applyNumberFormat="1" applyFont="1" applyFill="1" applyBorder="1"/>
    <xf numFmtId="167" fontId="26" fillId="0" borderId="22" xfId="0" applyNumberFormat="1" applyFont="1" applyFill="1" applyBorder="1"/>
    <xf numFmtId="167" fontId="26" fillId="0" borderId="21" xfId="0" applyNumberFormat="1" applyFont="1" applyFill="1" applyBorder="1"/>
    <xf numFmtId="167" fontId="26" fillId="0" borderId="20" xfId="0" applyNumberFormat="1" applyFont="1" applyFill="1" applyBorder="1"/>
    <xf numFmtId="37" fontId="26" fillId="0" borderId="12" xfId="0" applyNumberFormat="1" applyFont="1" applyFill="1" applyBorder="1"/>
    <xf numFmtId="43" fontId="0" fillId="0" borderId="0" xfId="0" applyNumberFormat="1" applyFill="1"/>
    <xf numFmtId="165" fontId="26" fillId="0" borderId="20" xfId="0" applyNumberFormat="1" applyFont="1" applyBorder="1"/>
    <xf numFmtId="165" fontId="24" fillId="0" borderId="18" xfId="0" applyNumberFormat="1" applyFont="1" applyBorder="1" applyAlignment="1">
      <alignment vertical="top"/>
    </xf>
    <xf numFmtId="166" fontId="30" fillId="0" borderId="0" xfId="0" applyNumberFormat="1" applyFont="1" applyFill="1" applyBorder="1"/>
    <xf numFmtId="166" fontId="30" fillId="0" borderId="19" xfId="0" applyNumberFormat="1" applyFont="1" applyFill="1" applyBorder="1"/>
    <xf numFmtId="165" fontId="0" fillId="0" borderId="23" xfId="0" applyNumberFormat="1" applyBorder="1"/>
    <xf numFmtId="37" fontId="0" fillId="0" borderId="12" xfId="0" applyNumberFormat="1" applyFill="1" applyBorder="1"/>
    <xf numFmtId="37" fontId="0" fillId="0" borderId="22" xfId="0" applyNumberFormat="1" applyFill="1" applyBorder="1"/>
    <xf numFmtId="41" fontId="0" fillId="0" borderId="0" xfId="0" applyNumberFormat="1"/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22" fillId="0" borderId="10" xfId="0" applyNumberFormat="1" applyFont="1" applyFill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23" fillId="0" borderId="10" xfId="0" applyNumberFormat="1" applyFont="1" applyFill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23" fillId="0" borderId="13" xfId="0" applyNumberFormat="1" applyFont="1" applyFill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/>
    </xf>
    <xf numFmtId="167" fontId="26" fillId="0" borderId="15" xfId="42" applyNumberFormat="1" applyFont="1" applyFill="1" applyBorder="1" applyAlignment="1">
      <alignment horizontal="center"/>
    </xf>
    <xf numFmtId="167" fontId="26" fillId="0" borderId="17" xfId="42" applyNumberFormat="1" applyFont="1" applyFill="1" applyBorder="1" applyAlignment="1">
      <alignment horizontal="center"/>
    </xf>
    <xf numFmtId="10" fontId="26" fillId="0" borderId="15" xfId="46" applyNumberFormat="1" applyFont="1" applyFill="1" applyBorder="1" applyAlignment="1">
      <alignment horizontal="center"/>
    </xf>
    <xf numFmtId="10" fontId="26" fillId="0" borderId="17" xfId="46" applyNumberFormat="1" applyFont="1" applyFill="1" applyBorder="1" applyAlignment="1">
      <alignment horizontal="center"/>
    </xf>
    <xf numFmtId="0" fontId="24" fillId="0" borderId="0" xfId="46" applyFont="1" applyFill="1" applyAlignment="1">
      <alignment horizontal="center" vertical="center"/>
    </xf>
    <xf numFmtId="0" fontId="24" fillId="0" borderId="0" xfId="46" applyFont="1" applyFill="1" applyAlignment="1">
      <alignment horizontal="center"/>
    </xf>
    <xf numFmtId="0" fontId="25" fillId="0" borderId="0" xfId="0" applyFont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3.01 Income Statement Ele &amp; Gas" xfId="45"/>
    <cellStyle name="Normal_Income Statement 12ME Sept_07" xfId="46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Income%20Statement%2012%20ME%2003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Detail"/>
      <sheetName val="UI Detail"/>
      <sheetName val="Common by Acct"/>
      <sheetName val="B&amp;T Recon"/>
      <sheetName val="UIP Summary"/>
      <sheetName val="SAP"/>
      <sheetName val="Reclass"/>
      <sheetName val="Scenario Info"/>
    </sheetNames>
    <sheetDataSet>
      <sheetData sheetId="0"/>
      <sheetData sheetId="1"/>
      <sheetData sheetId="2">
        <row r="204">
          <cell r="D204">
            <v>31643777.2099999</v>
          </cell>
        </row>
        <row r="270">
          <cell r="E270">
            <v>0</v>
          </cell>
          <cell r="F270">
            <v>0</v>
          </cell>
        </row>
        <row r="271">
          <cell r="E271">
            <v>0</v>
          </cell>
          <cell r="F271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tabSelected="1" workbookViewId="0">
      <selection activeCell="H38" sqref="H38"/>
    </sheetView>
  </sheetViews>
  <sheetFormatPr defaultColWidth="9.109375" defaultRowHeight="14.4" x14ac:dyDescent="0.3"/>
  <cols>
    <col min="1" max="1" width="55.88671875" style="9" customWidth="1"/>
    <col min="2" max="4" width="16.6640625" style="9" customWidth="1"/>
    <col min="5" max="5" width="2.5546875" style="9" customWidth="1"/>
    <col min="6" max="11" width="9.109375" style="12"/>
    <col min="12" max="16384" width="9.109375" style="9"/>
  </cols>
  <sheetData>
    <row r="1" spans="1:6" s="9" customFormat="1" ht="18" customHeight="1" x14ac:dyDescent="0.3">
      <c r="A1" s="10" t="s">
        <v>345</v>
      </c>
      <c r="B1" s="11"/>
      <c r="C1" s="11"/>
      <c r="D1" s="11"/>
      <c r="F1" s="12"/>
    </row>
    <row r="2" spans="1:6" s="9" customFormat="1" ht="18" customHeight="1" x14ac:dyDescent="0.3">
      <c r="A2" s="10" t="s">
        <v>346</v>
      </c>
      <c r="B2" s="11"/>
      <c r="C2" s="11"/>
      <c r="D2" s="11"/>
      <c r="F2" s="12"/>
    </row>
    <row r="3" spans="1:6" s="9" customFormat="1" ht="18" customHeight="1" x14ac:dyDescent="0.3">
      <c r="A3" s="161" t="s">
        <v>356</v>
      </c>
      <c r="B3" s="161"/>
      <c r="C3" s="161"/>
      <c r="D3" s="161"/>
      <c r="F3" s="12"/>
    </row>
    <row r="4" spans="1:6" s="9" customFormat="1" ht="12" customHeight="1" x14ac:dyDescent="0.3">
      <c r="B4" s="11"/>
      <c r="C4" s="11"/>
      <c r="D4" s="11"/>
      <c r="F4" s="12"/>
    </row>
    <row r="5" spans="1:6" s="9" customFormat="1" ht="18" customHeight="1" x14ac:dyDescent="0.3">
      <c r="A5" s="162" t="s">
        <v>357</v>
      </c>
      <c r="B5" s="162"/>
      <c r="C5" s="162"/>
      <c r="D5" s="162"/>
      <c r="E5" s="13"/>
      <c r="F5" s="13"/>
    </row>
    <row r="6" spans="1:6" s="9" customFormat="1" ht="18" customHeight="1" x14ac:dyDescent="0.3">
      <c r="A6" s="162" t="s">
        <v>358</v>
      </c>
      <c r="B6" s="162"/>
      <c r="C6" s="162"/>
      <c r="D6" s="162"/>
      <c r="E6" s="13"/>
      <c r="F6" s="13"/>
    </row>
    <row r="7" spans="1:6" s="9" customFormat="1" ht="18" customHeight="1" x14ac:dyDescent="0.3">
      <c r="A7" s="14"/>
      <c r="B7" s="15" t="s">
        <v>35</v>
      </c>
      <c r="C7" s="16" t="s">
        <v>34</v>
      </c>
      <c r="D7" s="17" t="s">
        <v>347</v>
      </c>
      <c r="F7" s="12"/>
    </row>
    <row r="8" spans="1:6" s="9" customFormat="1" ht="18" customHeight="1" x14ac:dyDescent="0.3">
      <c r="A8" s="18" t="s">
        <v>348</v>
      </c>
      <c r="B8" s="19"/>
      <c r="C8" s="19"/>
      <c r="D8" s="20"/>
      <c r="E8" s="12"/>
      <c r="F8" s="12"/>
    </row>
    <row r="9" spans="1:6" s="9" customFormat="1" ht="18" customHeight="1" x14ac:dyDescent="0.3">
      <c r="A9" s="21" t="s">
        <v>31</v>
      </c>
      <c r="B9" s="22">
        <v>2193749727.3599901</v>
      </c>
      <c r="C9" s="22">
        <v>941622708.67999995</v>
      </c>
      <c r="D9" s="24">
        <f>SUM(B9:C9)</f>
        <v>3135372436.0399899</v>
      </c>
      <c r="E9" s="12"/>
      <c r="F9" s="12"/>
    </row>
    <row r="10" spans="1:6" s="9" customFormat="1" ht="18" customHeight="1" x14ac:dyDescent="0.3">
      <c r="A10" s="21" t="s">
        <v>30</v>
      </c>
      <c r="B10" s="25">
        <v>340433.98</v>
      </c>
      <c r="C10" s="25">
        <v>0</v>
      </c>
      <c r="D10" s="26">
        <f>SUM(B10:C10)</f>
        <v>340433.98</v>
      </c>
      <c r="E10" s="12"/>
      <c r="F10" s="12"/>
    </row>
    <row r="11" spans="1:6" s="9" customFormat="1" ht="18" customHeight="1" x14ac:dyDescent="0.3">
      <c r="A11" s="21" t="s">
        <v>29</v>
      </c>
      <c r="B11" s="25">
        <v>172802106.62</v>
      </c>
      <c r="C11" s="25">
        <v>0</v>
      </c>
      <c r="D11" s="26">
        <f>SUM(B11:C11)</f>
        <v>172802106.62</v>
      </c>
      <c r="E11" s="12"/>
      <c r="F11" s="12"/>
    </row>
    <row r="12" spans="1:6" s="9" customFormat="1" ht="18" customHeight="1" x14ac:dyDescent="0.3">
      <c r="A12" s="21" t="s">
        <v>28</v>
      </c>
      <c r="B12" s="27">
        <v>67294973.019999996</v>
      </c>
      <c r="C12" s="27">
        <v>25544133.9599999</v>
      </c>
      <c r="D12" s="29">
        <f>SUM(B12:C12)</f>
        <v>92839106.9799999</v>
      </c>
      <c r="E12" s="12"/>
      <c r="F12" s="12"/>
    </row>
    <row r="13" spans="1:6" s="9" customFormat="1" ht="18" customHeight="1" x14ac:dyDescent="0.3">
      <c r="A13" s="21" t="s">
        <v>27</v>
      </c>
      <c r="B13" s="23">
        <f>SUM(B9:B12)</f>
        <v>2434187240.97999</v>
      </c>
      <c r="C13" s="23">
        <f>SUM(C9:C12)</f>
        <v>967166842.63999987</v>
      </c>
      <c r="D13" s="24">
        <f>SUM(D9:D12)</f>
        <v>3401354083.6199899</v>
      </c>
      <c r="E13" s="12"/>
      <c r="F13" s="12"/>
    </row>
    <row r="14" spans="1:6" s="9" customFormat="1" ht="18" customHeight="1" x14ac:dyDescent="0.3">
      <c r="A14" s="18" t="s">
        <v>349</v>
      </c>
      <c r="B14" s="30"/>
      <c r="C14" s="30"/>
      <c r="D14" s="26"/>
      <c r="E14" s="12"/>
      <c r="F14" s="12"/>
    </row>
    <row r="15" spans="1:6" s="9" customFormat="1" ht="18" customHeight="1" x14ac:dyDescent="0.3">
      <c r="A15" s="18" t="s">
        <v>350</v>
      </c>
      <c r="B15" s="30"/>
      <c r="C15" s="30"/>
      <c r="D15" s="26"/>
      <c r="E15" s="12"/>
      <c r="F15" s="12"/>
    </row>
    <row r="16" spans="1:6" s="9" customFormat="1" ht="18" customHeight="1" x14ac:dyDescent="0.3">
      <c r="A16" s="18" t="s">
        <v>351</v>
      </c>
      <c r="B16" s="30"/>
      <c r="C16" s="30"/>
      <c r="D16" s="26"/>
      <c r="E16" s="12"/>
      <c r="F16" s="12"/>
    </row>
    <row r="17" spans="1:5" s="9" customFormat="1" ht="18" customHeight="1" x14ac:dyDescent="0.3">
      <c r="A17" s="18" t="s">
        <v>352</v>
      </c>
      <c r="B17" s="30"/>
      <c r="C17" s="30"/>
      <c r="D17" s="26"/>
      <c r="E17" s="12"/>
    </row>
    <row r="18" spans="1:5" s="9" customFormat="1" ht="18" customHeight="1" x14ac:dyDescent="0.3">
      <c r="A18" s="21" t="s">
        <v>26</v>
      </c>
      <c r="B18" s="31">
        <v>212448660.13</v>
      </c>
      <c r="C18" s="31">
        <v>0</v>
      </c>
      <c r="D18" s="24">
        <f>B18+C18</f>
        <v>212448660.13</v>
      </c>
      <c r="E18" s="12"/>
    </row>
    <row r="19" spans="1:5" s="9" customFormat="1" ht="18" customHeight="1" x14ac:dyDescent="0.3">
      <c r="A19" s="21" t="s">
        <v>25</v>
      </c>
      <c r="B19" s="32">
        <v>593781463.01999998</v>
      </c>
      <c r="C19" s="32">
        <v>343651719.56999999</v>
      </c>
      <c r="D19" s="33">
        <f>B19+C19</f>
        <v>937433182.58999991</v>
      </c>
      <c r="E19" s="12"/>
    </row>
    <row r="20" spans="1:5" s="9" customFormat="1" ht="18" customHeight="1" x14ac:dyDescent="0.3">
      <c r="A20" s="21" t="s">
        <v>24</v>
      </c>
      <c r="B20" s="32">
        <v>114894161.89999899</v>
      </c>
      <c r="C20" s="32">
        <v>0</v>
      </c>
      <c r="D20" s="33">
        <f>B20+C20</f>
        <v>114894161.89999899</v>
      </c>
      <c r="E20" s="12"/>
    </row>
    <row r="21" spans="1:5" s="9" customFormat="1" ht="18" customHeight="1" x14ac:dyDescent="0.3">
      <c r="A21" s="21" t="s">
        <v>23</v>
      </c>
      <c r="B21" s="27">
        <v>-73130295.579999998</v>
      </c>
      <c r="C21" s="28">
        <v>0</v>
      </c>
      <c r="D21" s="34">
        <f>B21+C21</f>
        <v>-73130295.579999998</v>
      </c>
      <c r="E21" s="12"/>
    </row>
    <row r="22" spans="1:5" s="9" customFormat="1" ht="18" customHeight="1" x14ac:dyDescent="0.3">
      <c r="A22" s="21" t="s">
        <v>22</v>
      </c>
      <c r="B22" s="23">
        <f>SUM(B18:B21)</f>
        <v>847993989.46999896</v>
      </c>
      <c r="C22" s="23">
        <f>SUM(C18:C21)</f>
        <v>343651719.56999999</v>
      </c>
      <c r="D22" s="24">
        <f>SUM(D18:D21)</f>
        <v>1191645709.0399988</v>
      </c>
      <c r="E22" s="12"/>
    </row>
    <row r="23" spans="1:5" s="9" customFormat="1" ht="18" customHeight="1" x14ac:dyDescent="0.3">
      <c r="A23" s="35" t="s">
        <v>353</v>
      </c>
      <c r="B23" s="36"/>
      <c r="C23" s="36"/>
      <c r="D23" s="37"/>
    </row>
    <row r="24" spans="1:5" s="9" customFormat="1" ht="18" customHeight="1" x14ac:dyDescent="0.3">
      <c r="A24" s="21" t="s">
        <v>21</v>
      </c>
      <c r="B24" s="31">
        <v>125638968.7</v>
      </c>
      <c r="C24" s="31">
        <v>3058051.2</v>
      </c>
      <c r="D24" s="24">
        <f t="shared" ref="D24:D38" si="0">B24+C24</f>
        <v>128697019.90000001</v>
      </c>
      <c r="E24" s="12"/>
    </row>
    <row r="25" spans="1:5" s="9" customFormat="1" ht="18" customHeight="1" x14ac:dyDescent="0.3">
      <c r="A25" s="21" t="s">
        <v>20</v>
      </c>
      <c r="B25" s="38">
        <v>20076335.690000001</v>
      </c>
      <c r="C25" s="38">
        <v>0</v>
      </c>
      <c r="D25" s="33">
        <f t="shared" si="0"/>
        <v>20076335.690000001</v>
      </c>
      <c r="E25" s="12"/>
    </row>
    <row r="26" spans="1:5" s="9" customFormat="1" ht="18" customHeight="1" x14ac:dyDescent="0.3">
      <c r="A26" s="21" t="s">
        <v>19</v>
      </c>
      <c r="B26" s="38">
        <v>83410327.5</v>
      </c>
      <c r="C26" s="38">
        <v>58719279.780000001</v>
      </c>
      <c r="D26" s="33">
        <f t="shared" si="0"/>
        <v>142129607.28</v>
      </c>
      <c r="E26" s="12"/>
    </row>
    <row r="27" spans="1:5" s="9" customFormat="1" ht="18" customHeight="1" x14ac:dyDescent="0.3">
      <c r="A27" s="21" t="s">
        <v>18</v>
      </c>
      <c r="B27" s="38">
        <v>48875507.518972002</v>
      </c>
      <c r="C27" s="38">
        <v>27452106.561028</v>
      </c>
      <c r="D27" s="33">
        <f t="shared" si="0"/>
        <v>76327614.079999998</v>
      </c>
      <c r="E27" s="12"/>
    </row>
    <row r="28" spans="1:5" s="9" customFormat="1" ht="18" customHeight="1" x14ac:dyDescent="0.3">
      <c r="A28" s="21" t="s">
        <v>17</v>
      </c>
      <c r="B28" s="38">
        <v>20673934.941473</v>
      </c>
      <c r="C28" s="38">
        <v>8463747.8985270001</v>
      </c>
      <c r="D28" s="33">
        <f t="shared" si="0"/>
        <v>29137682.84</v>
      </c>
      <c r="E28" s="12"/>
    </row>
    <row r="29" spans="1:5" s="9" customFormat="1" ht="18" customHeight="1" x14ac:dyDescent="0.3">
      <c r="A29" s="21" t="s">
        <v>16</v>
      </c>
      <c r="B29" s="38">
        <v>93899236.269999996</v>
      </c>
      <c r="C29" s="38">
        <v>15434338.5</v>
      </c>
      <c r="D29" s="33">
        <f t="shared" si="0"/>
        <v>109333574.77</v>
      </c>
      <c r="E29" s="12"/>
    </row>
    <row r="30" spans="1:5" s="9" customFormat="1" ht="18" customHeight="1" x14ac:dyDescent="0.3">
      <c r="A30" s="21" t="s">
        <v>15</v>
      </c>
      <c r="B30" s="38">
        <v>120875942.768401</v>
      </c>
      <c r="C30" s="38">
        <v>55778815.051599003</v>
      </c>
      <c r="D30" s="33">
        <f t="shared" si="0"/>
        <v>176654757.81999999</v>
      </c>
      <c r="E30" s="12"/>
    </row>
    <row r="31" spans="1:5" s="9" customFormat="1" ht="18" customHeight="1" x14ac:dyDescent="0.3">
      <c r="A31" s="21" t="s">
        <v>14</v>
      </c>
      <c r="B31" s="38">
        <v>273383988.834014</v>
      </c>
      <c r="C31" s="38">
        <v>125386487.555986</v>
      </c>
      <c r="D31" s="33">
        <f t="shared" si="0"/>
        <v>398770476.38999999</v>
      </c>
      <c r="E31" s="12"/>
    </row>
    <row r="32" spans="1:5" s="9" customFormat="1" ht="18" customHeight="1" x14ac:dyDescent="0.3">
      <c r="A32" s="21" t="s">
        <v>13</v>
      </c>
      <c r="B32" s="38">
        <v>49908958.341389</v>
      </c>
      <c r="C32" s="38">
        <v>12968415.518611001</v>
      </c>
      <c r="D32" s="33">
        <f t="shared" si="0"/>
        <v>62877373.859999999</v>
      </c>
      <c r="E32" s="12"/>
    </row>
    <row r="33" spans="1:5" s="9" customFormat="1" ht="18" customHeight="1" x14ac:dyDescent="0.3">
      <c r="A33" s="21" t="s">
        <v>12</v>
      </c>
      <c r="B33" s="38">
        <v>20544548.829999998</v>
      </c>
      <c r="C33" s="38">
        <v>0</v>
      </c>
      <c r="D33" s="33">
        <f t="shared" si="0"/>
        <v>20544548.829999998</v>
      </c>
      <c r="E33" s="12"/>
    </row>
    <row r="34" spans="1:5" s="9" customFormat="1" ht="18" customHeight="1" x14ac:dyDescent="0.3">
      <c r="A34" s="39" t="s">
        <v>11</v>
      </c>
      <c r="B34" s="38">
        <v>-19964823.395317901</v>
      </c>
      <c r="C34" s="38">
        <v>-186416.384682</v>
      </c>
      <c r="D34" s="40">
        <f t="shared" si="0"/>
        <v>-20151239.779999901</v>
      </c>
    </row>
    <row r="35" spans="1:5" s="9" customFormat="1" ht="18" customHeight="1" x14ac:dyDescent="0.3">
      <c r="A35" s="39" t="s">
        <v>354</v>
      </c>
      <c r="B35" s="38">
        <v>-47684983.769999899</v>
      </c>
      <c r="C35" s="38">
        <v>0</v>
      </c>
      <c r="D35" s="40">
        <f t="shared" si="0"/>
        <v>-47684983.769999899</v>
      </c>
    </row>
    <row r="36" spans="1:5" s="9" customFormat="1" ht="18" customHeight="1" x14ac:dyDescent="0.3">
      <c r="A36" s="39" t="s">
        <v>10</v>
      </c>
      <c r="B36" s="38">
        <v>238010211.87156999</v>
      </c>
      <c r="C36" s="38">
        <v>106463735.14843</v>
      </c>
      <c r="D36" s="40">
        <f t="shared" si="0"/>
        <v>344473947.01999998</v>
      </c>
    </row>
    <row r="37" spans="1:5" s="9" customFormat="1" ht="18" customHeight="1" x14ac:dyDescent="0.3">
      <c r="A37" s="39" t="s">
        <v>9</v>
      </c>
      <c r="B37" s="38">
        <v>12750525.109999999</v>
      </c>
      <c r="C37" s="38">
        <v>21923071.940000001</v>
      </c>
      <c r="D37" s="40">
        <f t="shared" si="0"/>
        <v>34673597.049999997</v>
      </c>
    </row>
    <row r="38" spans="1:5" s="9" customFormat="1" ht="18" customHeight="1" x14ac:dyDescent="0.3">
      <c r="A38" s="39" t="s">
        <v>8</v>
      </c>
      <c r="B38" s="27">
        <v>169204733.75999999</v>
      </c>
      <c r="C38" s="28">
        <v>52517322.909999996</v>
      </c>
      <c r="D38" s="41">
        <f t="shared" si="0"/>
        <v>221722056.66999999</v>
      </c>
    </row>
    <row r="39" spans="1:5" s="9" customFormat="1" ht="18" customHeight="1" x14ac:dyDescent="0.3">
      <c r="A39" s="35" t="s">
        <v>7</v>
      </c>
      <c r="B39" s="23">
        <f>SUM(B22:B38)</f>
        <v>2057597402.4404998</v>
      </c>
      <c r="C39" s="23">
        <f>SUM(C22:C38)</f>
        <v>831630675.24949896</v>
      </c>
      <c r="D39" s="24">
        <f>SUM(D22:D38)</f>
        <v>2889228077.6899991</v>
      </c>
    </row>
    <row r="40" spans="1:5" s="9" customFormat="1" ht="18" customHeight="1" x14ac:dyDescent="0.3">
      <c r="A40" s="39"/>
      <c r="B40" s="36"/>
      <c r="C40" s="36"/>
      <c r="D40" s="37"/>
    </row>
    <row r="41" spans="1:5" s="9" customFormat="1" ht="18" customHeight="1" x14ac:dyDescent="0.55000000000000004">
      <c r="A41" s="42" t="s">
        <v>6</v>
      </c>
      <c r="B41" s="43">
        <f>B13-B39</f>
        <v>376589838.53949022</v>
      </c>
      <c r="C41" s="43">
        <f>C13-C39</f>
        <v>135536167.3905009</v>
      </c>
      <c r="D41" s="44">
        <f>D13-D39</f>
        <v>512126005.92999077</v>
      </c>
    </row>
    <row r="42" spans="1:5" s="9" customFormat="1" ht="12" customHeight="1" x14ac:dyDescent="0.3">
      <c r="A42" s="45"/>
      <c r="B42" s="46"/>
      <c r="C42" s="46"/>
      <c r="D42" s="47"/>
      <c r="E42" s="12"/>
    </row>
    <row r="43" spans="1:5" s="12" customFormat="1" ht="18" customHeight="1" x14ac:dyDescent="0.3">
      <c r="A43" s="48" t="s">
        <v>355</v>
      </c>
      <c r="B43" s="49">
        <v>5136250071.1640272</v>
      </c>
      <c r="C43" s="49">
        <v>1745909917.7740571</v>
      </c>
      <c r="D43" s="29"/>
    </row>
    <row r="44" spans="1:5" s="9" customFormat="1" ht="18" customHeight="1" x14ac:dyDescent="0.3">
      <c r="A44" s="12"/>
      <c r="B44" s="50"/>
    </row>
    <row r="46" spans="1:5" s="9" customFormat="1" ht="18" customHeight="1" x14ac:dyDescent="0.3">
      <c r="B46" s="51"/>
      <c r="C46" s="51"/>
      <c r="D46" s="51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1" workbookViewId="0">
      <selection activeCell="C35" sqref="C35"/>
    </sheetView>
  </sheetViews>
  <sheetFormatPr defaultColWidth="9.109375" defaultRowHeight="14.4" x14ac:dyDescent="0.3"/>
  <cols>
    <col min="1" max="1" width="40" style="9" bestFit="1" customWidth="1"/>
    <col min="2" max="2" width="17.5546875" style="12" customWidth="1"/>
    <col min="3" max="3" width="15.33203125" style="12" customWidth="1"/>
    <col min="4" max="4" width="15.44140625" style="12" customWidth="1"/>
    <col min="5" max="5" width="14.33203125" style="12" customWidth="1"/>
    <col min="6" max="6" width="15" style="12" bestFit="1" customWidth="1"/>
    <col min="7" max="7" width="9.109375" style="12"/>
    <col min="8" max="8" width="32.44140625" style="12" customWidth="1"/>
    <col min="9" max="10" width="9.109375" style="12"/>
    <col min="11" max="16384" width="9.109375" style="9"/>
  </cols>
  <sheetData>
    <row r="1" spans="1:7" s="9" customFormat="1" ht="18" customHeight="1" x14ac:dyDescent="0.3">
      <c r="A1" s="10" t="s">
        <v>345</v>
      </c>
      <c r="B1" s="123"/>
      <c r="C1" s="123"/>
      <c r="D1" s="123"/>
      <c r="E1" s="123"/>
      <c r="F1" s="123"/>
      <c r="G1" s="12"/>
    </row>
    <row r="2" spans="1:7" s="9" customFormat="1" ht="18" customHeight="1" x14ac:dyDescent="0.3">
      <c r="A2" s="10" t="s">
        <v>428</v>
      </c>
      <c r="B2" s="123"/>
      <c r="C2" s="123"/>
      <c r="D2" s="123"/>
      <c r="E2" s="123"/>
      <c r="F2" s="123"/>
      <c r="G2" s="12"/>
    </row>
    <row r="3" spans="1:7" s="9" customFormat="1" ht="18" customHeight="1" x14ac:dyDescent="0.3">
      <c r="A3" s="10" t="str">
        <f>Allocated!A3</f>
        <v>FOR THE 12 MONTHS ENDED MARCH 31, 2017</v>
      </c>
      <c r="B3" s="123"/>
      <c r="C3" s="123"/>
      <c r="D3" s="123"/>
      <c r="E3" s="123"/>
      <c r="F3" s="123"/>
      <c r="G3" s="12"/>
    </row>
    <row r="4" spans="1:7" s="9" customFormat="1" ht="12" customHeight="1" x14ac:dyDescent="0.3">
      <c r="B4" s="12"/>
      <c r="C4" s="12"/>
      <c r="D4" s="12"/>
      <c r="E4" s="12"/>
      <c r="F4" s="12"/>
      <c r="G4" s="12"/>
    </row>
    <row r="5" spans="1:7" s="9" customFormat="1" ht="18" customHeight="1" x14ac:dyDescent="0.3">
      <c r="A5" s="14"/>
      <c r="B5" s="124" t="s">
        <v>35</v>
      </c>
      <c r="C5" s="124" t="s">
        <v>34</v>
      </c>
      <c r="D5" s="124" t="s">
        <v>36</v>
      </c>
      <c r="E5" s="124" t="s">
        <v>429</v>
      </c>
      <c r="F5" s="125" t="s">
        <v>347</v>
      </c>
      <c r="G5" s="12"/>
    </row>
    <row r="6" spans="1:7" s="9" customFormat="1" ht="18" customHeight="1" x14ac:dyDescent="0.3">
      <c r="A6" s="126" t="s">
        <v>32</v>
      </c>
      <c r="B6" s="127"/>
      <c r="C6" s="127"/>
      <c r="D6" s="127"/>
      <c r="E6" s="127"/>
      <c r="F6" s="128"/>
      <c r="G6" s="12"/>
    </row>
    <row r="7" spans="1:7" s="9" customFormat="1" ht="18" customHeight="1" x14ac:dyDescent="0.3">
      <c r="A7" s="35" t="s">
        <v>348</v>
      </c>
      <c r="B7" s="129"/>
      <c r="C7" s="129"/>
      <c r="D7" s="129"/>
      <c r="E7" s="129"/>
      <c r="F7" s="130"/>
      <c r="G7" s="12"/>
    </row>
    <row r="8" spans="1:7" s="9" customFormat="1" ht="18" customHeight="1" x14ac:dyDescent="0.3">
      <c r="A8" s="39" t="s">
        <v>31</v>
      </c>
      <c r="B8" s="131">
        <v>2193749727.3599901</v>
      </c>
      <c r="C8" s="131">
        <v>941622708.67999995</v>
      </c>
      <c r="D8" s="131">
        <v>0</v>
      </c>
      <c r="E8" s="131">
        <v>0</v>
      </c>
      <c r="F8" s="132">
        <f>SUM(B8:E8)</f>
        <v>3135372436.0399899</v>
      </c>
      <c r="G8" s="133"/>
    </row>
    <row r="9" spans="1:7" s="9" customFormat="1" ht="18" customHeight="1" x14ac:dyDescent="0.3">
      <c r="A9" s="39" t="s">
        <v>30</v>
      </c>
      <c r="B9" s="105">
        <v>340433.98</v>
      </c>
      <c r="C9" s="105">
        <v>0</v>
      </c>
      <c r="D9" s="105">
        <v>0</v>
      </c>
      <c r="E9" s="134">
        <v>0</v>
      </c>
      <c r="F9" s="135">
        <f>SUM(B9:E9)</f>
        <v>340433.98</v>
      </c>
      <c r="G9" s="133"/>
    </row>
    <row r="10" spans="1:7" s="9" customFormat="1" ht="18" customHeight="1" x14ac:dyDescent="0.3">
      <c r="A10" s="39" t="s">
        <v>29</v>
      </c>
      <c r="B10" s="105">
        <v>172802106.62</v>
      </c>
      <c r="C10" s="105">
        <v>0</v>
      </c>
      <c r="D10" s="105">
        <v>0</v>
      </c>
      <c r="E10" s="134">
        <v>0</v>
      </c>
      <c r="F10" s="135">
        <f>SUM(B10:E10)</f>
        <v>172802106.62</v>
      </c>
      <c r="G10" s="133"/>
    </row>
    <row r="11" spans="1:7" s="9" customFormat="1" ht="18" customHeight="1" x14ac:dyDescent="0.3">
      <c r="A11" s="39" t="s">
        <v>28</v>
      </c>
      <c r="B11" s="136">
        <v>67294973.019999996</v>
      </c>
      <c r="C11" s="137">
        <v>25544133.9599999</v>
      </c>
      <c r="D11" s="137">
        <v>0</v>
      </c>
      <c r="E11" s="137">
        <v>0</v>
      </c>
      <c r="F11" s="138">
        <f>SUM(B11:E11)</f>
        <v>92839106.9799999</v>
      </c>
      <c r="G11" s="133"/>
    </row>
    <row r="12" spans="1:7" s="9" customFormat="1" ht="18" customHeight="1" x14ac:dyDescent="0.3">
      <c r="A12" s="39" t="s">
        <v>27</v>
      </c>
      <c r="B12" s="131">
        <f>SUM(B8:B11)</f>
        <v>2434187240.97999</v>
      </c>
      <c r="C12" s="131">
        <f>SUM(C8:C11)</f>
        <v>967166842.63999987</v>
      </c>
      <c r="D12" s="131">
        <f>SUM(D8:D11)</f>
        <v>0</v>
      </c>
      <c r="E12" s="131">
        <f>SUM(E8:E11)</f>
        <v>0</v>
      </c>
      <c r="F12" s="132">
        <f>SUM(F8:F11)</f>
        <v>3401354083.6199899</v>
      </c>
      <c r="G12" s="133"/>
    </row>
    <row r="13" spans="1:7" s="9" customFormat="1" ht="18" customHeight="1" x14ac:dyDescent="0.3">
      <c r="A13" s="35" t="s">
        <v>349</v>
      </c>
      <c r="B13" s="129"/>
      <c r="C13" s="129"/>
      <c r="D13" s="129"/>
      <c r="E13" s="129"/>
      <c r="F13" s="130"/>
      <c r="G13" s="133"/>
    </row>
    <row r="14" spans="1:7" s="9" customFormat="1" ht="18" customHeight="1" x14ac:dyDescent="0.3">
      <c r="A14" s="35" t="s">
        <v>350</v>
      </c>
      <c r="B14" s="129"/>
      <c r="C14" s="129"/>
      <c r="D14" s="129"/>
      <c r="E14" s="129"/>
      <c r="F14" s="130"/>
      <c r="G14" s="133"/>
    </row>
    <row r="15" spans="1:7" s="9" customFormat="1" ht="18" customHeight="1" x14ac:dyDescent="0.3">
      <c r="A15" s="35" t="s">
        <v>351</v>
      </c>
      <c r="B15" s="129"/>
      <c r="C15" s="129"/>
      <c r="D15" s="129"/>
      <c r="E15" s="129"/>
      <c r="F15" s="130"/>
      <c r="G15" s="133"/>
    </row>
    <row r="16" spans="1:7" s="9" customFormat="1" ht="18" customHeight="1" x14ac:dyDescent="0.3">
      <c r="A16" s="35" t="s">
        <v>352</v>
      </c>
      <c r="B16" s="129"/>
      <c r="C16" s="129"/>
      <c r="D16" s="129"/>
      <c r="E16" s="129"/>
      <c r="F16" s="130"/>
      <c r="G16" s="133"/>
    </row>
    <row r="17" spans="1:7" s="9" customFormat="1" ht="18" customHeight="1" x14ac:dyDescent="0.3">
      <c r="A17" s="39" t="s">
        <v>26</v>
      </c>
      <c r="B17" s="131">
        <v>212448660.13</v>
      </c>
      <c r="C17" s="131">
        <v>0</v>
      </c>
      <c r="D17" s="131">
        <v>0</v>
      </c>
      <c r="E17" s="131">
        <v>0</v>
      </c>
      <c r="F17" s="132">
        <f>SUM(B17:E17)</f>
        <v>212448660.13</v>
      </c>
      <c r="G17" s="133"/>
    </row>
    <row r="18" spans="1:7" s="9" customFormat="1" ht="18" customHeight="1" x14ac:dyDescent="0.3">
      <c r="A18" s="39" t="s">
        <v>25</v>
      </c>
      <c r="B18" s="134">
        <v>593781463.01999998</v>
      </c>
      <c r="C18" s="134">
        <v>343651719.56999999</v>
      </c>
      <c r="D18" s="134">
        <v>0</v>
      </c>
      <c r="E18" s="134">
        <v>0</v>
      </c>
      <c r="F18" s="135">
        <f>SUM(B18:E18)</f>
        <v>937433182.58999991</v>
      </c>
      <c r="G18" s="133"/>
    </row>
    <row r="19" spans="1:7" s="9" customFormat="1" ht="18" customHeight="1" x14ac:dyDescent="0.3">
      <c r="A19" s="39" t="s">
        <v>24</v>
      </c>
      <c r="B19" s="134">
        <v>114894161.89999899</v>
      </c>
      <c r="C19" s="134">
        <v>0</v>
      </c>
      <c r="D19" s="134">
        <v>0</v>
      </c>
      <c r="E19" s="134">
        <v>0</v>
      </c>
      <c r="F19" s="135">
        <f>SUM(B19:E19)</f>
        <v>114894161.89999899</v>
      </c>
      <c r="G19" s="133"/>
    </row>
    <row r="20" spans="1:7" s="9" customFormat="1" ht="18" customHeight="1" x14ac:dyDescent="0.3">
      <c r="A20" s="39" t="s">
        <v>23</v>
      </c>
      <c r="B20" s="139">
        <v>-73130295.579999998</v>
      </c>
      <c r="C20" s="137">
        <v>0</v>
      </c>
      <c r="D20" s="137">
        <v>0</v>
      </c>
      <c r="E20" s="137">
        <v>0</v>
      </c>
      <c r="F20" s="138">
        <f>SUM(B20:E20)</f>
        <v>-73130295.579999998</v>
      </c>
      <c r="G20" s="133"/>
    </row>
    <row r="21" spans="1:7" s="9" customFormat="1" ht="18" customHeight="1" x14ac:dyDescent="0.3">
      <c r="A21" s="39" t="s">
        <v>22</v>
      </c>
      <c r="B21" s="131">
        <f>SUM(B17:B20)</f>
        <v>847993989.46999896</v>
      </c>
      <c r="C21" s="131">
        <f>SUM(C17:C20)</f>
        <v>343651719.56999999</v>
      </c>
      <c r="D21" s="131">
        <f>SUM(D17:D20)</f>
        <v>0</v>
      </c>
      <c r="E21" s="131">
        <f>SUM(E17:E20)</f>
        <v>0</v>
      </c>
      <c r="F21" s="132">
        <f>SUM(F17:F20)</f>
        <v>1191645709.0399988</v>
      </c>
      <c r="G21" s="133"/>
    </row>
    <row r="22" spans="1:7" s="9" customFormat="1" ht="18" customHeight="1" x14ac:dyDescent="0.3">
      <c r="A22" s="35" t="s">
        <v>353</v>
      </c>
      <c r="B22" s="129"/>
      <c r="C22" s="129"/>
      <c r="D22" s="129"/>
      <c r="E22" s="129"/>
      <c r="F22" s="130"/>
      <c r="G22" s="133"/>
    </row>
    <row r="23" spans="1:7" s="9" customFormat="1" ht="18" customHeight="1" x14ac:dyDescent="0.3">
      <c r="A23" s="39" t="s">
        <v>21</v>
      </c>
      <c r="B23" s="131">
        <v>125638968.7</v>
      </c>
      <c r="C23" s="131">
        <v>3058051.2</v>
      </c>
      <c r="D23" s="131">
        <v>0</v>
      </c>
      <c r="E23" s="131">
        <v>0</v>
      </c>
      <c r="F23" s="132">
        <f t="shared" ref="F23:F37" si="0">SUM(B23:E23)</f>
        <v>128697019.90000001</v>
      </c>
      <c r="G23" s="133"/>
    </row>
    <row r="24" spans="1:7" s="9" customFormat="1" ht="18" customHeight="1" x14ac:dyDescent="0.3">
      <c r="A24" s="39" t="s">
        <v>20</v>
      </c>
      <c r="B24" s="140">
        <v>20076335.690000001</v>
      </c>
      <c r="C24" s="134">
        <v>0</v>
      </c>
      <c r="D24" s="134">
        <v>0</v>
      </c>
      <c r="E24" s="134">
        <v>0</v>
      </c>
      <c r="F24" s="135">
        <f t="shared" si="0"/>
        <v>20076335.690000001</v>
      </c>
      <c r="G24" s="133"/>
    </row>
    <row r="25" spans="1:7" s="9" customFormat="1" ht="18" customHeight="1" x14ac:dyDescent="0.3">
      <c r="A25" s="39" t="s">
        <v>19</v>
      </c>
      <c r="B25" s="140">
        <v>83410327.5</v>
      </c>
      <c r="C25" s="129">
        <v>58719279.780000001</v>
      </c>
      <c r="D25" s="134">
        <v>0</v>
      </c>
      <c r="E25" s="134">
        <v>0</v>
      </c>
      <c r="F25" s="135">
        <f t="shared" si="0"/>
        <v>142129607.28</v>
      </c>
      <c r="G25" s="133"/>
    </row>
    <row r="26" spans="1:7" s="9" customFormat="1" ht="18" customHeight="1" x14ac:dyDescent="0.3">
      <c r="A26" s="21" t="s">
        <v>18</v>
      </c>
      <c r="B26" s="140">
        <v>30050708.719999898</v>
      </c>
      <c r="C26" s="129">
        <v>13938812.8999999</v>
      </c>
      <c r="D26" s="129">
        <v>32338092.4599999</v>
      </c>
      <c r="E26" s="134">
        <v>0</v>
      </c>
      <c r="F26" s="135">
        <f t="shared" si="0"/>
        <v>76327614.0799997</v>
      </c>
      <c r="G26" s="133"/>
    </row>
    <row r="27" spans="1:7" s="9" customFormat="1" ht="18" customHeight="1" x14ac:dyDescent="0.3">
      <c r="A27" s="39" t="s">
        <v>17</v>
      </c>
      <c r="B27" s="140">
        <v>19055210.059999999</v>
      </c>
      <c r="C27" s="129">
        <v>7297470.0300000003</v>
      </c>
      <c r="D27" s="129">
        <v>2785002.75</v>
      </c>
      <c r="E27" s="134">
        <v>0</v>
      </c>
      <c r="F27" s="135">
        <f t="shared" si="0"/>
        <v>29137682.84</v>
      </c>
      <c r="G27" s="133"/>
    </row>
    <row r="28" spans="1:7" s="9" customFormat="1" ht="18" customHeight="1" x14ac:dyDescent="0.3">
      <c r="A28" s="39" t="s">
        <v>16</v>
      </c>
      <c r="B28" s="140">
        <v>93899236.269999996</v>
      </c>
      <c r="C28" s="129">
        <v>15434338.5</v>
      </c>
      <c r="D28" s="134">
        <v>0</v>
      </c>
      <c r="E28" s="134">
        <v>0</v>
      </c>
      <c r="F28" s="135">
        <f t="shared" si="0"/>
        <v>109333574.77</v>
      </c>
      <c r="G28" s="133"/>
    </row>
    <row r="29" spans="1:7" s="9" customFormat="1" ht="18" customHeight="1" x14ac:dyDescent="0.3">
      <c r="A29" s="21" t="s">
        <v>15</v>
      </c>
      <c r="B29" s="140">
        <v>43623192.789999999</v>
      </c>
      <c r="C29" s="129">
        <v>18801608.559999999</v>
      </c>
      <c r="D29" s="129">
        <v>114229956.47</v>
      </c>
      <c r="E29" s="134">
        <v>0</v>
      </c>
      <c r="F29" s="135">
        <f t="shared" si="0"/>
        <v>176654757.81999999</v>
      </c>
      <c r="G29" s="133"/>
    </row>
    <row r="30" spans="1:7" s="9" customFormat="1" ht="18" customHeight="1" x14ac:dyDescent="0.3">
      <c r="A30" s="39" t="s">
        <v>14</v>
      </c>
      <c r="B30" s="140">
        <v>257040700.58000001</v>
      </c>
      <c r="C30" s="129">
        <v>117699919.70999999</v>
      </c>
      <c r="D30" s="129">
        <v>24029856.100000001</v>
      </c>
      <c r="E30" s="134">
        <v>0</v>
      </c>
      <c r="F30" s="135">
        <f t="shared" si="0"/>
        <v>398770476.39000005</v>
      </c>
      <c r="G30" s="133"/>
    </row>
    <row r="31" spans="1:7" s="9" customFormat="1" ht="18" customHeight="1" x14ac:dyDescent="0.3">
      <c r="A31" s="39" t="s">
        <v>13</v>
      </c>
      <c r="B31" s="140">
        <v>27478770.559999999</v>
      </c>
      <c r="C31" s="129">
        <v>2386568.9700000002</v>
      </c>
      <c r="D31" s="129">
        <v>33012034.329999998</v>
      </c>
      <c r="E31" s="134">
        <v>0</v>
      </c>
      <c r="F31" s="135">
        <f t="shared" si="0"/>
        <v>62877373.859999999</v>
      </c>
      <c r="G31" s="133"/>
    </row>
    <row r="32" spans="1:7" s="9" customFormat="1" ht="18" customHeight="1" x14ac:dyDescent="0.3">
      <c r="A32" s="39" t="s">
        <v>12</v>
      </c>
      <c r="B32" s="140">
        <v>20544548.829999998</v>
      </c>
      <c r="C32" s="134">
        <v>0</v>
      </c>
      <c r="D32" s="134">
        <v>0</v>
      </c>
      <c r="E32" s="134">
        <v>0</v>
      </c>
      <c r="F32" s="135">
        <f t="shared" si="0"/>
        <v>20544548.829999998</v>
      </c>
      <c r="G32" s="133"/>
    </row>
    <row r="33" spans="1:8" s="9" customFormat="1" ht="18" customHeight="1" x14ac:dyDescent="0.3">
      <c r="A33" s="21" t="s">
        <v>11</v>
      </c>
      <c r="B33" s="140">
        <v>-19659379.600000001</v>
      </c>
      <c r="C33" s="129">
        <v>-45370.199999999903</v>
      </c>
      <c r="D33" s="134">
        <v>-446489.98</v>
      </c>
      <c r="E33" s="134">
        <v>0</v>
      </c>
      <c r="F33" s="135">
        <f t="shared" si="0"/>
        <v>-20151239.780000001</v>
      </c>
      <c r="G33" s="133"/>
      <c r="H33" s="12"/>
    </row>
    <row r="34" spans="1:8" s="9" customFormat="1" ht="18" customHeight="1" x14ac:dyDescent="0.3">
      <c r="A34" s="21" t="s">
        <v>354</v>
      </c>
      <c r="B34" s="140">
        <v>-47684983.769999899</v>
      </c>
      <c r="C34" s="134">
        <v>0</v>
      </c>
      <c r="D34" s="134">
        <v>0</v>
      </c>
      <c r="E34" s="134">
        <v>0</v>
      </c>
      <c r="F34" s="135">
        <f t="shared" si="0"/>
        <v>-47684983.769999899</v>
      </c>
      <c r="G34" s="133"/>
      <c r="H34" s="12"/>
    </row>
    <row r="35" spans="1:8" s="9" customFormat="1" ht="18" customHeight="1" x14ac:dyDescent="0.3">
      <c r="A35" s="39" t="s">
        <v>10</v>
      </c>
      <c r="B35" s="140">
        <v>235017660.63</v>
      </c>
      <c r="C35" s="129">
        <v>105038232.609999</v>
      </c>
      <c r="D35" s="129">
        <v>4418053.78</v>
      </c>
      <c r="E35" s="134">
        <v>0</v>
      </c>
      <c r="F35" s="135">
        <f t="shared" si="0"/>
        <v>344473947.01999897</v>
      </c>
      <c r="G35" s="133"/>
      <c r="H35" s="12"/>
    </row>
    <row r="36" spans="1:8" s="9" customFormat="1" ht="18" customHeight="1" x14ac:dyDescent="0.3">
      <c r="A36" s="39" t="s">
        <v>9</v>
      </c>
      <c r="B36" s="140">
        <v>12750525.109999999</v>
      </c>
      <c r="C36" s="134">
        <v>21923071.940000001</v>
      </c>
      <c r="D36" s="134">
        <v>0</v>
      </c>
      <c r="E36" s="134">
        <v>0</v>
      </c>
      <c r="F36" s="135">
        <f t="shared" si="0"/>
        <v>34673597.049999997</v>
      </c>
      <c r="G36" s="133"/>
      <c r="H36" s="12"/>
    </row>
    <row r="37" spans="1:8" s="9" customFormat="1" ht="18" customHeight="1" x14ac:dyDescent="0.3">
      <c r="A37" s="39" t="s">
        <v>8</v>
      </c>
      <c r="B37" s="139">
        <v>169204733.75999999</v>
      </c>
      <c r="C37" s="141">
        <v>52517322.909999996</v>
      </c>
      <c r="D37" s="141">
        <v>0</v>
      </c>
      <c r="E37" s="137">
        <v>0</v>
      </c>
      <c r="F37" s="138">
        <f t="shared" si="0"/>
        <v>221722056.66999999</v>
      </c>
      <c r="G37" s="133"/>
      <c r="H37" s="12"/>
    </row>
    <row r="38" spans="1:8" s="9" customFormat="1" ht="18" customHeight="1" x14ac:dyDescent="0.3">
      <c r="A38" s="35" t="s">
        <v>7</v>
      </c>
      <c r="B38" s="131">
        <f>SUM(B21:B37)</f>
        <v>1918440545.2999988</v>
      </c>
      <c r="C38" s="131">
        <f>SUM(C21:C37)</f>
        <v>760421026.47999895</v>
      </c>
      <c r="D38" s="131">
        <f>SUM(D21:D37)</f>
        <v>210366505.90999991</v>
      </c>
      <c r="E38" s="131">
        <f>SUM(E21:E37)</f>
        <v>0</v>
      </c>
      <c r="F38" s="132">
        <f>SUM(F21:F37)</f>
        <v>2889228077.6899977</v>
      </c>
      <c r="G38" s="133"/>
      <c r="H38" s="12"/>
    </row>
    <row r="39" spans="1:8" s="9" customFormat="1" ht="12" customHeight="1" x14ac:dyDescent="0.3">
      <c r="A39" s="39"/>
      <c r="B39" s="129"/>
      <c r="C39" s="129"/>
      <c r="D39" s="129"/>
      <c r="E39" s="129"/>
      <c r="F39" s="130"/>
      <c r="G39" s="133"/>
      <c r="H39" s="12"/>
    </row>
    <row r="40" spans="1:8" s="9" customFormat="1" ht="18" customHeight="1" x14ac:dyDescent="0.3">
      <c r="A40" s="42" t="s">
        <v>6</v>
      </c>
      <c r="B40" s="131">
        <f>B12-B38</f>
        <v>515746695.67999125</v>
      </c>
      <c r="C40" s="131">
        <f>C12-C38</f>
        <v>206745816.16000092</v>
      </c>
      <c r="D40" s="131">
        <f>D12-D38</f>
        <v>-210366505.90999991</v>
      </c>
      <c r="E40" s="131">
        <f>E12-E38</f>
        <v>0</v>
      </c>
      <c r="F40" s="132">
        <f>F12-F38</f>
        <v>512126005.9299922</v>
      </c>
      <c r="G40" s="133"/>
      <c r="H40" s="142"/>
    </row>
    <row r="41" spans="1:8" s="9" customFormat="1" ht="13.5" customHeight="1" x14ac:dyDescent="0.3">
      <c r="A41" s="39"/>
      <c r="B41" s="129"/>
      <c r="C41" s="129"/>
      <c r="D41" s="129"/>
      <c r="E41" s="129"/>
      <c r="F41" s="130"/>
      <c r="G41" s="133"/>
      <c r="H41" s="12"/>
    </row>
    <row r="42" spans="1:8" s="9" customFormat="1" ht="18" customHeight="1" x14ac:dyDescent="0.3">
      <c r="A42" s="42" t="s">
        <v>5</v>
      </c>
      <c r="B42" s="129"/>
      <c r="C42" s="129"/>
      <c r="D42" s="129"/>
      <c r="E42" s="129"/>
      <c r="F42" s="130"/>
      <c r="G42" s="133"/>
      <c r="H42" s="12"/>
    </row>
    <row r="43" spans="1:8" s="9" customFormat="1" ht="18" customHeight="1" x14ac:dyDescent="0.3">
      <c r="A43" s="39" t="s">
        <v>4</v>
      </c>
      <c r="B43" s="131">
        <v>0</v>
      </c>
      <c r="C43" s="131">
        <v>0</v>
      </c>
      <c r="D43" s="131">
        <v>0</v>
      </c>
      <c r="E43" s="131">
        <v>-88589260.549999997</v>
      </c>
      <c r="F43" s="132">
        <f>SUM(B43:E43)</f>
        <v>-88589260.549999997</v>
      </c>
      <c r="G43" s="133"/>
      <c r="H43" s="12"/>
    </row>
    <row r="44" spans="1:8" s="9" customFormat="1" ht="18" customHeight="1" x14ac:dyDescent="0.3">
      <c r="A44" s="143" t="s">
        <v>3</v>
      </c>
      <c r="B44" s="140">
        <v>0</v>
      </c>
      <c r="C44" s="134">
        <v>0</v>
      </c>
      <c r="D44" s="134">
        <v>0</v>
      </c>
      <c r="E44" s="134">
        <v>233547218.65999901</v>
      </c>
      <c r="F44" s="135">
        <f>SUM(B44:E44)</f>
        <v>233547218.65999901</v>
      </c>
      <c r="G44" s="133"/>
      <c r="H44" s="12"/>
    </row>
    <row r="45" spans="1:8" s="9" customFormat="1" ht="18" customHeight="1" x14ac:dyDescent="0.3">
      <c r="A45" s="143" t="s">
        <v>2</v>
      </c>
      <c r="B45" s="139">
        <v>0</v>
      </c>
      <c r="C45" s="137">
        <v>0</v>
      </c>
      <c r="D45" s="137">
        <v>0</v>
      </c>
      <c r="E45" s="137">
        <v>0</v>
      </c>
      <c r="F45" s="138">
        <v>0</v>
      </c>
      <c r="G45" s="133"/>
      <c r="H45" s="12"/>
    </row>
    <row r="46" spans="1:8" s="9" customFormat="1" ht="18" customHeight="1" x14ac:dyDescent="0.3">
      <c r="A46" s="42" t="s">
        <v>1</v>
      </c>
      <c r="B46" s="131">
        <f>SUM(B43:B45)</f>
        <v>0</v>
      </c>
      <c r="C46" s="131">
        <f>SUM(C43:C45)</f>
        <v>0</v>
      </c>
      <c r="D46" s="131">
        <f>SUM(D43:D45)</f>
        <v>0</v>
      </c>
      <c r="E46" s="131">
        <f>SUM(E43:E45)</f>
        <v>144957958.109999</v>
      </c>
      <c r="F46" s="132">
        <f>SUM(F43:F45)</f>
        <v>144957958.109999</v>
      </c>
      <c r="G46" s="133"/>
      <c r="H46" s="12"/>
    </row>
    <row r="47" spans="1:8" s="9" customFormat="1" ht="18" customHeight="1" x14ac:dyDescent="0.3">
      <c r="A47" s="39"/>
      <c r="B47" s="129"/>
      <c r="C47" s="129"/>
      <c r="D47" s="129"/>
      <c r="E47" s="129"/>
      <c r="F47" s="130"/>
      <c r="G47" s="133"/>
      <c r="H47" s="12"/>
    </row>
    <row r="48" spans="1:8" s="9" customFormat="1" ht="18" customHeight="1" x14ac:dyDescent="0.55000000000000004">
      <c r="A48" s="144" t="s">
        <v>0</v>
      </c>
      <c r="B48" s="145">
        <f>B40-B46</f>
        <v>515746695.67999125</v>
      </c>
      <c r="C48" s="145">
        <f>C40-C46</f>
        <v>206745816.16000092</v>
      </c>
      <c r="D48" s="145">
        <f>D40-D46</f>
        <v>-210366505.90999991</v>
      </c>
      <c r="E48" s="145">
        <f>E40-E46</f>
        <v>-144957958.109999</v>
      </c>
      <c r="F48" s="146">
        <f>F40-F46</f>
        <v>367168047.8199932</v>
      </c>
      <c r="G48" s="133"/>
      <c r="H48" s="12"/>
    </row>
    <row r="49" spans="1:7" s="9" customFormat="1" ht="9.9" customHeight="1" x14ac:dyDescent="0.3">
      <c r="A49" s="147"/>
      <c r="B49" s="148"/>
      <c r="C49" s="148"/>
      <c r="D49" s="148"/>
      <c r="E49" s="148"/>
      <c r="F49" s="149"/>
      <c r="G49" s="133"/>
    </row>
    <row r="50" spans="1:7" s="9" customFormat="1" ht="18" customHeight="1" x14ac:dyDescent="0.3">
      <c r="B50" s="12"/>
      <c r="C50" s="12"/>
      <c r="D50" s="12"/>
      <c r="E50" s="12"/>
      <c r="F50" s="12"/>
      <c r="G50" s="133"/>
    </row>
    <row r="51" spans="1:7" s="9" customFormat="1" ht="18" customHeight="1" x14ac:dyDescent="0.3">
      <c r="B51" s="12"/>
      <c r="C51" s="12"/>
      <c r="D51" s="12"/>
      <c r="E51" s="12"/>
      <c r="F51" s="12"/>
      <c r="G51" s="133"/>
    </row>
    <row r="52" spans="1:7" s="9" customFormat="1" ht="18" customHeight="1" x14ac:dyDescent="0.3">
      <c r="B52" s="12"/>
      <c r="C52" s="12"/>
      <c r="D52" s="12"/>
      <c r="E52" s="12"/>
      <c r="F52" s="12"/>
      <c r="G52" s="133"/>
    </row>
    <row r="53" spans="1:7" s="9" customFormat="1" ht="18" customHeight="1" x14ac:dyDescent="0.3">
      <c r="B53" s="12"/>
      <c r="C53" s="12"/>
      <c r="D53" s="12"/>
      <c r="E53" s="12"/>
      <c r="F53" s="12"/>
      <c r="G53" s="133"/>
    </row>
    <row r="54" spans="1:7" s="9" customFormat="1" ht="18" customHeight="1" x14ac:dyDescent="0.3">
      <c r="B54" s="12"/>
      <c r="C54" s="12"/>
      <c r="D54" s="12"/>
      <c r="E54" s="12"/>
      <c r="F54" s="12"/>
      <c r="G54" s="133"/>
    </row>
    <row r="55" spans="1:7" s="9" customFormat="1" ht="18" customHeight="1" x14ac:dyDescent="0.3">
      <c r="B55" s="12"/>
      <c r="C55" s="12"/>
      <c r="D55" s="12"/>
      <c r="E55" s="12"/>
      <c r="F55" s="12"/>
      <c r="G55" s="133"/>
    </row>
    <row r="56" spans="1:7" s="9" customFormat="1" ht="18" customHeight="1" x14ac:dyDescent="0.3">
      <c r="B56" s="12"/>
      <c r="C56" s="12"/>
      <c r="D56" s="12"/>
      <c r="E56" s="12"/>
      <c r="F56" s="12"/>
      <c r="G56" s="133"/>
    </row>
    <row r="57" spans="1:7" s="9" customFormat="1" ht="18" customHeight="1" x14ac:dyDescent="0.3">
      <c r="B57" s="12"/>
      <c r="C57" s="12"/>
      <c r="D57" s="12"/>
      <c r="E57" s="12"/>
      <c r="F57" s="12"/>
      <c r="G57" s="133"/>
    </row>
    <row r="58" spans="1:7" s="9" customFormat="1" ht="18" customHeight="1" x14ac:dyDescent="0.3">
      <c r="B58" s="12"/>
      <c r="C58" s="12"/>
      <c r="D58" s="12"/>
      <c r="E58" s="12"/>
      <c r="F58" s="12"/>
      <c r="G58" s="133"/>
    </row>
    <row r="59" spans="1:7" s="9" customFormat="1" ht="18" customHeight="1" x14ac:dyDescent="0.3">
      <c r="B59" s="12"/>
      <c r="C59" s="12"/>
      <c r="D59" s="12"/>
      <c r="E59" s="12"/>
      <c r="F59" s="12"/>
      <c r="G59" s="133"/>
    </row>
    <row r="60" spans="1:7" s="9" customFormat="1" ht="18" customHeight="1" x14ac:dyDescent="0.3">
      <c r="B60" s="12"/>
      <c r="C60" s="12"/>
      <c r="D60" s="12"/>
      <c r="E60" s="12"/>
      <c r="F60" s="12"/>
      <c r="G60" s="133"/>
    </row>
    <row r="61" spans="1:7" s="9" customFormat="1" ht="18" customHeight="1" x14ac:dyDescent="0.3">
      <c r="B61" s="12"/>
      <c r="C61" s="12"/>
      <c r="D61" s="12"/>
      <c r="E61" s="12"/>
      <c r="F61" s="12"/>
      <c r="G61" s="133"/>
    </row>
    <row r="62" spans="1:7" s="9" customFormat="1" ht="18" customHeight="1" x14ac:dyDescent="0.3">
      <c r="B62" s="12"/>
      <c r="C62" s="12"/>
      <c r="D62" s="12"/>
      <c r="E62" s="12"/>
      <c r="F62" s="12"/>
      <c r="G62" s="133"/>
    </row>
    <row r="63" spans="1:7" s="9" customFormat="1" ht="18" customHeight="1" x14ac:dyDescent="0.3">
      <c r="B63" s="12"/>
      <c r="C63" s="12"/>
      <c r="D63" s="12"/>
      <c r="E63" s="12"/>
      <c r="F63" s="12"/>
      <c r="G63" s="133"/>
    </row>
    <row r="64" spans="1:7" s="9" customFormat="1" ht="18" customHeight="1" x14ac:dyDescent="0.3">
      <c r="B64" s="12"/>
      <c r="C64" s="12"/>
      <c r="D64" s="12"/>
      <c r="E64" s="12"/>
      <c r="F64" s="12"/>
      <c r="G64" s="133"/>
    </row>
    <row r="65" spans="7:7" s="9" customFormat="1" ht="18" customHeight="1" x14ac:dyDescent="0.3">
      <c r="G65" s="133"/>
    </row>
    <row r="66" spans="7:7" s="9" customFormat="1" ht="18" customHeight="1" x14ac:dyDescent="0.3">
      <c r="G66" s="133"/>
    </row>
    <row r="67" spans="7:7" s="9" customFormat="1" ht="18" customHeight="1" x14ac:dyDescent="0.3">
      <c r="G67" s="133"/>
    </row>
    <row r="68" spans="7:7" s="9" customFormat="1" ht="18" customHeight="1" x14ac:dyDescent="0.3">
      <c r="G68" s="133"/>
    </row>
    <row r="69" spans="7:7" s="9" customFormat="1" ht="18" customHeight="1" x14ac:dyDescent="0.3">
      <c r="G69" s="133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29"/>
  <sheetViews>
    <sheetView topLeftCell="A190" zoomScaleNormal="100" workbookViewId="0">
      <selection activeCell="C48" sqref="C48:C51"/>
    </sheetView>
  </sheetViews>
  <sheetFormatPr defaultRowHeight="14.4" outlineLevelCol="1" x14ac:dyDescent="0.3"/>
  <cols>
    <col min="1" max="1" width="58.109375" bestFit="1" customWidth="1"/>
    <col min="2" max="2" width="13.5546875" bestFit="1" customWidth="1"/>
    <col min="3" max="4" width="12.5546875" bestFit="1" customWidth="1"/>
    <col min="5" max="5" width="13.77734375" hidden="1" customWidth="1" outlineLevel="1"/>
    <col min="6" max="6" width="14.33203125" hidden="1" customWidth="1" outlineLevel="1"/>
    <col min="7" max="7" width="14.5546875" hidden="1" customWidth="1" outlineLevel="1"/>
    <col min="8" max="8" width="14" hidden="1" customWidth="1" outlineLevel="1"/>
    <col min="9" max="9" width="13.5546875" bestFit="1" customWidth="1" collapsed="1"/>
    <col min="10" max="10" width="11.77734375" customWidth="1"/>
  </cols>
  <sheetData>
    <row r="1" spans="1:9" s="9" customFormat="1" x14ac:dyDescent="0.3">
      <c r="A1" s="163" t="s">
        <v>345</v>
      </c>
      <c r="B1" s="163"/>
      <c r="C1" s="163"/>
      <c r="D1" s="163"/>
      <c r="E1" s="163"/>
      <c r="F1" s="163"/>
      <c r="G1" s="163"/>
      <c r="H1" s="163"/>
      <c r="I1" s="163"/>
    </row>
    <row r="2" spans="1:9" s="9" customFormat="1" x14ac:dyDescent="0.3">
      <c r="A2" s="163" t="s">
        <v>427</v>
      </c>
      <c r="B2" s="163"/>
      <c r="C2" s="163"/>
      <c r="D2" s="163"/>
      <c r="E2" s="163"/>
      <c r="F2" s="163"/>
      <c r="G2" s="163"/>
      <c r="H2" s="163"/>
      <c r="I2" s="163"/>
    </row>
    <row r="3" spans="1:9" x14ac:dyDescent="0.3">
      <c r="A3" s="121" t="str">
        <f>Allocated!A3</f>
        <v>FOR THE 12 MONTHS ENDED MARCH 31, 2017</v>
      </c>
      <c r="B3" s="122"/>
      <c r="C3" s="122"/>
      <c r="D3" s="122"/>
      <c r="E3" s="122"/>
      <c r="F3" s="122"/>
      <c r="G3" s="122"/>
      <c r="H3" s="122"/>
      <c r="I3" s="122"/>
    </row>
    <row r="4" spans="1:9" ht="24" x14ac:dyDescent="0.3">
      <c r="A4" s="117" t="s">
        <v>420</v>
      </c>
      <c r="B4" s="118" t="s">
        <v>35</v>
      </c>
      <c r="C4" s="118" t="s">
        <v>421</v>
      </c>
      <c r="D4" s="118" t="s">
        <v>36</v>
      </c>
      <c r="E4" s="119" t="s">
        <v>422</v>
      </c>
      <c r="F4" s="120" t="s">
        <v>423</v>
      </c>
      <c r="G4" s="120" t="s">
        <v>424</v>
      </c>
      <c r="H4" s="120" t="s">
        <v>425</v>
      </c>
      <c r="I4" s="118" t="s">
        <v>426</v>
      </c>
    </row>
    <row r="5" spans="1:9" x14ac:dyDescent="0.3">
      <c r="A5" s="5"/>
      <c r="B5" s="4"/>
      <c r="C5" s="4"/>
      <c r="D5" s="4"/>
      <c r="E5" s="4"/>
      <c r="F5" s="4"/>
      <c r="G5" s="4"/>
      <c r="H5" s="4"/>
      <c r="I5" s="4"/>
    </row>
    <row r="6" spans="1:9" x14ac:dyDescent="0.3">
      <c r="A6" s="7" t="s">
        <v>33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ht="14.4" customHeight="1" x14ac:dyDescent="0.3"/>
    <row r="8" spans="1:9" ht="15" x14ac:dyDescent="0.25">
      <c r="A8" s="6" t="s">
        <v>37</v>
      </c>
      <c r="B8" s="1"/>
      <c r="C8" s="1"/>
      <c r="D8" s="1"/>
      <c r="E8" s="1"/>
      <c r="F8" s="1"/>
      <c r="G8" s="1"/>
      <c r="H8" s="1"/>
      <c r="I8" s="1"/>
    </row>
    <row r="9" spans="1:9" ht="15" x14ac:dyDescent="0.25">
      <c r="A9" s="8" t="s">
        <v>38</v>
      </c>
      <c r="B9" s="1"/>
      <c r="C9" s="1"/>
      <c r="D9" s="1"/>
      <c r="E9" s="1"/>
      <c r="F9" s="1"/>
      <c r="G9" s="1"/>
      <c r="H9" s="1"/>
      <c r="I9" s="1"/>
    </row>
    <row r="10" spans="1:9" ht="15" x14ac:dyDescent="0.25">
      <c r="A10" s="3" t="s">
        <v>39</v>
      </c>
      <c r="B10" s="151">
        <v>1178862177.5899999</v>
      </c>
      <c r="C10" s="151">
        <v>0</v>
      </c>
      <c r="D10" s="151">
        <v>0</v>
      </c>
      <c r="E10" s="151">
        <v>0</v>
      </c>
      <c r="F10" s="151">
        <v>0</v>
      </c>
      <c r="G10" s="151">
        <v>1178862177.5899999</v>
      </c>
      <c r="H10" s="151">
        <v>0</v>
      </c>
      <c r="I10" s="151">
        <v>1178862177.5899999</v>
      </c>
    </row>
    <row r="11" spans="1:9" ht="15" x14ac:dyDescent="0.25">
      <c r="A11" s="3" t="s">
        <v>40</v>
      </c>
      <c r="B11" s="151">
        <v>995621898.08000004</v>
      </c>
      <c r="C11" s="151">
        <v>0</v>
      </c>
      <c r="D11" s="151">
        <v>0</v>
      </c>
      <c r="E11" s="151">
        <v>0</v>
      </c>
      <c r="F11" s="151">
        <v>0</v>
      </c>
      <c r="G11" s="151">
        <v>995621898.08000004</v>
      </c>
      <c r="H11" s="151">
        <v>0</v>
      </c>
      <c r="I11" s="151">
        <v>995621898.08000004</v>
      </c>
    </row>
    <row r="12" spans="1:9" ht="15" x14ac:dyDescent="0.25">
      <c r="A12" s="3" t="s">
        <v>41</v>
      </c>
      <c r="B12" s="151">
        <v>19265651.690000001</v>
      </c>
      <c r="C12" s="151">
        <v>0</v>
      </c>
      <c r="D12" s="151">
        <v>0</v>
      </c>
      <c r="E12" s="151">
        <v>0</v>
      </c>
      <c r="F12" s="151">
        <v>0</v>
      </c>
      <c r="G12" s="151">
        <v>19265651.690000001</v>
      </c>
      <c r="H12" s="151">
        <v>0</v>
      </c>
      <c r="I12" s="151">
        <v>19265651.690000001</v>
      </c>
    </row>
    <row r="13" spans="1:9" ht="15" x14ac:dyDescent="0.25">
      <c r="A13" s="3" t="s">
        <v>42</v>
      </c>
      <c r="B13" s="151">
        <v>0</v>
      </c>
      <c r="C13" s="151">
        <v>643104063.31999898</v>
      </c>
      <c r="D13" s="151">
        <v>0</v>
      </c>
      <c r="E13" s="151">
        <v>0</v>
      </c>
      <c r="F13" s="151">
        <v>0</v>
      </c>
      <c r="G13" s="151">
        <v>0</v>
      </c>
      <c r="H13" s="151">
        <v>643104063.31999898</v>
      </c>
      <c r="I13" s="151">
        <v>643104063.31999898</v>
      </c>
    </row>
    <row r="14" spans="1:9" ht="15" x14ac:dyDescent="0.25">
      <c r="A14" s="3" t="s">
        <v>43</v>
      </c>
      <c r="B14" s="151">
        <v>0</v>
      </c>
      <c r="C14" s="151">
        <v>277741907.12</v>
      </c>
      <c r="D14" s="151">
        <v>0</v>
      </c>
      <c r="E14" s="151">
        <v>0</v>
      </c>
      <c r="F14" s="151">
        <v>0</v>
      </c>
      <c r="G14" s="151">
        <v>0</v>
      </c>
      <c r="H14" s="151">
        <v>277741907.12</v>
      </c>
      <c r="I14" s="151">
        <v>277741907.12</v>
      </c>
    </row>
    <row r="15" spans="1:9" ht="15" x14ac:dyDescent="0.25">
      <c r="A15" s="3" t="s">
        <v>44</v>
      </c>
      <c r="B15" s="151">
        <v>0</v>
      </c>
      <c r="C15" s="151">
        <v>20776738.239999998</v>
      </c>
      <c r="D15" s="151">
        <v>0</v>
      </c>
      <c r="E15" s="151">
        <v>0</v>
      </c>
      <c r="F15" s="151">
        <v>0</v>
      </c>
      <c r="G15" s="151">
        <v>0</v>
      </c>
      <c r="H15" s="151">
        <v>20776738.239999998</v>
      </c>
      <c r="I15" s="151">
        <v>20776738.239999998</v>
      </c>
    </row>
    <row r="16" spans="1:9" ht="15" x14ac:dyDescent="0.25">
      <c r="A16" s="3" t="s">
        <v>45</v>
      </c>
      <c r="B16" s="152">
        <v>2193749727.3599901</v>
      </c>
      <c r="C16" s="152">
        <v>941622708.67999995</v>
      </c>
      <c r="D16" s="152">
        <v>0</v>
      </c>
      <c r="E16" s="153">
        <v>0</v>
      </c>
      <c r="F16" s="153">
        <v>0</v>
      </c>
      <c r="G16" s="153">
        <v>2193749727.3599901</v>
      </c>
      <c r="H16" s="153">
        <v>941622708.67999995</v>
      </c>
      <c r="I16" s="153">
        <v>3135372436.04</v>
      </c>
    </row>
    <row r="17" spans="1:9" ht="15" x14ac:dyDescent="0.25">
      <c r="A17" s="8" t="s">
        <v>46</v>
      </c>
      <c r="B17" s="150"/>
      <c r="C17" s="150"/>
      <c r="D17" s="150"/>
      <c r="E17" s="150"/>
      <c r="F17" s="150"/>
      <c r="G17" s="150"/>
      <c r="H17" s="150"/>
      <c r="I17" s="150"/>
    </row>
    <row r="18" spans="1:9" ht="15" x14ac:dyDescent="0.25">
      <c r="A18" s="3" t="s">
        <v>47</v>
      </c>
      <c r="B18" s="151">
        <v>340433.98</v>
      </c>
      <c r="C18" s="151">
        <v>0</v>
      </c>
      <c r="D18" s="151">
        <v>0</v>
      </c>
      <c r="E18" s="151">
        <v>0</v>
      </c>
      <c r="F18" s="151">
        <v>0</v>
      </c>
      <c r="G18" s="151">
        <v>340433.98</v>
      </c>
      <c r="H18" s="151">
        <v>0</v>
      </c>
      <c r="I18" s="151">
        <v>340433.98</v>
      </c>
    </row>
    <row r="19" spans="1:9" ht="15" x14ac:dyDescent="0.25">
      <c r="A19" s="3" t="s">
        <v>48</v>
      </c>
      <c r="B19" s="152">
        <v>340433.98</v>
      </c>
      <c r="C19" s="152">
        <v>0</v>
      </c>
      <c r="D19" s="152">
        <v>0</v>
      </c>
      <c r="E19" s="153">
        <v>0</v>
      </c>
      <c r="F19" s="153">
        <v>0</v>
      </c>
      <c r="G19" s="153">
        <v>340433.98</v>
      </c>
      <c r="H19" s="153">
        <v>0</v>
      </c>
      <c r="I19" s="153">
        <v>340433.98</v>
      </c>
    </row>
    <row r="20" spans="1:9" ht="15" x14ac:dyDescent="0.25">
      <c r="A20" s="8" t="s">
        <v>49</v>
      </c>
      <c r="B20" s="150"/>
      <c r="C20" s="150"/>
      <c r="D20" s="150"/>
      <c r="E20" s="150"/>
      <c r="F20" s="150"/>
      <c r="G20" s="150"/>
      <c r="H20" s="150"/>
      <c r="I20" s="150"/>
    </row>
    <row r="21" spans="1:9" ht="15" x14ac:dyDescent="0.25">
      <c r="A21" s="3" t="s">
        <v>50</v>
      </c>
      <c r="B21" s="151">
        <v>52023352.75</v>
      </c>
      <c r="C21" s="151">
        <v>0</v>
      </c>
      <c r="D21" s="151">
        <v>0</v>
      </c>
      <c r="E21" s="151">
        <v>0</v>
      </c>
      <c r="F21" s="151">
        <v>0</v>
      </c>
      <c r="G21" s="151">
        <v>52023352.75</v>
      </c>
      <c r="H21" s="151">
        <v>0</v>
      </c>
      <c r="I21" s="151">
        <v>52023352.75</v>
      </c>
    </row>
    <row r="22" spans="1:9" ht="15" x14ac:dyDescent="0.25">
      <c r="A22" s="3" t="s">
        <v>51</v>
      </c>
      <c r="B22" s="151">
        <v>120778753.86999901</v>
      </c>
      <c r="C22" s="151">
        <v>0</v>
      </c>
      <c r="D22" s="151">
        <v>0</v>
      </c>
      <c r="E22" s="151">
        <v>0</v>
      </c>
      <c r="F22" s="151">
        <v>0</v>
      </c>
      <c r="G22" s="151">
        <v>120778753.86999901</v>
      </c>
      <c r="H22" s="151">
        <v>0</v>
      </c>
      <c r="I22" s="151">
        <v>120778753.86999901</v>
      </c>
    </row>
    <row r="23" spans="1:9" ht="15" x14ac:dyDescent="0.25">
      <c r="A23" s="3" t="s">
        <v>52</v>
      </c>
      <c r="B23" s="152">
        <v>172802106.62</v>
      </c>
      <c r="C23" s="152">
        <v>0</v>
      </c>
      <c r="D23" s="152">
        <v>0</v>
      </c>
      <c r="E23" s="153">
        <v>0</v>
      </c>
      <c r="F23" s="153">
        <v>0</v>
      </c>
      <c r="G23" s="153">
        <v>172802106.62</v>
      </c>
      <c r="H23" s="153">
        <v>0</v>
      </c>
      <c r="I23" s="153">
        <v>172802106.62</v>
      </c>
    </row>
    <row r="24" spans="1:9" ht="15" x14ac:dyDescent="0.25">
      <c r="A24" s="8" t="s">
        <v>53</v>
      </c>
      <c r="B24" s="150"/>
      <c r="C24" s="150"/>
      <c r="D24" s="150"/>
      <c r="E24" s="150"/>
      <c r="F24" s="150"/>
      <c r="G24" s="150"/>
      <c r="H24" s="150"/>
      <c r="I24" s="150"/>
    </row>
    <row r="25" spans="1:9" ht="15" x14ac:dyDescent="0.25">
      <c r="A25" s="3" t="s">
        <v>54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</row>
    <row r="26" spans="1:9" ht="15" x14ac:dyDescent="0.25">
      <c r="A26" s="3" t="s">
        <v>55</v>
      </c>
      <c r="B26" s="151">
        <v>2889956.61</v>
      </c>
      <c r="C26" s="151">
        <v>0</v>
      </c>
      <c r="D26" s="151">
        <v>0</v>
      </c>
      <c r="E26" s="151">
        <v>0</v>
      </c>
      <c r="F26" s="151">
        <v>0</v>
      </c>
      <c r="G26" s="151">
        <v>2889956.61</v>
      </c>
      <c r="H26" s="151">
        <v>0</v>
      </c>
      <c r="I26" s="151">
        <v>2889956.61</v>
      </c>
    </row>
    <row r="27" spans="1:9" ht="15" x14ac:dyDescent="0.25">
      <c r="A27" s="3" t="s">
        <v>56</v>
      </c>
      <c r="B27" s="151">
        <v>12081726.32</v>
      </c>
      <c r="C27" s="151">
        <v>0</v>
      </c>
      <c r="D27" s="151">
        <v>0</v>
      </c>
      <c r="E27" s="151">
        <v>0</v>
      </c>
      <c r="F27" s="151">
        <v>0</v>
      </c>
      <c r="G27" s="151">
        <v>12081726.32</v>
      </c>
      <c r="H27" s="151">
        <v>0</v>
      </c>
      <c r="I27" s="151">
        <v>12081726.32</v>
      </c>
    </row>
    <row r="28" spans="1:9" ht="15" x14ac:dyDescent="0.25">
      <c r="A28" s="3" t="s">
        <v>57</v>
      </c>
      <c r="B28" s="151">
        <v>16915740.649999999</v>
      </c>
      <c r="C28" s="151">
        <v>0</v>
      </c>
      <c r="D28" s="151">
        <v>0</v>
      </c>
      <c r="E28" s="151">
        <v>0</v>
      </c>
      <c r="F28" s="151">
        <v>0</v>
      </c>
      <c r="G28" s="151">
        <v>16915740.649999999</v>
      </c>
      <c r="H28" s="151">
        <v>0</v>
      </c>
      <c r="I28" s="151">
        <v>16915740.649999999</v>
      </c>
    </row>
    <row r="29" spans="1:9" ht="15" x14ac:dyDescent="0.25">
      <c r="A29" s="3" t="s">
        <v>58</v>
      </c>
      <c r="B29" s="151">
        <v>7430268.0899999999</v>
      </c>
      <c r="C29" s="151">
        <v>0</v>
      </c>
      <c r="D29" s="151">
        <v>0</v>
      </c>
      <c r="E29" s="151">
        <v>0</v>
      </c>
      <c r="F29" s="151">
        <v>0</v>
      </c>
      <c r="G29" s="151">
        <v>7430268.0899999999</v>
      </c>
      <c r="H29" s="151">
        <v>0</v>
      </c>
      <c r="I29" s="151">
        <v>7430268.0899999999</v>
      </c>
    </row>
    <row r="30" spans="1:9" ht="15" x14ac:dyDescent="0.25">
      <c r="A30" s="3" t="s">
        <v>59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</row>
    <row r="31" spans="1:9" ht="15" x14ac:dyDescent="0.25">
      <c r="A31" s="3" t="s">
        <v>60</v>
      </c>
      <c r="B31" s="151">
        <v>27977281.350000001</v>
      </c>
      <c r="C31" s="151">
        <v>0</v>
      </c>
      <c r="D31" s="151">
        <v>0</v>
      </c>
      <c r="E31" s="151">
        <v>0</v>
      </c>
      <c r="F31" s="151">
        <v>0</v>
      </c>
      <c r="G31" s="151">
        <v>27977281.350000001</v>
      </c>
      <c r="H31" s="151">
        <v>0</v>
      </c>
      <c r="I31" s="151">
        <v>27977281.350000001</v>
      </c>
    </row>
    <row r="32" spans="1:9" ht="15" x14ac:dyDescent="0.25">
      <c r="A32" s="3" t="s">
        <v>61</v>
      </c>
      <c r="B32" s="151">
        <v>0</v>
      </c>
      <c r="C32" s="151">
        <v>1070310.8999999999</v>
      </c>
      <c r="D32" s="151">
        <v>0</v>
      </c>
      <c r="E32" s="151">
        <v>0</v>
      </c>
      <c r="F32" s="151">
        <v>0</v>
      </c>
      <c r="G32" s="151">
        <v>0</v>
      </c>
      <c r="H32" s="151">
        <v>1070310.8999999999</v>
      </c>
      <c r="I32" s="151">
        <v>1070310.8999999999</v>
      </c>
    </row>
    <row r="33" spans="1:9" ht="15" x14ac:dyDescent="0.25">
      <c r="A33" s="3" t="s">
        <v>62</v>
      </c>
      <c r="B33" s="151">
        <v>0</v>
      </c>
      <c r="C33" s="151">
        <v>3197855.1899999902</v>
      </c>
      <c r="D33" s="151">
        <v>0</v>
      </c>
      <c r="E33" s="151">
        <v>0</v>
      </c>
      <c r="F33" s="151">
        <v>0</v>
      </c>
      <c r="G33" s="151">
        <v>0</v>
      </c>
      <c r="H33" s="151">
        <v>3197855.1899999902</v>
      </c>
      <c r="I33" s="151">
        <v>3197855.1899999902</v>
      </c>
    </row>
    <row r="34" spans="1:9" ht="15" x14ac:dyDescent="0.25">
      <c r="A34" s="3" t="s">
        <v>63</v>
      </c>
      <c r="B34" s="151">
        <v>0</v>
      </c>
      <c r="C34" s="151">
        <v>980025</v>
      </c>
      <c r="D34" s="151">
        <v>0</v>
      </c>
      <c r="E34" s="151">
        <v>0</v>
      </c>
      <c r="F34" s="151">
        <v>0</v>
      </c>
      <c r="G34" s="151">
        <v>0</v>
      </c>
      <c r="H34" s="151">
        <v>980025</v>
      </c>
      <c r="I34" s="151">
        <v>980025</v>
      </c>
    </row>
    <row r="35" spans="1:9" ht="15" x14ac:dyDescent="0.25">
      <c r="A35" s="3" t="s">
        <v>64</v>
      </c>
      <c r="B35" s="151">
        <v>0</v>
      </c>
      <c r="C35" s="151">
        <v>6925180.6399999997</v>
      </c>
      <c r="D35" s="151">
        <v>0</v>
      </c>
      <c r="E35" s="151">
        <v>0</v>
      </c>
      <c r="F35" s="151">
        <v>0</v>
      </c>
      <c r="G35" s="151">
        <v>0</v>
      </c>
      <c r="H35" s="151">
        <v>6925180.6399999997</v>
      </c>
      <c r="I35" s="151">
        <v>6925180.6399999997</v>
      </c>
    </row>
    <row r="36" spans="1:9" ht="15" x14ac:dyDescent="0.25">
      <c r="A36" s="3" t="s">
        <v>65</v>
      </c>
      <c r="B36" s="151">
        <v>0</v>
      </c>
      <c r="C36" s="151">
        <v>13370762.23</v>
      </c>
      <c r="D36" s="151">
        <v>0</v>
      </c>
      <c r="E36" s="151">
        <v>0</v>
      </c>
      <c r="F36" s="151">
        <v>0</v>
      </c>
      <c r="G36" s="151">
        <v>0</v>
      </c>
      <c r="H36" s="151">
        <v>13370762.23</v>
      </c>
      <c r="I36" s="151">
        <v>13370762.23</v>
      </c>
    </row>
    <row r="37" spans="1:9" ht="15" x14ac:dyDescent="0.25">
      <c r="A37" s="3" t="s">
        <v>66</v>
      </c>
      <c r="B37" s="152">
        <v>67294973.019999996</v>
      </c>
      <c r="C37" s="152">
        <v>25544133.9599999</v>
      </c>
      <c r="D37" s="152">
        <v>0</v>
      </c>
      <c r="E37" s="153">
        <v>0</v>
      </c>
      <c r="F37" s="153">
        <v>0</v>
      </c>
      <c r="G37" s="153">
        <v>67294973.019999996</v>
      </c>
      <c r="H37" s="153">
        <v>25544133.9599999</v>
      </c>
      <c r="I37" s="153">
        <v>92839106.9799999</v>
      </c>
    </row>
    <row r="38" spans="1:9" ht="15" x14ac:dyDescent="0.25">
      <c r="A38" s="6" t="s">
        <v>67</v>
      </c>
      <c r="B38" s="154">
        <v>2434187240.97999</v>
      </c>
      <c r="C38" s="154">
        <v>967166842.63999999</v>
      </c>
      <c r="D38" s="154">
        <v>0</v>
      </c>
      <c r="E38" s="155">
        <v>0</v>
      </c>
      <c r="F38" s="155">
        <v>0</v>
      </c>
      <c r="G38" s="155">
        <v>2434187240.97999</v>
      </c>
      <c r="H38" s="155">
        <v>967166842.63999999</v>
      </c>
      <c r="I38" s="155">
        <v>3401354083.6199999</v>
      </c>
    </row>
    <row r="39" spans="1:9" x14ac:dyDescent="0.3">
      <c r="B39" s="150"/>
      <c r="C39" s="150"/>
      <c r="D39" s="150"/>
      <c r="E39" s="150"/>
      <c r="F39" s="150"/>
      <c r="G39" s="150"/>
      <c r="H39" s="150"/>
      <c r="I39" s="150"/>
    </row>
    <row r="40" spans="1:9" ht="15" x14ac:dyDescent="0.25">
      <c r="A40" s="6" t="s">
        <v>68</v>
      </c>
      <c r="B40" s="150"/>
      <c r="C40" s="150"/>
      <c r="D40" s="150"/>
      <c r="E40" s="150"/>
      <c r="F40" s="150"/>
      <c r="G40" s="150"/>
      <c r="H40" s="150"/>
      <c r="I40" s="150"/>
    </row>
    <row r="41" spans="1:9" ht="15" x14ac:dyDescent="0.25">
      <c r="A41" s="8" t="s">
        <v>69</v>
      </c>
      <c r="B41" s="150"/>
      <c r="C41" s="150"/>
      <c r="D41" s="150"/>
      <c r="E41" s="150"/>
      <c r="F41" s="150"/>
      <c r="G41" s="150"/>
      <c r="H41" s="150"/>
      <c r="I41" s="150"/>
    </row>
    <row r="42" spans="1:9" ht="15" x14ac:dyDescent="0.25">
      <c r="A42" s="3" t="s">
        <v>70</v>
      </c>
      <c r="B42" s="151">
        <v>89438491.530000001</v>
      </c>
      <c r="C42" s="151">
        <v>0</v>
      </c>
      <c r="D42" s="151">
        <v>0</v>
      </c>
      <c r="E42" s="151">
        <v>0</v>
      </c>
      <c r="F42" s="151">
        <v>0</v>
      </c>
      <c r="G42" s="151">
        <v>89438491.530000001</v>
      </c>
      <c r="H42" s="151">
        <v>0</v>
      </c>
      <c r="I42" s="151">
        <v>89438491.530000001</v>
      </c>
    </row>
    <row r="43" spans="1:9" ht="15" x14ac:dyDescent="0.25">
      <c r="A43" s="3" t="s">
        <v>71</v>
      </c>
      <c r="B43" s="151">
        <v>123010168.59999999</v>
      </c>
      <c r="C43" s="151">
        <v>0</v>
      </c>
      <c r="D43" s="151">
        <v>0</v>
      </c>
      <c r="E43" s="151">
        <v>0</v>
      </c>
      <c r="F43" s="151">
        <v>0</v>
      </c>
      <c r="G43" s="151">
        <v>123010168.59999999</v>
      </c>
      <c r="H43" s="151">
        <v>0</v>
      </c>
      <c r="I43" s="151">
        <v>123010168.59999999</v>
      </c>
    </row>
    <row r="44" spans="1:9" ht="15" x14ac:dyDescent="0.25">
      <c r="A44" s="3" t="s">
        <v>72</v>
      </c>
      <c r="B44" s="152">
        <v>212448660.13</v>
      </c>
      <c r="C44" s="152">
        <v>0</v>
      </c>
      <c r="D44" s="152">
        <v>0</v>
      </c>
      <c r="E44" s="153">
        <v>0</v>
      </c>
      <c r="F44" s="153">
        <v>0</v>
      </c>
      <c r="G44" s="153">
        <v>212448660.13</v>
      </c>
      <c r="H44" s="153">
        <v>0</v>
      </c>
      <c r="I44" s="153">
        <v>212448660.13</v>
      </c>
    </row>
    <row r="45" spans="1:9" ht="15" x14ac:dyDescent="0.25">
      <c r="A45" s="8" t="s">
        <v>73</v>
      </c>
      <c r="B45" s="150"/>
      <c r="C45" s="150"/>
      <c r="D45" s="150"/>
      <c r="E45" s="150"/>
      <c r="F45" s="150"/>
      <c r="G45" s="150"/>
      <c r="H45" s="150"/>
      <c r="I45" s="150"/>
    </row>
    <row r="46" spans="1:9" ht="15" x14ac:dyDescent="0.25">
      <c r="A46" s="3" t="s">
        <v>74</v>
      </c>
      <c r="B46" s="151">
        <v>561649345.92999995</v>
      </c>
      <c r="C46" s="151">
        <v>0</v>
      </c>
      <c r="D46" s="151">
        <v>0</v>
      </c>
      <c r="E46" s="151">
        <v>0</v>
      </c>
      <c r="F46" s="151">
        <v>0</v>
      </c>
      <c r="G46" s="151">
        <v>561649345.92999995</v>
      </c>
      <c r="H46" s="151">
        <v>0</v>
      </c>
      <c r="I46" s="151">
        <v>561649345.92999995</v>
      </c>
    </row>
    <row r="47" spans="1:9" ht="15" x14ac:dyDescent="0.25">
      <c r="A47" s="3" t="s">
        <v>75</v>
      </c>
      <c r="B47" s="151">
        <v>32132117.09</v>
      </c>
      <c r="C47" s="151">
        <v>0</v>
      </c>
      <c r="D47" s="151">
        <v>0</v>
      </c>
      <c r="E47" s="151">
        <v>0</v>
      </c>
      <c r="F47" s="151">
        <v>0</v>
      </c>
      <c r="G47" s="151">
        <v>32132117.09</v>
      </c>
      <c r="H47" s="151">
        <v>0</v>
      </c>
      <c r="I47" s="151">
        <v>32132117.09</v>
      </c>
    </row>
    <row r="48" spans="1:9" ht="15" x14ac:dyDescent="0.25">
      <c r="A48" s="3" t="s">
        <v>76</v>
      </c>
      <c r="B48" s="151">
        <v>0</v>
      </c>
      <c r="C48" s="151">
        <v>342186985.39999998</v>
      </c>
      <c r="D48" s="151">
        <v>0</v>
      </c>
      <c r="E48" s="151">
        <v>0</v>
      </c>
      <c r="F48" s="151">
        <v>0</v>
      </c>
      <c r="G48" s="151">
        <v>0</v>
      </c>
      <c r="H48" s="151">
        <v>342186985.39999998</v>
      </c>
      <c r="I48" s="151">
        <v>342186985.39999998</v>
      </c>
    </row>
    <row r="49" spans="1:9" x14ac:dyDescent="0.3">
      <c r="A49" s="3" t="s">
        <v>77</v>
      </c>
      <c r="B49" s="151">
        <v>0</v>
      </c>
      <c r="C49" s="151">
        <v>73014.17</v>
      </c>
      <c r="D49" s="151">
        <v>0</v>
      </c>
      <c r="E49" s="151">
        <v>0</v>
      </c>
      <c r="F49" s="151">
        <v>0</v>
      </c>
      <c r="G49" s="151">
        <v>0</v>
      </c>
      <c r="H49" s="151">
        <v>73014.17</v>
      </c>
      <c r="I49" s="151">
        <v>73014.17</v>
      </c>
    </row>
    <row r="50" spans="1:9" x14ac:dyDescent="0.3">
      <c r="A50" s="3" t="s">
        <v>78</v>
      </c>
      <c r="B50" s="151">
        <v>0</v>
      </c>
      <c r="C50" s="151">
        <v>-4004310.04999999</v>
      </c>
      <c r="D50" s="151">
        <v>0</v>
      </c>
      <c r="E50" s="151">
        <v>0</v>
      </c>
      <c r="F50" s="151">
        <v>0</v>
      </c>
      <c r="G50" s="151">
        <v>0</v>
      </c>
      <c r="H50" s="151">
        <v>-4004310.04999999</v>
      </c>
      <c r="I50" s="151">
        <v>-4004310.04999999</v>
      </c>
    </row>
    <row r="51" spans="1:9" x14ac:dyDescent="0.3">
      <c r="A51" s="3" t="s">
        <v>79</v>
      </c>
      <c r="B51" s="151">
        <v>0</v>
      </c>
      <c r="C51" s="151">
        <v>44266110.189999998</v>
      </c>
      <c r="D51" s="151">
        <v>0</v>
      </c>
      <c r="E51" s="151">
        <v>0</v>
      </c>
      <c r="F51" s="151">
        <v>0</v>
      </c>
      <c r="G51" s="151">
        <v>0</v>
      </c>
      <c r="H51" s="151">
        <v>44266110.189999998</v>
      </c>
      <c r="I51" s="151">
        <v>44266110.189999998</v>
      </c>
    </row>
    <row r="52" spans="1:9" x14ac:dyDescent="0.3">
      <c r="A52" s="3" t="s">
        <v>80</v>
      </c>
      <c r="B52" s="151">
        <v>0</v>
      </c>
      <c r="C52" s="151">
        <v>-38870080.140000001</v>
      </c>
      <c r="D52" s="151">
        <v>0</v>
      </c>
      <c r="E52" s="151">
        <v>0</v>
      </c>
      <c r="F52" s="151">
        <v>0</v>
      </c>
      <c r="G52" s="151">
        <v>0</v>
      </c>
      <c r="H52" s="151">
        <v>-38870080.140000001</v>
      </c>
      <c r="I52" s="151">
        <v>-38870080.140000001</v>
      </c>
    </row>
    <row r="53" spans="1:9" x14ac:dyDescent="0.3">
      <c r="A53" s="3" t="s">
        <v>81</v>
      </c>
      <c r="B53" s="152">
        <v>593781463.01999998</v>
      </c>
      <c r="C53" s="152">
        <v>343651719.56999999</v>
      </c>
      <c r="D53" s="152">
        <v>0</v>
      </c>
      <c r="E53" s="153">
        <v>0</v>
      </c>
      <c r="F53" s="153">
        <v>0</v>
      </c>
      <c r="G53" s="153">
        <v>593781463.01999998</v>
      </c>
      <c r="H53" s="153">
        <v>343651719.56999999</v>
      </c>
      <c r="I53" s="153">
        <v>937433182.59000003</v>
      </c>
    </row>
    <row r="54" spans="1:9" x14ac:dyDescent="0.3">
      <c r="A54" s="8" t="s">
        <v>82</v>
      </c>
      <c r="B54" s="150"/>
      <c r="C54" s="150"/>
      <c r="D54" s="150"/>
      <c r="E54" s="150"/>
      <c r="F54" s="150"/>
      <c r="G54" s="150"/>
      <c r="H54" s="150"/>
      <c r="I54" s="150"/>
    </row>
    <row r="55" spans="1:9" x14ac:dyDescent="0.3">
      <c r="A55" s="3" t="s">
        <v>83</v>
      </c>
      <c r="B55" s="151">
        <v>114894161.89999899</v>
      </c>
      <c r="C55" s="151">
        <v>0</v>
      </c>
      <c r="D55" s="151">
        <v>0</v>
      </c>
      <c r="E55" s="151">
        <v>0</v>
      </c>
      <c r="F55" s="151">
        <v>0</v>
      </c>
      <c r="G55" s="151">
        <v>114894161.89999899</v>
      </c>
      <c r="H55" s="151">
        <v>0</v>
      </c>
      <c r="I55" s="151">
        <v>114894161.89999899</v>
      </c>
    </row>
    <row r="56" spans="1:9" x14ac:dyDescent="0.3">
      <c r="A56" s="3" t="s">
        <v>84</v>
      </c>
      <c r="B56" s="152">
        <v>114894161.89999899</v>
      </c>
      <c r="C56" s="152">
        <v>0</v>
      </c>
      <c r="D56" s="152">
        <v>0</v>
      </c>
      <c r="E56" s="153">
        <v>0</v>
      </c>
      <c r="F56" s="153">
        <v>0</v>
      </c>
      <c r="G56" s="153">
        <v>114894161.89999899</v>
      </c>
      <c r="H56" s="153">
        <v>0</v>
      </c>
      <c r="I56" s="153">
        <v>114894161.89999899</v>
      </c>
    </row>
    <row r="57" spans="1:9" x14ac:dyDescent="0.3">
      <c r="A57" s="8" t="s">
        <v>85</v>
      </c>
      <c r="B57" s="150"/>
      <c r="C57" s="150"/>
      <c r="D57" s="150"/>
      <c r="E57" s="150"/>
      <c r="F57" s="150"/>
      <c r="G57" s="150"/>
      <c r="H57" s="150"/>
      <c r="I57" s="150"/>
    </row>
    <row r="58" spans="1:9" x14ac:dyDescent="0.3">
      <c r="A58" s="3" t="s">
        <v>86</v>
      </c>
      <c r="B58" s="151">
        <v>-73130295.579999998</v>
      </c>
      <c r="C58" s="151">
        <v>0</v>
      </c>
      <c r="D58" s="151">
        <v>0</v>
      </c>
      <c r="E58" s="151">
        <v>0</v>
      </c>
      <c r="F58" s="151">
        <v>0</v>
      </c>
      <c r="G58" s="151">
        <v>-73130295.579999998</v>
      </c>
      <c r="H58" s="151">
        <v>0</v>
      </c>
      <c r="I58" s="151">
        <v>-73130295.579999998</v>
      </c>
    </row>
    <row r="59" spans="1:9" x14ac:dyDescent="0.3">
      <c r="A59" s="3" t="s">
        <v>87</v>
      </c>
      <c r="B59" s="151">
        <v>-73130295.579999998</v>
      </c>
      <c r="C59" s="151">
        <v>0</v>
      </c>
      <c r="D59" s="151">
        <v>0</v>
      </c>
      <c r="E59" s="151">
        <v>0</v>
      </c>
      <c r="F59" s="151">
        <v>0</v>
      </c>
      <c r="G59" s="151">
        <v>-73130295.579999998</v>
      </c>
      <c r="H59" s="151">
        <v>0</v>
      </c>
      <c r="I59" s="151">
        <v>-73130295.579999998</v>
      </c>
    </row>
    <row r="60" spans="1:9" x14ac:dyDescent="0.3">
      <c r="A60" s="6" t="s">
        <v>88</v>
      </c>
      <c r="B60" s="154">
        <v>847993989.47000003</v>
      </c>
      <c r="C60" s="154">
        <v>343651719.56999999</v>
      </c>
      <c r="D60" s="154">
        <v>0</v>
      </c>
      <c r="E60" s="155">
        <v>0</v>
      </c>
      <c r="F60" s="155">
        <v>0</v>
      </c>
      <c r="G60" s="155">
        <v>847993989.47000003</v>
      </c>
      <c r="H60" s="155">
        <v>343651719.56999999</v>
      </c>
      <c r="I60" s="155">
        <v>1191645709.0399899</v>
      </c>
    </row>
    <row r="61" spans="1:9" x14ac:dyDescent="0.3">
      <c r="A61" s="1"/>
      <c r="B61" s="156"/>
      <c r="C61" s="156"/>
      <c r="D61" s="156"/>
      <c r="E61" s="156"/>
      <c r="F61" s="156"/>
      <c r="G61" s="156"/>
      <c r="H61" s="156"/>
      <c r="I61" s="156"/>
    </row>
    <row r="62" spans="1:9" ht="15" thickBot="1" x14ac:dyDescent="0.35">
      <c r="A62" s="6" t="s">
        <v>89</v>
      </c>
      <c r="B62" s="157">
        <v>1586193251.51</v>
      </c>
      <c r="C62" s="157">
        <v>623515123.06999898</v>
      </c>
      <c r="D62" s="157">
        <v>0</v>
      </c>
      <c r="E62" s="158">
        <v>0</v>
      </c>
      <c r="F62" s="158">
        <v>0</v>
      </c>
      <c r="G62" s="158">
        <v>1586193251.51</v>
      </c>
      <c r="H62" s="158">
        <v>623515123.06999898</v>
      </c>
      <c r="I62" s="158">
        <v>2209708374.5799999</v>
      </c>
    </row>
    <row r="63" spans="1:9" ht="15" thickTop="1" x14ac:dyDescent="0.3">
      <c r="A63" s="1"/>
      <c r="B63" s="150"/>
      <c r="C63" s="150"/>
      <c r="D63" s="150"/>
      <c r="E63" s="150"/>
      <c r="F63" s="150"/>
      <c r="G63" s="150"/>
      <c r="H63" s="150"/>
      <c r="I63" s="150"/>
    </row>
    <row r="64" spans="1:9" x14ac:dyDescent="0.3">
      <c r="A64" s="6" t="s">
        <v>90</v>
      </c>
      <c r="B64" s="150"/>
      <c r="C64" s="150"/>
      <c r="D64" s="150"/>
      <c r="E64" s="150"/>
      <c r="F64" s="150"/>
      <c r="G64" s="150"/>
      <c r="H64" s="150"/>
      <c r="I64" s="150"/>
    </row>
    <row r="65" spans="1:9" x14ac:dyDescent="0.3">
      <c r="A65" s="3" t="s">
        <v>91</v>
      </c>
      <c r="B65" s="150"/>
      <c r="C65" s="150"/>
      <c r="D65" s="150"/>
      <c r="E65" s="150"/>
      <c r="F65" s="150"/>
      <c r="G65" s="150"/>
      <c r="H65" s="150"/>
      <c r="I65" s="150"/>
    </row>
    <row r="66" spans="1:9" x14ac:dyDescent="0.3">
      <c r="A66" s="8" t="s">
        <v>92</v>
      </c>
      <c r="B66" s="150"/>
      <c r="C66" s="150"/>
      <c r="D66" s="150"/>
      <c r="E66" s="150"/>
      <c r="F66" s="150"/>
      <c r="G66" s="150"/>
      <c r="H66" s="150"/>
      <c r="I66" s="150"/>
    </row>
    <row r="67" spans="1:9" x14ac:dyDescent="0.3">
      <c r="A67" s="3" t="s">
        <v>93</v>
      </c>
      <c r="B67" s="151">
        <v>2008035.3299999901</v>
      </c>
      <c r="C67" s="151">
        <v>0</v>
      </c>
      <c r="D67" s="151">
        <v>0</v>
      </c>
      <c r="E67" s="151">
        <v>0</v>
      </c>
      <c r="F67" s="151">
        <v>0</v>
      </c>
      <c r="G67" s="151">
        <v>2008035.3299999901</v>
      </c>
      <c r="H67" s="151">
        <v>0</v>
      </c>
      <c r="I67" s="151">
        <v>2008035.3299999901</v>
      </c>
    </row>
    <row r="68" spans="1:9" x14ac:dyDescent="0.3">
      <c r="A68" s="3" t="s">
        <v>94</v>
      </c>
      <c r="B68" s="151">
        <v>8761002.7199999895</v>
      </c>
      <c r="C68" s="151">
        <v>0</v>
      </c>
      <c r="D68" s="151">
        <v>0</v>
      </c>
      <c r="E68" s="151">
        <v>0</v>
      </c>
      <c r="F68" s="151">
        <v>0</v>
      </c>
      <c r="G68" s="151">
        <v>8761002.7199999895</v>
      </c>
      <c r="H68" s="151">
        <v>0</v>
      </c>
      <c r="I68" s="151">
        <v>8761002.7199999895</v>
      </c>
    </row>
    <row r="69" spans="1:9" x14ac:dyDescent="0.3">
      <c r="A69" s="3" t="s">
        <v>95</v>
      </c>
      <c r="B69" s="151">
        <v>1892796.33</v>
      </c>
      <c r="C69" s="151">
        <v>0</v>
      </c>
      <c r="D69" s="151">
        <v>0</v>
      </c>
      <c r="E69" s="151">
        <v>0</v>
      </c>
      <c r="F69" s="151">
        <v>0</v>
      </c>
      <c r="G69" s="151">
        <v>1892796.33</v>
      </c>
      <c r="H69" s="151">
        <v>0</v>
      </c>
      <c r="I69" s="151">
        <v>1892796.33</v>
      </c>
    </row>
    <row r="70" spans="1:9" x14ac:dyDescent="0.3">
      <c r="A70" s="3" t="s">
        <v>96</v>
      </c>
      <c r="B70" s="151">
        <v>8901618.6599999908</v>
      </c>
      <c r="C70" s="151">
        <v>0</v>
      </c>
      <c r="D70" s="151">
        <v>0</v>
      </c>
      <c r="E70" s="151">
        <v>0</v>
      </c>
      <c r="F70" s="151">
        <v>0</v>
      </c>
      <c r="G70" s="151">
        <v>8901618.6599999908</v>
      </c>
      <c r="H70" s="151">
        <v>0</v>
      </c>
      <c r="I70" s="151">
        <v>8901618.6599999908</v>
      </c>
    </row>
    <row r="71" spans="1:9" x14ac:dyDescent="0.3">
      <c r="A71" s="3" t="s">
        <v>97</v>
      </c>
      <c r="B71" s="151">
        <v>79485.08</v>
      </c>
      <c r="C71" s="151">
        <v>0</v>
      </c>
      <c r="D71" s="151">
        <v>0</v>
      </c>
      <c r="E71" s="151">
        <v>0</v>
      </c>
      <c r="F71" s="151">
        <v>0</v>
      </c>
      <c r="G71" s="151">
        <v>79485.08</v>
      </c>
      <c r="H71" s="151">
        <v>0</v>
      </c>
      <c r="I71" s="151">
        <v>79485.08</v>
      </c>
    </row>
    <row r="72" spans="1:9" x14ac:dyDescent="0.3">
      <c r="A72" s="3" t="s">
        <v>98</v>
      </c>
      <c r="B72" s="151">
        <v>1673572.85</v>
      </c>
      <c r="C72" s="151">
        <v>0</v>
      </c>
      <c r="D72" s="151">
        <v>0</v>
      </c>
      <c r="E72" s="151">
        <v>0</v>
      </c>
      <c r="F72" s="151">
        <v>0</v>
      </c>
      <c r="G72" s="151">
        <v>1673572.85</v>
      </c>
      <c r="H72" s="151">
        <v>0</v>
      </c>
      <c r="I72" s="151">
        <v>1673572.85</v>
      </c>
    </row>
    <row r="73" spans="1:9" x14ac:dyDescent="0.3">
      <c r="A73" s="3" t="s">
        <v>99</v>
      </c>
      <c r="B73" s="151">
        <v>2446036.02</v>
      </c>
      <c r="C73" s="151">
        <v>0</v>
      </c>
      <c r="D73" s="151">
        <v>0</v>
      </c>
      <c r="E73" s="151">
        <v>0</v>
      </c>
      <c r="F73" s="151">
        <v>0</v>
      </c>
      <c r="G73" s="151">
        <v>2446036.02</v>
      </c>
      <c r="H73" s="151">
        <v>0</v>
      </c>
      <c r="I73" s="151">
        <v>2446036.02</v>
      </c>
    </row>
    <row r="74" spans="1:9" x14ac:dyDescent="0.3">
      <c r="A74" s="3" t="s">
        <v>100</v>
      </c>
      <c r="B74" s="151">
        <v>16392527.83</v>
      </c>
      <c r="C74" s="151">
        <v>0</v>
      </c>
      <c r="D74" s="151">
        <v>0</v>
      </c>
      <c r="E74" s="151">
        <v>0</v>
      </c>
      <c r="F74" s="151">
        <v>0</v>
      </c>
      <c r="G74" s="151">
        <v>16392527.83</v>
      </c>
      <c r="H74" s="151">
        <v>0</v>
      </c>
      <c r="I74" s="151">
        <v>16392527.83</v>
      </c>
    </row>
    <row r="75" spans="1:9" x14ac:dyDescent="0.3">
      <c r="A75" s="3" t="s">
        <v>101</v>
      </c>
      <c r="B75" s="151">
        <v>9371486.4899999909</v>
      </c>
      <c r="C75" s="151">
        <v>0</v>
      </c>
      <c r="D75" s="151">
        <v>0</v>
      </c>
      <c r="E75" s="151">
        <v>0</v>
      </c>
      <c r="F75" s="151">
        <v>0</v>
      </c>
      <c r="G75" s="151">
        <v>9371486.4899999909</v>
      </c>
      <c r="H75" s="151">
        <v>0</v>
      </c>
      <c r="I75" s="151">
        <v>9371486.4899999909</v>
      </c>
    </row>
    <row r="76" spans="1:9" x14ac:dyDescent="0.3">
      <c r="A76" s="3" t="s">
        <v>102</v>
      </c>
      <c r="B76" s="151">
        <v>2596287.3199999998</v>
      </c>
      <c r="C76" s="151">
        <v>0</v>
      </c>
      <c r="D76" s="151">
        <v>0</v>
      </c>
      <c r="E76" s="151">
        <v>0</v>
      </c>
      <c r="F76" s="151">
        <v>0</v>
      </c>
      <c r="G76" s="151">
        <v>2596287.3199999998</v>
      </c>
      <c r="H76" s="151">
        <v>0</v>
      </c>
      <c r="I76" s="151">
        <v>2596287.3199999998</v>
      </c>
    </row>
    <row r="77" spans="1:9" x14ac:dyDescent="0.3">
      <c r="A77" s="3" t="s">
        <v>103</v>
      </c>
      <c r="B77" s="151">
        <v>1884167.61</v>
      </c>
      <c r="C77" s="151">
        <v>0</v>
      </c>
      <c r="D77" s="151">
        <v>0</v>
      </c>
      <c r="E77" s="151">
        <v>0</v>
      </c>
      <c r="F77" s="151">
        <v>0</v>
      </c>
      <c r="G77" s="151">
        <v>1884167.61</v>
      </c>
      <c r="H77" s="151">
        <v>0</v>
      </c>
      <c r="I77" s="151">
        <v>1884167.61</v>
      </c>
    </row>
    <row r="78" spans="1:9" x14ac:dyDescent="0.3">
      <c r="A78" s="3" t="s">
        <v>104</v>
      </c>
      <c r="B78" s="151">
        <v>0</v>
      </c>
      <c r="C78" s="151">
        <v>0</v>
      </c>
      <c r="D78" s="151">
        <v>0</v>
      </c>
      <c r="E78" s="151">
        <v>0</v>
      </c>
      <c r="F78" s="151">
        <v>0</v>
      </c>
      <c r="G78" s="151">
        <v>0</v>
      </c>
      <c r="H78" s="151">
        <v>0</v>
      </c>
      <c r="I78" s="151">
        <v>0</v>
      </c>
    </row>
    <row r="79" spans="1:9" x14ac:dyDescent="0.3">
      <c r="A79" s="3" t="s">
        <v>105</v>
      </c>
      <c r="B79" s="151">
        <v>3079976.71</v>
      </c>
      <c r="C79" s="151">
        <v>0</v>
      </c>
      <c r="D79" s="151">
        <v>0</v>
      </c>
      <c r="E79" s="151">
        <v>0</v>
      </c>
      <c r="F79" s="151">
        <v>0</v>
      </c>
      <c r="G79" s="151">
        <v>3079976.71</v>
      </c>
      <c r="H79" s="151">
        <v>0</v>
      </c>
      <c r="I79" s="151">
        <v>3079976.71</v>
      </c>
    </row>
    <row r="80" spans="1:9" x14ac:dyDescent="0.3">
      <c r="A80" s="3" t="s">
        <v>106</v>
      </c>
      <c r="B80" s="151">
        <v>278635.05</v>
      </c>
      <c r="C80" s="151">
        <v>0</v>
      </c>
      <c r="D80" s="151">
        <v>0</v>
      </c>
      <c r="E80" s="151">
        <v>0</v>
      </c>
      <c r="F80" s="151">
        <v>0</v>
      </c>
      <c r="G80" s="151">
        <v>278635.05</v>
      </c>
      <c r="H80" s="151">
        <v>0</v>
      </c>
      <c r="I80" s="151">
        <v>278635.05</v>
      </c>
    </row>
    <row r="81" spans="1:9" x14ac:dyDescent="0.3">
      <c r="A81" s="3" t="s">
        <v>107</v>
      </c>
      <c r="B81" s="151">
        <v>2884374.99</v>
      </c>
      <c r="C81" s="151">
        <v>0</v>
      </c>
      <c r="D81" s="151">
        <v>0</v>
      </c>
      <c r="E81" s="151">
        <v>0</v>
      </c>
      <c r="F81" s="151">
        <v>0</v>
      </c>
      <c r="G81" s="151">
        <v>2884374.99</v>
      </c>
      <c r="H81" s="151">
        <v>0</v>
      </c>
      <c r="I81" s="151">
        <v>2884374.99</v>
      </c>
    </row>
    <row r="82" spans="1:9" x14ac:dyDescent="0.3">
      <c r="A82" s="3" t="s">
        <v>108</v>
      </c>
      <c r="B82" s="151">
        <v>0</v>
      </c>
      <c r="C82" s="151">
        <v>0</v>
      </c>
      <c r="D82" s="151">
        <v>0</v>
      </c>
      <c r="E82" s="151">
        <v>0</v>
      </c>
      <c r="F82" s="151">
        <v>0</v>
      </c>
      <c r="G82" s="151">
        <v>0</v>
      </c>
      <c r="H82" s="151">
        <v>0</v>
      </c>
      <c r="I82" s="151">
        <v>0</v>
      </c>
    </row>
    <row r="83" spans="1:9" x14ac:dyDescent="0.3">
      <c r="A83" s="3" t="s">
        <v>109</v>
      </c>
      <c r="B83" s="151">
        <v>-6539.01</v>
      </c>
      <c r="C83" s="151">
        <v>0</v>
      </c>
      <c r="D83" s="151">
        <v>0</v>
      </c>
      <c r="E83" s="151">
        <v>0</v>
      </c>
      <c r="F83" s="151">
        <v>0</v>
      </c>
      <c r="G83" s="151">
        <v>-6539.01</v>
      </c>
      <c r="H83" s="151">
        <v>0</v>
      </c>
      <c r="I83" s="151">
        <v>-6539.01</v>
      </c>
    </row>
    <row r="84" spans="1:9" x14ac:dyDescent="0.3">
      <c r="A84" s="3" t="s">
        <v>110</v>
      </c>
      <c r="B84" s="151">
        <v>533999.63</v>
      </c>
      <c r="C84" s="151">
        <v>0</v>
      </c>
      <c r="D84" s="151">
        <v>0</v>
      </c>
      <c r="E84" s="151">
        <v>0</v>
      </c>
      <c r="F84" s="151">
        <v>0</v>
      </c>
      <c r="G84" s="151">
        <v>533999.63</v>
      </c>
      <c r="H84" s="151">
        <v>0</v>
      </c>
      <c r="I84" s="151">
        <v>533999.63</v>
      </c>
    </row>
    <row r="85" spans="1:9" x14ac:dyDescent="0.3">
      <c r="A85" s="3" t="s">
        <v>111</v>
      </c>
      <c r="B85" s="151">
        <v>618185.64999999898</v>
      </c>
      <c r="C85" s="151">
        <v>0</v>
      </c>
      <c r="D85" s="151">
        <v>0</v>
      </c>
      <c r="E85" s="151">
        <v>0</v>
      </c>
      <c r="F85" s="151">
        <v>0</v>
      </c>
      <c r="G85" s="151">
        <v>618185.64999999898</v>
      </c>
      <c r="H85" s="151">
        <v>0</v>
      </c>
      <c r="I85" s="151">
        <v>618185.64999999898</v>
      </c>
    </row>
    <row r="86" spans="1:9" x14ac:dyDescent="0.3">
      <c r="A86" s="3" t="s">
        <v>112</v>
      </c>
      <c r="B86" s="151">
        <v>1290281.9199999899</v>
      </c>
      <c r="C86" s="151">
        <v>0</v>
      </c>
      <c r="D86" s="151">
        <v>0</v>
      </c>
      <c r="E86" s="151">
        <v>0</v>
      </c>
      <c r="F86" s="151">
        <v>0</v>
      </c>
      <c r="G86" s="151">
        <v>1290281.9199999899</v>
      </c>
      <c r="H86" s="151">
        <v>0</v>
      </c>
      <c r="I86" s="151">
        <v>1290281.9199999899</v>
      </c>
    </row>
    <row r="87" spans="1:9" x14ac:dyDescent="0.3">
      <c r="A87" s="3" t="s">
        <v>113</v>
      </c>
      <c r="B87" s="151">
        <v>3889469.21999999</v>
      </c>
      <c r="C87" s="151">
        <v>0</v>
      </c>
      <c r="D87" s="151">
        <v>0</v>
      </c>
      <c r="E87" s="151">
        <v>0</v>
      </c>
      <c r="F87" s="151">
        <v>0</v>
      </c>
      <c r="G87" s="151">
        <v>3889469.21999999</v>
      </c>
      <c r="H87" s="151">
        <v>0</v>
      </c>
      <c r="I87" s="151">
        <v>3889469.21999999</v>
      </c>
    </row>
    <row r="88" spans="1:9" x14ac:dyDescent="0.3">
      <c r="A88" s="3" t="s">
        <v>114</v>
      </c>
      <c r="B88" s="151">
        <v>3608372.3399999901</v>
      </c>
      <c r="C88" s="151">
        <v>0</v>
      </c>
      <c r="D88" s="151">
        <v>0</v>
      </c>
      <c r="E88" s="151">
        <v>0</v>
      </c>
      <c r="F88" s="151">
        <v>0</v>
      </c>
      <c r="G88" s="151">
        <v>3608372.3399999901</v>
      </c>
      <c r="H88" s="151">
        <v>0</v>
      </c>
      <c r="I88" s="151">
        <v>3608372.3399999901</v>
      </c>
    </row>
    <row r="89" spans="1:9" x14ac:dyDescent="0.3">
      <c r="A89" s="3" t="s">
        <v>115</v>
      </c>
      <c r="B89" s="151">
        <v>10759805.5699999</v>
      </c>
      <c r="C89" s="151">
        <v>0</v>
      </c>
      <c r="D89" s="151">
        <v>0</v>
      </c>
      <c r="E89" s="151">
        <v>0</v>
      </c>
      <c r="F89" s="151">
        <v>0</v>
      </c>
      <c r="G89" s="151">
        <v>10759805.5699999</v>
      </c>
      <c r="H89" s="151">
        <v>0</v>
      </c>
      <c r="I89" s="151">
        <v>10759805.5699999</v>
      </c>
    </row>
    <row r="90" spans="1:9" x14ac:dyDescent="0.3">
      <c r="A90" s="3" t="s">
        <v>116</v>
      </c>
      <c r="B90" s="151">
        <v>4664789.1899999902</v>
      </c>
      <c r="C90" s="151">
        <v>0</v>
      </c>
      <c r="D90" s="151">
        <v>0</v>
      </c>
      <c r="E90" s="151">
        <v>0</v>
      </c>
      <c r="F90" s="151">
        <v>0</v>
      </c>
      <c r="G90" s="151">
        <v>4664789.1899999902</v>
      </c>
      <c r="H90" s="151">
        <v>0</v>
      </c>
      <c r="I90" s="151">
        <v>4664789.1899999902</v>
      </c>
    </row>
    <row r="91" spans="1:9" x14ac:dyDescent="0.3">
      <c r="A91" s="3" t="s">
        <v>117</v>
      </c>
      <c r="B91" s="151">
        <v>6685790.29</v>
      </c>
      <c r="C91" s="151">
        <v>0</v>
      </c>
      <c r="D91" s="151">
        <v>0</v>
      </c>
      <c r="E91" s="151">
        <v>0</v>
      </c>
      <c r="F91" s="151">
        <v>0</v>
      </c>
      <c r="G91" s="151">
        <v>6685790.29</v>
      </c>
      <c r="H91" s="151">
        <v>0</v>
      </c>
      <c r="I91" s="151">
        <v>6685790.29</v>
      </c>
    </row>
    <row r="92" spans="1:9" x14ac:dyDescent="0.3">
      <c r="A92" s="3" t="s">
        <v>118</v>
      </c>
      <c r="B92" s="151">
        <v>576055.73</v>
      </c>
      <c r="C92" s="151">
        <v>0</v>
      </c>
      <c r="D92" s="151">
        <v>0</v>
      </c>
      <c r="E92" s="151">
        <v>0</v>
      </c>
      <c r="F92" s="151">
        <v>0</v>
      </c>
      <c r="G92" s="151">
        <v>576055.73</v>
      </c>
      <c r="H92" s="151">
        <v>0</v>
      </c>
      <c r="I92" s="151">
        <v>576055.73</v>
      </c>
    </row>
    <row r="93" spans="1:9" x14ac:dyDescent="0.3">
      <c r="A93" s="3" t="s">
        <v>119</v>
      </c>
      <c r="B93" s="151">
        <v>743328</v>
      </c>
      <c r="C93" s="151">
        <v>0</v>
      </c>
      <c r="D93" s="151">
        <v>0</v>
      </c>
      <c r="E93" s="151">
        <v>0</v>
      </c>
      <c r="F93" s="151">
        <v>0</v>
      </c>
      <c r="G93" s="151">
        <v>743328</v>
      </c>
      <c r="H93" s="151">
        <v>0</v>
      </c>
      <c r="I93" s="151">
        <v>743328</v>
      </c>
    </row>
    <row r="94" spans="1:9" x14ac:dyDescent="0.3">
      <c r="A94" s="3" t="s">
        <v>120</v>
      </c>
      <c r="B94" s="151">
        <v>28505616.68</v>
      </c>
      <c r="C94" s="151">
        <v>0</v>
      </c>
      <c r="D94" s="151">
        <v>0</v>
      </c>
      <c r="E94" s="151">
        <v>0</v>
      </c>
      <c r="F94" s="151">
        <v>0</v>
      </c>
      <c r="G94" s="151">
        <v>28505616.68</v>
      </c>
      <c r="H94" s="151">
        <v>0</v>
      </c>
      <c r="I94" s="151">
        <v>28505616.68</v>
      </c>
    </row>
    <row r="95" spans="1:9" x14ac:dyDescent="0.3">
      <c r="A95" s="3" t="s">
        <v>121</v>
      </c>
      <c r="B95" s="151">
        <v>1420230.0899999901</v>
      </c>
      <c r="C95" s="151">
        <v>0</v>
      </c>
      <c r="D95" s="151">
        <v>0</v>
      </c>
      <c r="E95" s="151">
        <v>0</v>
      </c>
      <c r="F95" s="151">
        <v>0</v>
      </c>
      <c r="G95" s="151">
        <v>1420230.0899999901</v>
      </c>
      <c r="H95" s="151">
        <v>0</v>
      </c>
      <c r="I95" s="151">
        <v>1420230.0899999901</v>
      </c>
    </row>
    <row r="96" spans="1:9" x14ac:dyDescent="0.3">
      <c r="A96" s="3" t="s">
        <v>122</v>
      </c>
      <c r="B96" s="151">
        <v>99580.41</v>
      </c>
      <c r="C96" s="151">
        <v>0</v>
      </c>
      <c r="D96" s="151">
        <v>0</v>
      </c>
      <c r="E96" s="151">
        <v>0</v>
      </c>
      <c r="F96" s="151">
        <v>0</v>
      </c>
      <c r="G96" s="151">
        <v>99580.41</v>
      </c>
      <c r="H96" s="151">
        <v>0</v>
      </c>
      <c r="I96" s="151">
        <v>99580.41</v>
      </c>
    </row>
    <row r="97" spans="1:9" x14ac:dyDescent="0.3">
      <c r="A97" s="3" t="s">
        <v>123</v>
      </c>
      <c r="B97" s="151">
        <v>0</v>
      </c>
      <c r="C97" s="151">
        <v>0</v>
      </c>
      <c r="D97" s="151">
        <v>0</v>
      </c>
      <c r="E97" s="151">
        <v>0</v>
      </c>
      <c r="F97" s="151">
        <v>0</v>
      </c>
      <c r="G97" s="151">
        <v>0</v>
      </c>
      <c r="H97" s="151">
        <v>0</v>
      </c>
      <c r="I97" s="151">
        <v>0</v>
      </c>
    </row>
    <row r="98" spans="1:9" x14ac:dyDescent="0.3">
      <c r="A98" s="3" t="s">
        <v>124</v>
      </c>
      <c r="B98" s="151">
        <v>0</v>
      </c>
      <c r="C98" s="151">
        <v>146850.43</v>
      </c>
      <c r="D98" s="151">
        <v>0</v>
      </c>
      <c r="E98" s="151">
        <v>0</v>
      </c>
      <c r="F98" s="151">
        <v>0</v>
      </c>
      <c r="G98" s="151">
        <v>0</v>
      </c>
      <c r="H98" s="151">
        <v>146850.43</v>
      </c>
      <c r="I98" s="151">
        <v>146850.43</v>
      </c>
    </row>
    <row r="99" spans="1:9" x14ac:dyDescent="0.3">
      <c r="A99" s="3" t="s">
        <v>125</v>
      </c>
      <c r="B99" s="151">
        <v>0</v>
      </c>
      <c r="C99" s="151">
        <v>0</v>
      </c>
      <c r="D99" s="151">
        <v>0</v>
      </c>
      <c r="E99" s="151">
        <v>0</v>
      </c>
      <c r="F99" s="151">
        <v>0</v>
      </c>
      <c r="G99" s="151">
        <v>0</v>
      </c>
      <c r="H99" s="151">
        <v>0</v>
      </c>
      <c r="I99" s="151">
        <v>0</v>
      </c>
    </row>
    <row r="100" spans="1:9" x14ac:dyDescent="0.3">
      <c r="A100" s="3" t="s">
        <v>126</v>
      </c>
      <c r="B100" s="151">
        <v>0</v>
      </c>
      <c r="C100" s="151">
        <v>0</v>
      </c>
      <c r="D100" s="151">
        <v>0</v>
      </c>
      <c r="E100" s="151">
        <v>0</v>
      </c>
      <c r="F100" s="151">
        <v>0</v>
      </c>
      <c r="G100" s="151">
        <v>0</v>
      </c>
      <c r="H100" s="151">
        <v>0</v>
      </c>
      <c r="I100" s="151">
        <v>0</v>
      </c>
    </row>
    <row r="101" spans="1:9" x14ac:dyDescent="0.3">
      <c r="A101" s="3" t="s">
        <v>127</v>
      </c>
      <c r="B101" s="151">
        <v>0</v>
      </c>
      <c r="C101" s="151">
        <v>0</v>
      </c>
      <c r="D101" s="151">
        <v>0</v>
      </c>
      <c r="E101" s="151">
        <v>0</v>
      </c>
      <c r="F101" s="151">
        <v>0</v>
      </c>
      <c r="G101" s="151">
        <v>0</v>
      </c>
      <c r="H101" s="151">
        <v>0</v>
      </c>
      <c r="I101" s="151">
        <v>0</v>
      </c>
    </row>
    <row r="102" spans="1:9" x14ac:dyDescent="0.3">
      <c r="A102" s="3" t="s">
        <v>128</v>
      </c>
      <c r="B102" s="151">
        <v>0</v>
      </c>
      <c r="C102" s="151">
        <v>280369.09000000003</v>
      </c>
      <c r="D102" s="151">
        <v>0</v>
      </c>
      <c r="E102" s="151">
        <v>0</v>
      </c>
      <c r="F102" s="151">
        <v>0</v>
      </c>
      <c r="G102" s="151">
        <v>0</v>
      </c>
      <c r="H102" s="151">
        <v>280369.09000000003</v>
      </c>
      <c r="I102" s="151">
        <v>280369.09000000003</v>
      </c>
    </row>
    <row r="103" spans="1:9" x14ac:dyDescent="0.3">
      <c r="A103" s="3" t="s">
        <v>129</v>
      </c>
      <c r="B103" s="151">
        <v>0</v>
      </c>
      <c r="C103" s="151">
        <v>126515.82</v>
      </c>
      <c r="D103" s="151">
        <v>0</v>
      </c>
      <c r="E103" s="151">
        <v>0</v>
      </c>
      <c r="F103" s="151">
        <v>0</v>
      </c>
      <c r="G103" s="151">
        <v>0</v>
      </c>
      <c r="H103" s="151">
        <v>126515.82</v>
      </c>
      <c r="I103" s="151">
        <v>126515.82</v>
      </c>
    </row>
    <row r="104" spans="1:9" x14ac:dyDescent="0.3">
      <c r="A104" s="3" t="s">
        <v>130</v>
      </c>
      <c r="B104" s="151">
        <v>0</v>
      </c>
      <c r="C104" s="151">
        <v>718970.29</v>
      </c>
      <c r="D104" s="151">
        <v>0</v>
      </c>
      <c r="E104" s="151">
        <v>0</v>
      </c>
      <c r="F104" s="151">
        <v>0</v>
      </c>
      <c r="G104" s="151">
        <v>0</v>
      </c>
      <c r="H104" s="151">
        <v>718970.29</v>
      </c>
      <c r="I104" s="151">
        <v>718970.29</v>
      </c>
    </row>
    <row r="105" spans="1:9" x14ac:dyDescent="0.3">
      <c r="A105" s="3" t="s">
        <v>131</v>
      </c>
      <c r="B105" s="151">
        <v>0</v>
      </c>
      <c r="C105" s="151">
        <v>-56828.8299999999</v>
      </c>
      <c r="D105" s="151">
        <v>0</v>
      </c>
      <c r="E105" s="151">
        <v>0</v>
      </c>
      <c r="F105" s="151">
        <v>0</v>
      </c>
      <c r="G105" s="151">
        <v>0</v>
      </c>
      <c r="H105" s="151">
        <v>-56828.8299999999</v>
      </c>
      <c r="I105" s="151">
        <v>-56828.8299999999</v>
      </c>
    </row>
    <row r="106" spans="1:9" x14ac:dyDescent="0.3">
      <c r="A106" s="3" t="s">
        <v>132</v>
      </c>
      <c r="B106" s="151">
        <v>0</v>
      </c>
      <c r="C106" s="151">
        <v>71545.259999999995</v>
      </c>
      <c r="D106" s="151">
        <v>0</v>
      </c>
      <c r="E106" s="151">
        <v>0</v>
      </c>
      <c r="F106" s="151">
        <v>0</v>
      </c>
      <c r="G106" s="151">
        <v>0</v>
      </c>
      <c r="H106" s="151">
        <v>71545.259999999995</v>
      </c>
      <c r="I106" s="151">
        <v>71545.259999999995</v>
      </c>
    </row>
    <row r="107" spans="1:9" x14ac:dyDescent="0.3">
      <c r="A107" s="3" t="s">
        <v>133</v>
      </c>
      <c r="B107" s="151">
        <v>0</v>
      </c>
      <c r="C107" s="151">
        <v>157793.07</v>
      </c>
      <c r="D107" s="151">
        <v>0</v>
      </c>
      <c r="E107" s="151">
        <v>0</v>
      </c>
      <c r="F107" s="151">
        <v>0</v>
      </c>
      <c r="G107" s="151">
        <v>0</v>
      </c>
      <c r="H107" s="151">
        <v>157793.07</v>
      </c>
      <c r="I107" s="151">
        <v>157793.07</v>
      </c>
    </row>
    <row r="108" spans="1:9" x14ac:dyDescent="0.3">
      <c r="A108" s="3" t="s">
        <v>134</v>
      </c>
      <c r="B108" s="151">
        <v>0</v>
      </c>
      <c r="C108" s="151">
        <v>0</v>
      </c>
      <c r="D108" s="151">
        <v>0</v>
      </c>
      <c r="E108" s="151">
        <v>0</v>
      </c>
      <c r="F108" s="151">
        <v>0</v>
      </c>
      <c r="G108" s="151">
        <v>0</v>
      </c>
      <c r="H108" s="151">
        <v>0</v>
      </c>
      <c r="I108" s="151">
        <v>0</v>
      </c>
    </row>
    <row r="109" spans="1:9" x14ac:dyDescent="0.3">
      <c r="A109" s="3" t="s">
        <v>135</v>
      </c>
      <c r="B109" s="151">
        <v>0</v>
      </c>
      <c r="C109" s="151">
        <v>7831.07</v>
      </c>
      <c r="D109" s="151">
        <v>0</v>
      </c>
      <c r="E109" s="151">
        <v>0</v>
      </c>
      <c r="F109" s="151">
        <v>0</v>
      </c>
      <c r="G109" s="151">
        <v>0</v>
      </c>
      <c r="H109" s="151">
        <v>7831.07</v>
      </c>
      <c r="I109" s="151">
        <v>7831.07</v>
      </c>
    </row>
    <row r="110" spans="1:9" x14ac:dyDescent="0.3">
      <c r="A110" s="3" t="s">
        <v>136</v>
      </c>
      <c r="B110" s="151">
        <v>0</v>
      </c>
      <c r="C110" s="151">
        <v>7362.95</v>
      </c>
      <c r="D110" s="151">
        <v>0</v>
      </c>
      <c r="E110" s="151">
        <v>0</v>
      </c>
      <c r="F110" s="151">
        <v>0</v>
      </c>
      <c r="G110" s="151">
        <v>0</v>
      </c>
      <c r="H110" s="151">
        <v>7362.95</v>
      </c>
      <c r="I110" s="151">
        <v>7362.95</v>
      </c>
    </row>
    <row r="111" spans="1:9" x14ac:dyDescent="0.3">
      <c r="A111" s="3" t="s">
        <v>137</v>
      </c>
      <c r="B111" s="151">
        <v>0</v>
      </c>
      <c r="C111" s="151">
        <v>234864.2</v>
      </c>
      <c r="D111" s="151">
        <v>0</v>
      </c>
      <c r="E111" s="151">
        <v>0</v>
      </c>
      <c r="F111" s="151">
        <v>0</v>
      </c>
      <c r="G111" s="151">
        <v>0</v>
      </c>
      <c r="H111" s="151">
        <v>234864.2</v>
      </c>
      <c r="I111" s="151">
        <v>234864.2</v>
      </c>
    </row>
    <row r="112" spans="1:9" x14ac:dyDescent="0.3">
      <c r="A112" s="3" t="s">
        <v>138</v>
      </c>
      <c r="B112" s="151">
        <v>0</v>
      </c>
      <c r="C112" s="151">
        <v>28869.66</v>
      </c>
      <c r="D112" s="151">
        <v>0</v>
      </c>
      <c r="E112" s="151">
        <v>0</v>
      </c>
      <c r="F112" s="151">
        <v>0</v>
      </c>
      <c r="G112" s="151">
        <v>0</v>
      </c>
      <c r="H112" s="151">
        <v>28869.66</v>
      </c>
      <c r="I112" s="151">
        <v>28869.66</v>
      </c>
    </row>
    <row r="113" spans="1:9" x14ac:dyDescent="0.3">
      <c r="A113" s="3" t="s">
        <v>139</v>
      </c>
      <c r="B113" s="151">
        <v>0</v>
      </c>
      <c r="C113" s="151">
        <v>26571.45</v>
      </c>
      <c r="D113" s="151">
        <v>0</v>
      </c>
      <c r="E113" s="151">
        <v>0</v>
      </c>
      <c r="F113" s="151">
        <v>0</v>
      </c>
      <c r="G113" s="151">
        <v>0</v>
      </c>
      <c r="H113" s="151">
        <v>26571.45</v>
      </c>
      <c r="I113" s="151">
        <v>26571.45</v>
      </c>
    </row>
    <row r="114" spans="1:9" x14ac:dyDescent="0.3">
      <c r="A114" s="3" t="s">
        <v>140</v>
      </c>
      <c r="B114" s="151">
        <v>0</v>
      </c>
      <c r="C114" s="151">
        <v>0</v>
      </c>
      <c r="D114" s="151">
        <v>0</v>
      </c>
      <c r="E114" s="151">
        <v>0</v>
      </c>
      <c r="F114" s="151">
        <v>0</v>
      </c>
      <c r="G114" s="151">
        <v>0</v>
      </c>
      <c r="H114" s="151">
        <v>0</v>
      </c>
      <c r="I114" s="151">
        <v>0</v>
      </c>
    </row>
    <row r="115" spans="1:9" x14ac:dyDescent="0.3">
      <c r="A115" s="3" t="s">
        <v>141</v>
      </c>
      <c r="B115" s="151">
        <v>0</v>
      </c>
      <c r="C115" s="151">
        <v>0</v>
      </c>
      <c r="D115" s="151">
        <v>0</v>
      </c>
      <c r="E115" s="151">
        <v>0</v>
      </c>
      <c r="F115" s="151">
        <v>0</v>
      </c>
      <c r="G115" s="151">
        <v>0</v>
      </c>
      <c r="H115" s="151">
        <v>0</v>
      </c>
      <c r="I115" s="151">
        <v>0</v>
      </c>
    </row>
    <row r="116" spans="1:9" x14ac:dyDescent="0.3">
      <c r="A116" s="3" t="s">
        <v>142</v>
      </c>
      <c r="B116" s="151">
        <v>0</v>
      </c>
      <c r="C116" s="151">
        <v>100344.58</v>
      </c>
      <c r="D116" s="151">
        <v>0</v>
      </c>
      <c r="E116" s="151">
        <v>0</v>
      </c>
      <c r="F116" s="151">
        <v>0</v>
      </c>
      <c r="G116" s="151">
        <v>0</v>
      </c>
      <c r="H116" s="151">
        <v>100344.58</v>
      </c>
      <c r="I116" s="151">
        <v>100344.58</v>
      </c>
    </row>
    <row r="117" spans="1:9" x14ac:dyDescent="0.3">
      <c r="A117" s="3" t="s">
        <v>143</v>
      </c>
      <c r="B117" s="151">
        <v>0</v>
      </c>
      <c r="C117" s="151">
        <v>32865.629999999997</v>
      </c>
      <c r="D117" s="151">
        <v>0</v>
      </c>
      <c r="E117" s="151">
        <v>0</v>
      </c>
      <c r="F117" s="151">
        <v>0</v>
      </c>
      <c r="G117" s="151">
        <v>0</v>
      </c>
      <c r="H117" s="151">
        <v>32865.629999999997</v>
      </c>
      <c r="I117" s="151">
        <v>32865.629999999997</v>
      </c>
    </row>
    <row r="118" spans="1:9" x14ac:dyDescent="0.3">
      <c r="A118" s="3" t="s">
        <v>144</v>
      </c>
      <c r="B118" s="151">
        <v>0</v>
      </c>
      <c r="C118" s="151">
        <v>0</v>
      </c>
      <c r="D118" s="151">
        <v>0</v>
      </c>
      <c r="E118" s="151">
        <v>0</v>
      </c>
      <c r="F118" s="151">
        <v>0</v>
      </c>
      <c r="G118" s="151">
        <v>0</v>
      </c>
      <c r="H118" s="151">
        <v>0</v>
      </c>
      <c r="I118" s="151">
        <v>0</v>
      </c>
    </row>
    <row r="119" spans="1:9" x14ac:dyDescent="0.3">
      <c r="A119" s="3" t="s">
        <v>145</v>
      </c>
      <c r="B119" s="151">
        <v>0</v>
      </c>
      <c r="C119" s="151">
        <v>136652.26999999999</v>
      </c>
      <c r="D119" s="151">
        <v>0</v>
      </c>
      <c r="E119" s="151">
        <v>0</v>
      </c>
      <c r="F119" s="151">
        <v>0</v>
      </c>
      <c r="G119" s="151">
        <v>0</v>
      </c>
      <c r="H119" s="151">
        <v>136652.26999999999</v>
      </c>
      <c r="I119" s="151">
        <v>136652.26999999999</v>
      </c>
    </row>
    <row r="120" spans="1:9" x14ac:dyDescent="0.3">
      <c r="A120" s="3" t="s">
        <v>146</v>
      </c>
      <c r="B120" s="151">
        <v>0</v>
      </c>
      <c r="C120" s="151">
        <v>36319.839999999997</v>
      </c>
      <c r="D120" s="151">
        <v>0</v>
      </c>
      <c r="E120" s="151">
        <v>0</v>
      </c>
      <c r="F120" s="151">
        <v>0</v>
      </c>
      <c r="G120" s="151">
        <v>0</v>
      </c>
      <c r="H120" s="151">
        <v>36319.839999999997</v>
      </c>
      <c r="I120" s="151">
        <v>36319.839999999997</v>
      </c>
    </row>
    <row r="121" spans="1:9" x14ac:dyDescent="0.3">
      <c r="A121" s="3" t="s">
        <v>147</v>
      </c>
      <c r="B121" s="151">
        <v>0</v>
      </c>
      <c r="C121" s="151">
        <v>150042.54999999999</v>
      </c>
      <c r="D121" s="151">
        <v>0</v>
      </c>
      <c r="E121" s="151">
        <v>0</v>
      </c>
      <c r="F121" s="151">
        <v>0</v>
      </c>
      <c r="G121" s="151">
        <v>0</v>
      </c>
      <c r="H121" s="151">
        <v>150042.54999999999</v>
      </c>
      <c r="I121" s="151">
        <v>150042.54999999999</v>
      </c>
    </row>
    <row r="122" spans="1:9" x14ac:dyDescent="0.3">
      <c r="A122" s="3" t="s">
        <v>148</v>
      </c>
      <c r="B122" s="151">
        <v>0</v>
      </c>
      <c r="C122" s="151">
        <v>26473.519999999899</v>
      </c>
      <c r="D122" s="151">
        <v>0</v>
      </c>
      <c r="E122" s="151">
        <v>0</v>
      </c>
      <c r="F122" s="151">
        <v>0</v>
      </c>
      <c r="G122" s="151">
        <v>0</v>
      </c>
      <c r="H122" s="151">
        <v>26473.519999999899</v>
      </c>
      <c r="I122" s="151">
        <v>26473.519999999899</v>
      </c>
    </row>
    <row r="123" spans="1:9" x14ac:dyDescent="0.3">
      <c r="A123" s="3" t="s">
        <v>149</v>
      </c>
      <c r="B123" s="151">
        <v>0</v>
      </c>
      <c r="C123" s="151">
        <v>265828.75</v>
      </c>
      <c r="D123" s="151">
        <v>0</v>
      </c>
      <c r="E123" s="151">
        <v>0</v>
      </c>
      <c r="F123" s="151">
        <v>0</v>
      </c>
      <c r="G123" s="151">
        <v>0</v>
      </c>
      <c r="H123" s="151">
        <v>265828.75</v>
      </c>
      <c r="I123" s="151">
        <v>265828.75</v>
      </c>
    </row>
    <row r="124" spans="1:9" x14ac:dyDescent="0.3">
      <c r="A124" s="3" t="s">
        <v>150</v>
      </c>
      <c r="B124" s="151">
        <v>0</v>
      </c>
      <c r="C124" s="151">
        <v>89.03</v>
      </c>
      <c r="D124" s="151">
        <v>0</v>
      </c>
      <c r="E124" s="151">
        <v>0</v>
      </c>
      <c r="F124" s="151">
        <v>0</v>
      </c>
      <c r="G124" s="151">
        <v>0</v>
      </c>
      <c r="H124" s="151">
        <v>89.03</v>
      </c>
      <c r="I124" s="151">
        <v>89.03</v>
      </c>
    </row>
    <row r="125" spans="1:9" x14ac:dyDescent="0.3">
      <c r="A125" s="3" t="s">
        <v>151</v>
      </c>
      <c r="B125" s="151">
        <v>0</v>
      </c>
      <c r="C125" s="151">
        <v>26944.46</v>
      </c>
      <c r="D125" s="151">
        <v>0</v>
      </c>
      <c r="E125" s="151">
        <v>0</v>
      </c>
      <c r="F125" s="151">
        <v>0</v>
      </c>
      <c r="G125" s="151">
        <v>0</v>
      </c>
      <c r="H125" s="151">
        <v>26944.46</v>
      </c>
      <c r="I125" s="151">
        <v>26944.46</v>
      </c>
    </row>
    <row r="126" spans="1:9" x14ac:dyDescent="0.3">
      <c r="A126" s="3" t="s">
        <v>152</v>
      </c>
      <c r="B126" s="151">
        <v>0</v>
      </c>
      <c r="C126" s="151">
        <v>11234.19</v>
      </c>
      <c r="D126" s="151">
        <v>0</v>
      </c>
      <c r="E126" s="151">
        <v>0</v>
      </c>
      <c r="F126" s="151">
        <v>0</v>
      </c>
      <c r="G126" s="151">
        <v>0</v>
      </c>
      <c r="H126" s="151">
        <v>11234.19</v>
      </c>
      <c r="I126" s="151">
        <v>11234.19</v>
      </c>
    </row>
    <row r="127" spans="1:9" x14ac:dyDescent="0.3">
      <c r="A127" s="3" t="s">
        <v>153</v>
      </c>
      <c r="B127" s="151">
        <v>0</v>
      </c>
      <c r="C127" s="151">
        <v>520520.42</v>
      </c>
      <c r="D127" s="151">
        <v>0</v>
      </c>
      <c r="E127" s="151">
        <v>0</v>
      </c>
      <c r="F127" s="151">
        <v>0</v>
      </c>
      <c r="G127" s="151">
        <v>0</v>
      </c>
      <c r="H127" s="151">
        <v>520520.42</v>
      </c>
      <c r="I127" s="151">
        <v>520520.42</v>
      </c>
    </row>
    <row r="128" spans="1:9" x14ac:dyDescent="0.3">
      <c r="A128" s="3" t="s">
        <v>154</v>
      </c>
      <c r="B128" s="151">
        <v>0</v>
      </c>
      <c r="C128" s="151">
        <v>0</v>
      </c>
      <c r="D128" s="151">
        <v>0</v>
      </c>
      <c r="E128" s="151">
        <v>0</v>
      </c>
      <c r="F128" s="151">
        <v>0</v>
      </c>
      <c r="G128" s="151">
        <v>0</v>
      </c>
      <c r="H128" s="151">
        <v>0</v>
      </c>
      <c r="I128" s="151">
        <v>0</v>
      </c>
    </row>
    <row r="129" spans="1:9" x14ac:dyDescent="0.3">
      <c r="A129" s="3" t="s">
        <v>155</v>
      </c>
      <c r="B129" s="151">
        <v>0</v>
      </c>
      <c r="C129" s="151">
        <v>0</v>
      </c>
      <c r="D129" s="151">
        <v>0</v>
      </c>
      <c r="E129" s="151">
        <v>0</v>
      </c>
      <c r="F129" s="151">
        <v>0</v>
      </c>
      <c r="G129" s="151">
        <v>0</v>
      </c>
      <c r="H129" s="151">
        <v>0</v>
      </c>
      <c r="I129" s="151">
        <v>0</v>
      </c>
    </row>
    <row r="130" spans="1:9" x14ac:dyDescent="0.3">
      <c r="A130" s="3" t="s">
        <v>156</v>
      </c>
      <c r="B130" s="151">
        <v>0</v>
      </c>
      <c r="C130" s="151">
        <v>0</v>
      </c>
      <c r="D130" s="151">
        <v>0</v>
      </c>
      <c r="E130" s="151">
        <v>0</v>
      </c>
      <c r="F130" s="151">
        <v>0</v>
      </c>
      <c r="G130" s="151">
        <v>0</v>
      </c>
      <c r="H130" s="151">
        <v>0</v>
      </c>
      <c r="I130" s="151">
        <v>0</v>
      </c>
    </row>
    <row r="131" spans="1:9" x14ac:dyDescent="0.3">
      <c r="A131" s="3" t="s">
        <v>157</v>
      </c>
      <c r="B131" s="151">
        <v>0</v>
      </c>
      <c r="C131" s="151">
        <v>0</v>
      </c>
      <c r="D131" s="151">
        <v>0</v>
      </c>
      <c r="E131" s="151">
        <v>0</v>
      </c>
      <c r="F131" s="151">
        <v>0</v>
      </c>
      <c r="G131" s="151">
        <v>0</v>
      </c>
      <c r="H131" s="151">
        <v>0</v>
      </c>
      <c r="I131" s="151">
        <v>0</v>
      </c>
    </row>
    <row r="132" spans="1:9" x14ac:dyDescent="0.3">
      <c r="A132" s="3" t="s">
        <v>158</v>
      </c>
      <c r="B132" s="151">
        <v>0</v>
      </c>
      <c r="C132" s="151">
        <v>21.5</v>
      </c>
      <c r="D132" s="151">
        <v>0</v>
      </c>
      <c r="E132" s="151">
        <v>0</v>
      </c>
      <c r="F132" s="151">
        <v>0</v>
      </c>
      <c r="G132" s="151">
        <v>0</v>
      </c>
      <c r="H132" s="151">
        <v>21.5</v>
      </c>
      <c r="I132" s="151">
        <v>21.5</v>
      </c>
    </row>
    <row r="133" spans="1:9" x14ac:dyDescent="0.3">
      <c r="A133" s="3" t="s">
        <v>159</v>
      </c>
      <c r="B133" s="151">
        <v>0</v>
      </c>
      <c r="C133" s="151">
        <v>0</v>
      </c>
      <c r="D133" s="151">
        <v>0</v>
      </c>
      <c r="E133" s="151">
        <v>0</v>
      </c>
      <c r="F133" s="151">
        <v>0</v>
      </c>
      <c r="G133" s="151">
        <v>0</v>
      </c>
      <c r="H133" s="151">
        <v>0</v>
      </c>
      <c r="I133" s="151">
        <v>0</v>
      </c>
    </row>
    <row r="134" spans="1:9" x14ac:dyDescent="0.3">
      <c r="A134" s="3" t="s">
        <v>160</v>
      </c>
      <c r="B134" s="152">
        <v>125638968.7</v>
      </c>
      <c r="C134" s="152">
        <v>3058051.2</v>
      </c>
      <c r="D134" s="152">
        <v>0</v>
      </c>
      <c r="E134" s="153">
        <v>0</v>
      </c>
      <c r="F134" s="153">
        <v>0</v>
      </c>
      <c r="G134" s="153">
        <v>125638968.7</v>
      </c>
      <c r="H134" s="153">
        <v>3058051.2</v>
      </c>
      <c r="I134" s="153">
        <v>128697019.89999899</v>
      </c>
    </row>
    <row r="135" spans="1:9" x14ac:dyDescent="0.3">
      <c r="A135" s="8" t="s">
        <v>161</v>
      </c>
      <c r="B135" s="150"/>
      <c r="C135" s="150"/>
      <c r="D135" s="150"/>
      <c r="E135" s="150"/>
      <c r="F135" s="150"/>
      <c r="G135" s="150"/>
      <c r="H135" s="150"/>
      <c r="I135" s="150"/>
    </row>
    <row r="136" spans="1:9" x14ac:dyDescent="0.3">
      <c r="A136" s="3" t="s">
        <v>162</v>
      </c>
      <c r="B136" s="151">
        <v>2612737.1599999899</v>
      </c>
      <c r="C136" s="151">
        <v>0</v>
      </c>
      <c r="D136" s="151">
        <v>0</v>
      </c>
      <c r="E136" s="151">
        <v>0</v>
      </c>
      <c r="F136" s="151">
        <v>0</v>
      </c>
      <c r="G136" s="151">
        <v>2612737.1599999899</v>
      </c>
      <c r="H136" s="151">
        <v>0</v>
      </c>
      <c r="I136" s="151">
        <v>2612737.1599999899</v>
      </c>
    </row>
    <row r="137" spans="1:9" x14ac:dyDescent="0.3">
      <c r="A137" s="3" t="s">
        <v>163</v>
      </c>
      <c r="B137" s="151">
        <v>0</v>
      </c>
      <c r="C137" s="151">
        <v>0</v>
      </c>
      <c r="D137" s="151">
        <v>0</v>
      </c>
      <c r="E137" s="151">
        <v>0</v>
      </c>
      <c r="F137" s="151">
        <v>0</v>
      </c>
      <c r="G137" s="151">
        <v>0</v>
      </c>
      <c r="H137" s="151">
        <v>0</v>
      </c>
      <c r="I137" s="151">
        <v>0</v>
      </c>
    </row>
    <row r="138" spans="1:9" x14ac:dyDescent="0.3">
      <c r="A138" s="3" t="s">
        <v>164</v>
      </c>
      <c r="B138" s="151">
        <v>35536.8299999999</v>
      </c>
      <c r="C138" s="151">
        <v>0</v>
      </c>
      <c r="D138" s="151">
        <v>0</v>
      </c>
      <c r="E138" s="151">
        <v>0</v>
      </c>
      <c r="F138" s="151">
        <v>0</v>
      </c>
      <c r="G138" s="151">
        <v>35536.8299999999</v>
      </c>
      <c r="H138" s="151">
        <v>0</v>
      </c>
      <c r="I138" s="151">
        <v>35536.8299999999</v>
      </c>
    </row>
    <row r="139" spans="1:9" x14ac:dyDescent="0.3">
      <c r="A139" s="3" t="s">
        <v>165</v>
      </c>
      <c r="B139" s="151">
        <v>2415932.8199999998</v>
      </c>
      <c r="C139" s="151">
        <v>0</v>
      </c>
      <c r="D139" s="151">
        <v>0</v>
      </c>
      <c r="E139" s="151">
        <v>0</v>
      </c>
      <c r="F139" s="151">
        <v>0</v>
      </c>
      <c r="G139" s="151">
        <v>2415932.8199999998</v>
      </c>
      <c r="H139" s="151">
        <v>0</v>
      </c>
      <c r="I139" s="151">
        <v>2415932.8199999998</v>
      </c>
    </row>
    <row r="140" spans="1:9" x14ac:dyDescent="0.3">
      <c r="A140" s="3" t="s">
        <v>166</v>
      </c>
      <c r="B140" s="151">
        <v>780232.3</v>
      </c>
      <c r="C140" s="151">
        <v>0</v>
      </c>
      <c r="D140" s="151">
        <v>0</v>
      </c>
      <c r="E140" s="151">
        <v>0</v>
      </c>
      <c r="F140" s="151">
        <v>0</v>
      </c>
      <c r="G140" s="151">
        <v>780232.3</v>
      </c>
      <c r="H140" s="151">
        <v>0</v>
      </c>
      <c r="I140" s="151">
        <v>780232.3</v>
      </c>
    </row>
    <row r="141" spans="1:9" x14ac:dyDescent="0.3">
      <c r="A141" s="3" t="s">
        <v>167</v>
      </c>
      <c r="B141" s="151">
        <v>645075.51</v>
      </c>
      <c r="C141" s="151">
        <v>0</v>
      </c>
      <c r="D141" s="151">
        <v>0</v>
      </c>
      <c r="E141" s="151">
        <v>0</v>
      </c>
      <c r="F141" s="151">
        <v>0</v>
      </c>
      <c r="G141" s="151">
        <v>645075.51</v>
      </c>
      <c r="H141" s="151">
        <v>0</v>
      </c>
      <c r="I141" s="151">
        <v>645075.51</v>
      </c>
    </row>
    <row r="142" spans="1:9" x14ac:dyDescent="0.3">
      <c r="A142" s="3" t="s">
        <v>168</v>
      </c>
      <c r="B142" s="151">
        <v>107100</v>
      </c>
      <c r="C142" s="151">
        <v>0</v>
      </c>
      <c r="D142" s="151">
        <v>0</v>
      </c>
      <c r="E142" s="151">
        <v>0</v>
      </c>
      <c r="F142" s="151">
        <v>0</v>
      </c>
      <c r="G142" s="151">
        <v>107100</v>
      </c>
      <c r="H142" s="151">
        <v>0</v>
      </c>
      <c r="I142" s="151">
        <v>107100</v>
      </c>
    </row>
    <row r="143" spans="1:9" x14ac:dyDescent="0.3">
      <c r="A143" s="3" t="s">
        <v>169</v>
      </c>
      <c r="B143" s="151">
        <v>974230.95</v>
      </c>
      <c r="C143" s="151">
        <v>0</v>
      </c>
      <c r="D143" s="151">
        <v>0</v>
      </c>
      <c r="E143" s="151">
        <v>0</v>
      </c>
      <c r="F143" s="151">
        <v>0</v>
      </c>
      <c r="G143" s="151">
        <v>974230.95</v>
      </c>
      <c r="H143" s="151">
        <v>0</v>
      </c>
      <c r="I143" s="151">
        <v>974230.95</v>
      </c>
    </row>
    <row r="144" spans="1:9" x14ac:dyDescent="0.3">
      <c r="A144" s="3" t="s">
        <v>170</v>
      </c>
      <c r="B144" s="151">
        <v>38058.01</v>
      </c>
      <c r="C144" s="151">
        <v>0</v>
      </c>
      <c r="D144" s="151">
        <v>0</v>
      </c>
      <c r="E144" s="151">
        <v>0</v>
      </c>
      <c r="F144" s="151">
        <v>0</v>
      </c>
      <c r="G144" s="151">
        <v>38058.01</v>
      </c>
      <c r="H144" s="151">
        <v>0</v>
      </c>
      <c r="I144" s="151">
        <v>38058.01</v>
      </c>
    </row>
    <row r="145" spans="1:9" x14ac:dyDescent="0.3">
      <c r="A145" s="3" t="s">
        <v>171</v>
      </c>
      <c r="B145" s="151">
        <v>1406131.17</v>
      </c>
      <c r="C145" s="151">
        <v>0</v>
      </c>
      <c r="D145" s="151">
        <v>0</v>
      </c>
      <c r="E145" s="151">
        <v>0</v>
      </c>
      <c r="F145" s="151">
        <v>0</v>
      </c>
      <c r="G145" s="151">
        <v>1406131.17</v>
      </c>
      <c r="H145" s="151">
        <v>0</v>
      </c>
      <c r="I145" s="151">
        <v>1406131.17</v>
      </c>
    </row>
    <row r="146" spans="1:9" x14ac:dyDescent="0.3">
      <c r="A146" s="3" t="s">
        <v>172</v>
      </c>
      <c r="B146" s="151">
        <v>258191.73</v>
      </c>
      <c r="C146" s="151">
        <v>0</v>
      </c>
      <c r="D146" s="151">
        <v>0</v>
      </c>
      <c r="E146" s="151">
        <v>0</v>
      </c>
      <c r="F146" s="151">
        <v>0</v>
      </c>
      <c r="G146" s="151">
        <v>258191.73</v>
      </c>
      <c r="H146" s="151">
        <v>0</v>
      </c>
      <c r="I146" s="151">
        <v>258191.73</v>
      </c>
    </row>
    <row r="147" spans="1:9" x14ac:dyDescent="0.3">
      <c r="A147" s="3" t="s">
        <v>173</v>
      </c>
      <c r="B147" s="151">
        <v>1089838.43</v>
      </c>
      <c r="C147" s="151">
        <v>0</v>
      </c>
      <c r="D147" s="151">
        <v>0</v>
      </c>
      <c r="E147" s="151">
        <v>0</v>
      </c>
      <c r="F147" s="151">
        <v>0</v>
      </c>
      <c r="G147" s="151">
        <v>1089838.43</v>
      </c>
      <c r="H147" s="151">
        <v>0</v>
      </c>
      <c r="I147" s="151">
        <v>1089838.43</v>
      </c>
    </row>
    <row r="148" spans="1:9" x14ac:dyDescent="0.3">
      <c r="A148" s="3" t="s">
        <v>174</v>
      </c>
      <c r="B148" s="151">
        <v>143331.23000000001</v>
      </c>
      <c r="C148" s="151">
        <v>0</v>
      </c>
      <c r="D148" s="151">
        <v>0</v>
      </c>
      <c r="E148" s="151">
        <v>0</v>
      </c>
      <c r="F148" s="151">
        <v>0</v>
      </c>
      <c r="G148" s="151">
        <v>143331.23000000001</v>
      </c>
      <c r="H148" s="151">
        <v>0</v>
      </c>
      <c r="I148" s="151">
        <v>143331.23000000001</v>
      </c>
    </row>
    <row r="149" spans="1:9" x14ac:dyDescent="0.3">
      <c r="A149" s="3" t="s">
        <v>175</v>
      </c>
      <c r="B149" s="151">
        <v>113977.96</v>
      </c>
      <c r="C149" s="151">
        <v>0</v>
      </c>
      <c r="D149" s="151">
        <v>0</v>
      </c>
      <c r="E149" s="151">
        <v>0</v>
      </c>
      <c r="F149" s="151">
        <v>0</v>
      </c>
      <c r="G149" s="151">
        <v>113977.96</v>
      </c>
      <c r="H149" s="151">
        <v>0</v>
      </c>
      <c r="I149" s="151">
        <v>113977.96</v>
      </c>
    </row>
    <row r="150" spans="1:9" x14ac:dyDescent="0.3">
      <c r="A150" s="3" t="s">
        <v>176</v>
      </c>
      <c r="B150" s="151">
        <v>569.02</v>
      </c>
      <c r="C150" s="151">
        <v>0</v>
      </c>
      <c r="D150" s="151">
        <v>0</v>
      </c>
      <c r="E150" s="151">
        <v>0</v>
      </c>
      <c r="F150" s="151">
        <v>0</v>
      </c>
      <c r="G150" s="151">
        <v>569.02</v>
      </c>
      <c r="H150" s="151">
        <v>0</v>
      </c>
      <c r="I150" s="151">
        <v>569.02</v>
      </c>
    </row>
    <row r="151" spans="1:9" x14ac:dyDescent="0.3">
      <c r="A151" s="3" t="s">
        <v>177</v>
      </c>
      <c r="B151" s="151">
        <v>0</v>
      </c>
      <c r="C151" s="151">
        <v>0</v>
      </c>
      <c r="D151" s="151">
        <v>0</v>
      </c>
      <c r="E151" s="151">
        <v>0</v>
      </c>
      <c r="F151" s="151">
        <v>0</v>
      </c>
      <c r="G151" s="151">
        <v>0</v>
      </c>
      <c r="H151" s="151">
        <v>0</v>
      </c>
      <c r="I151" s="151">
        <v>0</v>
      </c>
    </row>
    <row r="152" spans="1:9" x14ac:dyDescent="0.3">
      <c r="A152" s="3" t="s">
        <v>178</v>
      </c>
      <c r="B152" s="151">
        <v>103454.19</v>
      </c>
      <c r="C152" s="151">
        <v>0</v>
      </c>
      <c r="D152" s="151">
        <v>0</v>
      </c>
      <c r="E152" s="151">
        <v>0</v>
      </c>
      <c r="F152" s="151">
        <v>0</v>
      </c>
      <c r="G152" s="151">
        <v>103454.19</v>
      </c>
      <c r="H152" s="151">
        <v>0</v>
      </c>
      <c r="I152" s="151">
        <v>103454.19</v>
      </c>
    </row>
    <row r="153" spans="1:9" x14ac:dyDescent="0.3">
      <c r="A153" s="3" t="s">
        <v>179</v>
      </c>
      <c r="B153" s="151">
        <v>2592713.25</v>
      </c>
      <c r="C153" s="151">
        <v>0</v>
      </c>
      <c r="D153" s="151">
        <v>0</v>
      </c>
      <c r="E153" s="151">
        <v>0</v>
      </c>
      <c r="F153" s="151">
        <v>0</v>
      </c>
      <c r="G153" s="151">
        <v>2592713.25</v>
      </c>
      <c r="H153" s="151">
        <v>0</v>
      </c>
      <c r="I153" s="151">
        <v>2592713.25</v>
      </c>
    </row>
    <row r="154" spans="1:9" x14ac:dyDescent="0.3">
      <c r="A154" s="3" t="s">
        <v>180</v>
      </c>
      <c r="B154" s="151">
        <v>6687255.46</v>
      </c>
      <c r="C154" s="151">
        <v>0</v>
      </c>
      <c r="D154" s="151">
        <v>0</v>
      </c>
      <c r="E154" s="151">
        <v>0</v>
      </c>
      <c r="F154" s="151">
        <v>0</v>
      </c>
      <c r="G154" s="151">
        <v>6687255.46</v>
      </c>
      <c r="H154" s="151">
        <v>0</v>
      </c>
      <c r="I154" s="151">
        <v>6687255.46</v>
      </c>
    </row>
    <row r="155" spans="1:9" x14ac:dyDescent="0.3">
      <c r="A155" s="3" t="s">
        <v>181</v>
      </c>
      <c r="B155" s="151">
        <v>131.18</v>
      </c>
      <c r="C155" s="151">
        <v>0</v>
      </c>
      <c r="D155" s="151">
        <v>0</v>
      </c>
      <c r="E155" s="151">
        <v>0</v>
      </c>
      <c r="F155" s="151">
        <v>0</v>
      </c>
      <c r="G155" s="151">
        <v>131.18</v>
      </c>
      <c r="H155" s="151">
        <v>0</v>
      </c>
      <c r="I155" s="151">
        <v>131.18</v>
      </c>
    </row>
    <row r="156" spans="1:9" x14ac:dyDescent="0.3">
      <c r="A156" s="3" t="s">
        <v>182</v>
      </c>
      <c r="B156" s="151">
        <v>71838.489999999903</v>
      </c>
      <c r="C156" s="151">
        <v>0</v>
      </c>
      <c r="D156" s="151">
        <v>0</v>
      </c>
      <c r="E156" s="151">
        <v>0</v>
      </c>
      <c r="F156" s="151">
        <v>0</v>
      </c>
      <c r="G156" s="151">
        <v>71838.489999999903</v>
      </c>
      <c r="H156" s="151">
        <v>0</v>
      </c>
      <c r="I156" s="151">
        <v>71838.489999999903</v>
      </c>
    </row>
    <row r="157" spans="1:9" x14ac:dyDescent="0.3">
      <c r="A157" s="3" t="s">
        <v>183</v>
      </c>
      <c r="B157" s="151">
        <v>0</v>
      </c>
      <c r="C157" s="151">
        <v>0</v>
      </c>
      <c r="D157" s="151">
        <v>0</v>
      </c>
      <c r="E157" s="151">
        <v>0</v>
      </c>
      <c r="F157" s="151">
        <v>0</v>
      </c>
      <c r="G157" s="151">
        <v>0</v>
      </c>
      <c r="H157" s="151">
        <v>0</v>
      </c>
      <c r="I157" s="151">
        <v>0</v>
      </c>
    </row>
    <row r="158" spans="1:9" x14ac:dyDescent="0.3">
      <c r="A158" s="3" t="s">
        <v>184</v>
      </c>
      <c r="B158" s="151">
        <v>0</v>
      </c>
      <c r="C158" s="151">
        <v>0</v>
      </c>
      <c r="D158" s="151">
        <v>0</v>
      </c>
      <c r="E158" s="151">
        <v>0</v>
      </c>
      <c r="F158" s="151">
        <v>0</v>
      </c>
      <c r="G158" s="151">
        <v>0</v>
      </c>
      <c r="H158" s="151">
        <v>0</v>
      </c>
      <c r="I158" s="151">
        <v>0</v>
      </c>
    </row>
    <row r="159" spans="1:9" x14ac:dyDescent="0.3">
      <c r="A159" s="3" t="s">
        <v>185</v>
      </c>
      <c r="B159" s="151">
        <v>0</v>
      </c>
      <c r="C159" s="151">
        <v>0</v>
      </c>
      <c r="D159" s="151">
        <v>0</v>
      </c>
      <c r="E159" s="151">
        <v>0</v>
      </c>
      <c r="F159" s="151">
        <v>0</v>
      </c>
      <c r="G159" s="151">
        <v>0</v>
      </c>
      <c r="H159" s="151">
        <v>0</v>
      </c>
      <c r="I159" s="151">
        <v>0</v>
      </c>
    </row>
    <row r="160" spans="1:9" x14ac:dyDescent="0.3">
      <c r="A160" s="3" t="s">
        <v>186</v>
      </c>
      <c r="B160" s="151">
        <v>0</v>
      </c>
      <c r="C160" s="151">
        <v>0</v>
      </c>
      <c r="D160" s="151">
        <v>0</v>
      </c>
      <c r="E160" s="151">
        <v>0</v>
      </c>
      <c r="F160" s="151">
        <v>0</v>
      </c>
      <c r="G160" s="151">
        <v>0</v>
      </c>
      <c r="H160" s="151">
        <v>0</v>
      </c>
      <c r="I160" s="151">
        <v>0</v>
      </c>
    </row>
    <row r="161" spans="1:9" x14ac:dyDescent="0.3">
      <c r="A161" s="3" t="s">
        <v>187</v>
      </c>
      <c r="B161" s="151">
        <v>0</v>
      </c>
      <c r="C161" s="151">
        <v>0</v>
      </c>
      <c r="D161" s="151">
        <v>0</v>
      </c>
      <c r="E161" s="151">
        <v>0</v>
      </c>
      <c r="F161" s="151">
        <v>0</v>
      </c>
      <c r="G161" s="151">
        <v>0</v>
      </c>
      <c r="H161" s="151">
        <v>0</v>
      </c>
      <c r="I161" s="151">
        <v>0</v>
      </c>
    </row>
    <row r="162" spans="1:9" x14ac:dyDescent="0.3">
      <c r="A162" s="3" t="s">
        <v>188</v>
      </c>
      <c r="B162" s="151">
        <v>0</v>
      </c>
      <c r="C162" s="151">
        <v>0</v>
      </c>
      <c r="D162" s="151">
        <v>0</v>
      </c>
      <c r="E162" s="151">
        <v>0</v>
      </c>
      <c r="F162" s="151">
        <v>0</v>
      </c>
      <c r="G162" s="151">
        <v>0</v>
      </c>
      <c r="H162" s="151">
        <v>0</v>
      </c>
      <c r="I162" s="151">
        <v>0</v>
      </c>
    </row>
    <row r="163" spans="1:9" x14ac:dyDescent="0.3">
      <c r="A163" s="3" t="s">
        <v>189</v>
      </c>
      <c r="B163" s="151">
        <v>0</v>
      </c>
      <c r="C163" s="151">
        <v>0</v>
      </c>
      <c r="D163" s="151">
        <v>0</v>
      </c>
      <c r="E163" s="151">
        <v>0</v>
      </c>
      <c r="F163" s="151">
        <v>0</v>
      </c>
      <c r="G163" s="151">
        <v>0</v>
      </c>
      <c r="H163" s="151">
        <v>0</v>
      </c>
      <c r="I163" s="151">
        <v>0</v>
      </c>
    </row>
    <row r="164" spans="1:9" x14ac:dyDescent="0.3">
      <c r="A164" s="3" t="s">
        <v>190</v>
      </c>
      <c r="B164" s="152">
        <v>20076335.690000001</v>
      </c>
      <c r="C164" s="152">
        <v>0</v>
      </c>
      <c r="D164" s="152">
        <v>0</v>
      </c>
      <c r="E164" s="153">
        <v>0</v>
      </c>
      <c r="F164" s="153">
        <v>0</v>
      </c>
      <c r="G164" s="153">
        <v>20076335.690000001</v>
      </c>
      <c r="H164" s="153">
        <v>0</v>
      </c>
      <c r="I164" s="153">
        <v>20076335.690000001</v>
      </c>
    </row>
    <row r="165" spans="1:9" x14ac:dyDescent="0.3">
      <c r="A165" s="8" t="s">
        <v>191</v>
      </c>
      <c r="B165" s="150"/>
      <c r="C165" s="150"/>
      <c r="D165" s="150"/>
      <c r="E165" s="150"/>
      <c r="F165" s="150"/>
      <c r="G165" s="150"/>
      <c r="H165" s="150"/>
      <c r="I165" s="150"/>
    </row>
    <row r="166" spans="1:9" x14ac:dyDescent="0.3">
      <c r="A166" s="3" t="s">
        <v>192</v>
      </c>
      <c r="B166" s="151">
        <v>-582745.83000000101</v>
      </c>
      <c r="C166" s="151">
        <v>0</v>
      </c>
      <c r="D166" s="151">
        <v>0</v>
      </c>
      <c r="E166" s="151">
        <v>0</v>
      </c>
      <c r="F166" s="151">
        <v>0</v>
      </c>
      <c r="G166" s="151">
        <v>-582745.83000000101</v>
      </c>
      <c r="H166" s="151">
        <v>0</v>
      </c>
      <c r="I166" s="151">
        <v>-582745.83000000101</v>
      </c>
    </row>
    <row r="167" spans="1:9" x14ac:dyDescent="0.3">
      <c r="A167" s="3" t="s">
        <v>193</v>
      </c>
      <c r="B167" s="151">
        <v>3153128.38</v>
      </c>
      <c r="C167" s="151">
        <v>0</v>
      </c>
      <c r="D167" s="151">
        <v>0</v>
      </c>
      <c r="E167" s="151">
        <v>0</v>
      </c>
      <c r="F167" s="151">
        <v>0</v>
      </c>
      <c r="G167" s="151">
        <v>3153128.38</v>
      </c>
      <c r="H167" s="151">
        <v>0</v>
      </c>
      <c r="I167" s="151">
        <v>3153128.38</v>
      </c>
    </row>
    <row r="168" spans="1:9" x14ac:dyDescent="0.3">
      <c r="A168" s="3" t="s">
        <v>194</v>
      </c>
      <c r="B168" s="151">
        <v>1444125.64</v>
      </c>
      <c r="C168" s="151">
        <v>0</v>
      </c>
      <c r="D168" s="151">
        <v>0</v>
      </c>
      <c r="E168" s="151">
        <v>0</v>
      </c>
      <c r="F168" s="151">
        <v>0</v>
      </c>
      <c r="G168" s="151">
        <v>1444125.64</v>
      </c>
      <c r="H168" s="151">
        <v>0</v>
      </c>
      <c r="I168" s="151">
        <v>1444125.64</v>
      </c>
    </row>
    <row r="169" spans="1:9" x14ac:dyDescent="0.3">
      <c r="A169" s="3" t="s">
        <v>195</v>
      </c>
      <c r="B169" s="151">
        <v>3167237.2</v>
      </c>
      <c r="C169" s="151">
        <v>0</v>
      </c>
      <c r="D169" s="151">
        <v>0</v>
      </c>
      <c r="E169" s="151">
        <v>0</v>
      </c>
      <c r="F169" s="151">
        <v>0</v>
      </c>
      <c r="G169" s="151">
        <v>3167237.2</v>
      </c>
      <c r="H169" s="151">
        <v>0</v>
      </c>
      <c r="I169" s="151">
        <v>3167237.2</v>
      </c>
    </row>
    <row r="170" spans="1:9" x14ac:dyDescent="0.3">
      <c r="A170" s="3" t="s">
        <v>196</v>
      </c>
      <c r="B170" s="151">
        <v>2833858.17</v>
      </c>
      <c r="C170" s="151">
        <v>0</v>
      </c>
      <c r="D170" s="151">
        <v>0</v>
      </c>
      <c r="E170" s="151">
        <v>0</v>
      </c>
      <c r="F170" s="151">
        <v>0</v>
      </c>
      <c r="G170" s="151">
        <v>2833858.17</v>
      </c>
      <c r="H170" s="151">
        <v>0</v>
      </c>
      <c r="I170" s="151">
        <v>2833858.17</v>
      </c>
    </row>
    <row r="171" spans="1:9" x14ac:dyDescent="0.3">
      <c r="A171" s="3" t="s">
        <v>197</v>
      </c>
      <c r="B171" s="151">
        <v>697020.47</v>
      </c>
      <c r="C171" s="151">
        <v>0</v>
      </c>
      <c r="D171" s="151">
        <v>0</v>
      </c>
      <c r="E171" s="151">
        <v>0</v>
      </c>
      <c r="F171" s="151">
        <v>0</v>
      </c>
      <c r="G171" s="151">
        <v>697020.47</v>
      </c>
      <c r="H171" s="151">
        <v>0</v>
      </c>
      <c r="I171" s="151">
        <v>697020.47</v>
      </c>
    </row>
    <row r="172" spans="1:9" x14ac:dyDescent="0.3">
      <c r="A172" s="3" t="s">
        <v>198</v>
      </c>
      <c r="B172" s="151">
        <v>-2410942.8199999901</v>
      </c>
      <c r="C172" s="151">
        <v>0</v>
      </c>
      <c r="D172" s="151">
        <v>0</v>
      </c>
      <c r="E172" s="151">
        <v>0</v>
      </c>
      <c r="F172" s="151">
        <v>0</v>
      </c>
      <c r="G172" s="151">
        <v>-2410942.8199999901</v>
      </c>
      <c r="H172" s="151">
        <v>0</v>
      </c>
      <c r="I172" s="151">
        <v>-2410942.8199999901</v>
      </c>
    </row>
    <row r="173" spans="1:9" x14ac:dyDescent="0.3">
      <c r="A173" s="3" t="s">
        <v>199</v>
      </c>
      <c r="B173" s="151">
        <v>4456905.8499999996</v>
      </c>
      <c r="C173" s="151">
        <v>0</v>
      </c>
      <c r="D173" s="151">
        <v>0</v>
      </c>
      <c r="E173" s="151">
        <v>0</v>
      </c>
      <c r="F173" s="151">
        <v>0</v>
      </c>
      <c r="G173" s="151">
        <v>4456905.8499999996</v>
      </c>
      <c r="H173" s="151">
        <v>0</v>
      </c>
      <c r="I173" s="151">
        <v>4456905.8499999996</v>
      </c>
    </row>
    <row r="174" spans="1:9" x14ac:dyDescent="0.3">
      <c r="A174" s="3" t="s">
        <v>200</v>
      </c>
      <c r="B174" s="151">
        <v>7583830.6099999901</v>
      </c>
      <c r="C174" s="151">
        <v>0</v>
      </c>
      <c r="D174" s="151">
        <v>0</v>
      </c>
      <c r="E174" s="151">
        <v>0</v>
      </c>
      <c r="F174" s="151">
        <v>0</v>
      </c>
      <c r="G174" s="151">
        <v>7583830.6099999901</v>
      </c>
      <c r="H174" s="151">
        <v>0</v>
      </c>
      <c r="I174" s="151">
        <v>7583830.6099999901</v>
      </c>
    </row>
    <row r="175" spans="1:9" x14ac:dyDescent="0.3">
      <c r="A175" s="3" t="s">
        <v>201</v>
      </c>
      <c r="B175" s="151">
        <v>996175.47</v>
      </c>
      <c r="C175" s="151">
        <v>0</v>
      </c>
      <c r="D175" s="151">
        <v>0</v>
      </c>
      <c r="E175" s="151">
        <v>0</v>
      </c>
      <c r="F175" s="151">
        <v>0</v>
      </c>
      <c r="G175" s="151">
        <v>996175.47</v>
      </c>
      <c r="H175" s="151">
        <v>0</v>
      </c>
      <c r="I175" s="151">
        <v>996175.47</v>
      </c>
    </row>
    <row r="176" spans="1:9" x14ac:dyDescent="0.3">
      <c r="A176" s="3" t="s">
        <v>202</v>
      </c>
      <c r="B176" s="151">
        <v>85836.44</v>
      </c>
      <c r="C176" s="151">
        <v>0</v>
      </c>
      <c r="D176" s="151">
        <v>0</v>
      </c>
      <c r="E176" s="151">
        <v>0</v>
      </c>
      <c r="F176" s="151">
        <v>0</v>
      </c>
      <c r="G176" s="151">
        <v>85836.44</v>
      </c>
      <c r="H176" s="151">
        <v>0</v>
      </c>
      <c r="I176" s="151">
        <v>85836.44</v>
      </c>
    </row>
    <row r="177" spans="1:9" x14ac:dyDescent="0.3">
      <c r="A177" s="3" t="s">
        <v>203</v>
      </c>
      <c r="B177" s="151">
        <v>0</v>
      </c>
      <c r="C177" s="151">
        <v>0</v>
      </c>
      <c r="D177" s="151">
        <v>0</v>
      </c>
      <c r="E177" s="151">
        <v>0</v>
      </c>
      <c r="F177" s="151">
        <v>0</v>
      </c>
      <c r="G177" s="151">
        <v>0</v>
      </c>
      <c r="H177" s="151">
        <v>0</v>
      </c>
      <c r="I177" s="151">
        <v>0</v>
      </c>
    </row>
    <row r="178" spans="1:9" x14ac:dyDescent="0.3">
      <c r="A178" s="3" t="s">
        <v>204</v>
      </c>
      <c r="B178" s="151">
        <v>1936136.07</v>
      </c>
      <c r="C178" s="151">
        <v>0</v>
      </c>
      <c r="D178" s="151">
        <v>0</v>
      </c>
      <c r="E178" s="151">
        <v>0</v>
      </c>
      <c r="F178" s="151">
        <v>0</v>
      </c>
      <c r="G178" s="151">
        <v>1936136.07</v>
      </c>
      <c r="H178" s="151">
        <v>0</v>
      </c>
      <c r="I178" s="151">
        <v>1936136.07</v>
      </c>
    </row>
    <row r="179" spans="1:9" x14ac:dyDescent="0.3">
      <c r="A179" s="3" t="s">
        <v>205</v>
      </c>
      <c r="B179" s="151">
        <v>41066060.090000004</v>
      </c>
      <c r="C179" s="151">
        <v>0</v>
      </c>
      <c r="D179" s="151">
        <v>0</v>
      </c>
      <c r="E179" s="151">
        <v>0</v>
      </c>
      <c r="F179" s="151">
        <v>0</v>
      </c>
      <c r="G179" s="151">
        <v>41066060.090000004</v>
      </c>
      <c r="H179" s="151">
        <v>0</v>
      </c>
      <c r="I179" s="151">
        <v>41066060.090000004</v>
      </c>
    </row>
    <row r="180" spans="1:9" x14ac:dyDescent="0.3">
      <c r="A180" s="3" t="s">
        <v>206</v>
      </c>
      <c r="B180" s="151">
        <v>15828904.869999999</v>
      </c>
      <c r="C180" s="151">
        <v>0</v>
      </c>
      <c r="D180" s="151">
        <v>0</v>
      </c>
      <c r="E180" s="151">
        <v>0</v>
      </c>
      <c r="F180" s="151">
        <v>0</v>
      </c>
      <c r="G180" s="151">
        <v>15828904.869999999</v>
      </c>
      <c r="H180" s="151">
        <v>0</v>
      </c>
      <c r="I180" s="151">
        <v>15828904.869999999</v>
      </c>
    </row>
    <row r="181" spans="1:9" x14ac:dyDescent="0.3">
      <c r="A181" s="3" t="s">
        <v>207</v>
      </c>
      <c r="B181" s="151">
        <v>225899.33</v>
      </c>
      <c r="C181" s="151">
        <v>0</v>
      </c>
      <c r="D181" s="151">
        <v>0</v>
      </c>
      <c r="E181" s="151">
        <v>0</v>
      </c>
      <c r="F181" s="151">
        <v>0</v>
      </c>
      <c r="G181" s="151">
        <v>225899.33</v>
      </c>
      <c r="H181" s="151">
        <v>0</v>
      </c>
      <c r="I181" s="151">
        <v>225899.33</v>
      </c>
    </row>
    <row r="182" spans="1:9" x14ac:dyDescent="0.3">
      <c r="A182" s="3" t="s">
        <v>208</v>
      </c>
      <c r="B182" s="151">
        <v>2449884.63</v>
      </c>
      <c r="C182" s="151">
        <v>0</v>
      </c>
      <c r="D182" s="151">
        <v>0</v>
      </c>
      <c r="E182" s="151">
        <v>0</v>
      </c>
      <c r="F182" s="151">
        <v>0</v>
      </c>
      <c r="G182" s="151">
        <v>2449884.63</v>
      </c>
      <c r="H182" s="151">
        <v>0</v>
      </c>
      <c r="I182" s="151">
        <v>2449884.63</v>
      </c>
    </row>
    <row r="183" spans="1:9" x14ac:dyDescent="0.3">
      <c r="A183" s="3" t="s">
        <v>209</v>
      </c>
      <c r="B183" s="151">
        <v>479012.929999999</v>
      </c>
      <c r="C183" s="151">
        <v>0</v>
      </c>
      <c r="D183" s="151">
        <v>0</v>
      </c>
      <c r="E183" s="151">
        <v>0</v>
      </c>
      <c r="F183" s="151">
        <v>0</v>
      </c>
      <c r="G183" s="151">
        <v>479012.929999999</v>
      </c>
      <c r="H183" s="151">
        <v>0</v>
      </c>
      <c r="I183" s="151">
        <v>479012.929999999</v>
      </c>
    </row>
    <row r="184" spans="1:9" x14ac:dyDescent="0.3">
      <c r="A184" s="3" t="s">
        <v>210</v>
      </c>
      <c r="B184" s="151">
        <v>0</v>
      </c>
      <c r="C184" s="151">
        <v>0</v>
      </c>
      <c r="D184" s="151">
        <v>0</v>
      </c>
      <c r="E184" s="151">
        <v>0</v>
      </c>
      <c r="F184" s="151">
        <v>0</v>
      </c>
      <c r="G184" s="151">
        <v>0</v>
      </c>
      <c r="H184" s="151">
        <v>0</v>
      </c>
      <c r="I184" s="151">
        <v>0</v>
      </c>
    </row>
    <row r="185" spans="1:9" x14ac:dyDescent="0.3">
      <c r="A185" s="3" t="s">
        <v>211</v>
      </c>
      <c r="B185" s="151">
        <v>0</v>
      </c>
      <c r="C185" s="151">
        <v>1936401.28</v>
      </c>
      <c r="D185" s="151">
        <v>0</v>
      </c>
      <c r="E185" s="151">
        <v>0</v>
      </c>
      <c r="F185" s="151">
        <v>0</v>
      </c>
      <c r="G185" s="151">
        <v>0</v>
      </c>
      <c r="H185" s="151">
        <v>1936401.28</v>
      </c>
      <c r="I185" s="151">
        <v>1936401.28</v>
      </c>
    </row>
    <row r="186" spans="1:9" x14ac:dyDescent="0.3">
      <c r="A186" s="3" t="s">
        <v>212</v>
      </c>
      <c r="B186" s="151">
        <v>0</v>
      </c>
      <c r="C186" s="151">
        <v>957636.02</v>
      </c>
      <c r="D186" s="151">
        <v>0</v>
      </c>
      <c r="E186" s="151">
        <v>0</v>
      </c>
      <c r="F186" s="151">
        <v>0</v>
      </c>
      <c r="G186" s="151">
        <v>0</v>
      </c>
      <c r="H186" s="151">
        <v>957636.02</v>
      </c>
      <c r="I186" s="151">
        <v>957636.02</v>
      </c>
    </row>
    <row r="187" spans="1:9" x14ac:dyDescent="0.3">
      <c r="A187" s="3" t="s">
        <v>213</v>
      </c>
      <c r="B187" s="151">
        <v>0</v>
      </c>
      <c r="C187" s="151">
        <v>17558125.550000001</v>
      </c>
      <c r="D187" s="151">
        <v>0</v>
      </c>
      <c r="E187" s="151">
        <v>0</v>
      </c>
      <c r="F187" s="151">
        <v>0</v>
      </c>
      <c r="G187" s="151">
        <v>0</v>
      </c>
      <c r="H187" s="151">
        <v>17558125.550000001</v>
      </c>
      <c r="I187" s="151">
        <v>17558125.550000001</v>
      </c>
    </row>
    <row r="188" spans="1:9" x14ac:dyDescent="0.3">
      <c r="A188" s="3" t="s">
        <v>214</v>
      </c>
      <c r="B188" s="151">
        <v>0</v>
      </c>
      <c r="C188" s="151">
        <v>2185351.5099999998</v>
      </c>
      <c r="D188" s="151">
        <v>0</v>
      </c>
      <c r="E188" s="151">
        <v>0</v>
      </c>
      <c r="F188" s="151">
        <v>0</v>
      </c>
      <c r="G188" s="151">
        <v>0</v>
      </c>
      <c r="H188" s="151">
        <v>2185351.5099999998</v>
      </c>
      <c r="I188" s="151">
        <v>2185351.5099999998</v>
      </c>
    </row>
    <row r="189" spans="1:9" x14ac:dyDescent="0.3">
      <c r="A189" s="3" t="s">
        <v>215</v>
      </c>
      <c r="B189" s="151">
        <v>0</v>
      </c>
      <c r="C189" s="151">
        <v>204437.79</v>
      </c>
      <c r="D189" s="151">
        <v>0</v>
      </c>
      <c r="E189" s="151">
        <v>0</v>
      </c>
      <c r="F189" s="151">
        <v>0</v>
      </c>
      <c r="G189" s="151">
        <v>0</v>
      </c>
      <c r="H189" s="151">
        <v>204437.79</v>
      </c>
      <c r="I189" s="151">
        <v>204437.79</v>
      </c>
    </row>
    <row r="190" spans="1:9" x14ac:dyDescent="0.3">
      <c r="A190" s="3" t="s">
        <v>216</v>
      </c>
      <c r="B190" s="151">
        <v>0</v>
      </c>
      <c r="C190" s="151">
        <v>4845845.5199999996</v>
      </c>
      <c r="D190" s="151">
        <v>0</v>
      </c>
      <c r="E190" s="151">
        <v>0</v>
      </c>
      <c r="F190" s="151">
        <v>0</v>
      </c>
      <c r="G190" s="151">
        <v>0</v>
      </c>
      <c r="H190" s="151">
        <v>4845845.5199999996</v>
      </c>
      <c r="I190" s="151">
        <v>4845845.5199999996</v>
      </c>
    </row>
    <row r="191" spans="1:9" x14ac:dyDescent="0.3">
      <c r="A191" s="3" t="s">
        <v>217</v>
      </c>
      <c r="B191" s="151">
        <v>0</v>
      </c>
      <c r="C191" s="151">
        <v>5295603.49</v>
      </c>
      <c r="D191" s="151">
        <v>0</v>
      </c>
      <c r="E191" s="151">
        <v>0</v>
      </c>
      <c r="F191" s="151">
        <v>0</v>
      </c>
      <c r="G191" s="151">
        <v>0</v>
      </c>
      <c r="H191" s="151">
        <v>5295603.49</v>
      </c>
      <c r="I191" s="151">
        <v>5295603.49</v>
      </c>
    </row>
    <row r="192" spans="1:9" x14ac:dyDescent="0.3">
      <c r="A192" s="3" t="s">
        <v>218</v>
      </c>
      <c r="B192" s="151">
        <v>0</v>
      </c>
      <c r="C192" s="151">
        <v>8229560.9100000001</v>
      </c>
      <c r="D192" s="151">
        <v>0</v>
      </c>
      <c r="E192" s="151">
        <v>0</v>
      </c>
      <c r="F192" s="151">
        <v>0</v>
      </c>
      <c r="G192" s="151">
        <v>0</v>
      </c>
      <c r="H192" s="151">
        <v>8229560.9100000001</v>
      </c>
      <c r="I192" s="151">
        <v>8229560.9100000001</v>
      </c>
    </row>
    <row r="193" spans="1:9" x14ac:dyDescent="0.3">
      <c r="A193" s="3" t="s">
        <v>219</v>
      </c>
      <c r="B193" s="151">
        <v>0</v>
      </c>
      <c r="C193" s="151">
        <v>130542.099999999</v>
      </c>
      <c r="D193" s="151">
        <v>0</v>
      </c>
      <c r="E193" s="151">
        <v>0</v>
      </c>
      <c r="F193" s="151">
        <v>0</v>
      </c>
      <c r="G193" s="151">
        <v>0</v>
      </c>
      <c r="H193" s="151">
        <v>130542.099999999</v>
      </c>
      <c r="I193" s="151">
        <v>130542.099999999</v>
      </c>
    </row>
    <row r="194" spans="1:9" x14ac:dyDescent="0.3">
      <c r="A194" s="3" t="s">
        <v>220</v>
      </c>
      <c r="B194" s="151">
        <v>0</v>
      </c>
      <c r="C194" s="151">
        <v>138570.04</v>
      </c>
      <c r="D194" s="151">
        <v>0</v>
      </c>
      <c r="E194" s="151">
        <v>0</v>
      </c>
      <c r="F194" s="151">
        <v>0</v>
      </c>
      <c r="G194" s="151">
        <v>0</v>
      </c>
      <c r="H194" s="151">
        <v>138570.04</v>
      </c>
      <c r="I194" s="151">
        <v>138570.04</v>
      </c>
    </row>
    <row r="195" spans="1:9" x14ac:dyDescent="0.3">
      <c r="A195" s="3" t="s">
        <v>221</v>
      </c>
      <c r="B195" s="151">
        <v>0</v>
      </c>
      <c r="C195" s="151">
        <v>342811.71</v>
      </c>
      <c r="D195" s="151">
        <v>0</v>
      </c>
      <c r="E195" s="151">
        <v>0</v>
      </c>
      <c r="F195" s="151">
        <v>0</v>
      </c>
      <c r="G195" s="151">
        <v>0</v>
      </c>
      <c r="H195" s="151">
        <v>342811.71</v>
      </c>
      <c r="I195" s="151">
        <v>342811.71</v>
      </c>
    </row>
    <row r="196" spans="1:9" x14ac:dyDescent="0.3">
      <c r="A196" s="3" t="s">
        <v>222</v>
      </c>
      <c r="B196" s="151">
        <v>0</v>
      </c>
      <c r="C196" s="151">
        <v>8295183.46</v>
      </c>
      <c r="D196" s="151">
        <v>0</v>
      </c>
      <c r="E196" s="151">
        <v>0</v>
      </c>
      <c r="F196" s="151">
        <v>0</v>
      </c>
      <c r="G196" s="151">
        <v>0</v>
      </c>
      <c r="H196" s="151">
        <v>8295183.46</v>
      </c>
      <c r="I196" s="151">
        <v>8295183.46</v>
      </c>
    </row>
    <row r="197" spans="1:9" x14ac:dyDescent="0.3">
      <c r="A197" s="3" t="s">
        <v>223</v>
      </c>
      <c r="B197" s="151">
        <v>0</v>
      </c>
      <c r="C197" s="151">
        <v>628698.39</v>
      </c>
      <c r="D197" s="151">
        <v>0</v>
      </c>
      <c r="E197" s="151">
        <v>0</v>
      </c>
      <c r="F197" s="151">
        <v>0</v>
      </c>
      <c r="G197" s="151">
        <v>0</v>
      </c>
      <c r="H197" s="151">
        <v>628698.39</v>
      </c>
      <c r="I197" s="151">
        <v>628698.39</v>
      </c>
    </row>
    <row r="198" spans="1:9" x14ac:dyDescent="0.3">
      <c r="A198" s="3" t="s">
        <v>224</v>
      </c>
      <c r="B198" s="151">
        <v>0</v>
      </c>
      <c r="C198" s="151">
        <v>495474.1</v>
      </c>
      <c r="D198" s="151">
        <v>0</v>
      </c>
      <c r="E198" s="151">
        <v>0</v>
      </c>
      <c r="F198" s="151">
        <v>0</v>
      </c>
      <c r="G198" s="151">
        <v>0</v>
      </c>
      <c r="H198" s="151">
        <v>495474.1</v>
      </c>
      <c r="I198" s="151">
        <v>495474.1</v>
      </c>
    </row>
    <row r="199" spans="1:9" x14ac:dyDescent="0.3">
      <c r="A199" s="3" t="s">
        <v>225</v>
      </c>
      <c r="B199" s="151">
        <v>0</v>
      </c>
      <c r="C199" s="151">
        <v>5466855.1799999997</v>
      </c>
      <c r="D199" s="151">
        <v>0</v>
      </c>
      <c r="E199" s="151">
        <v>0</v>
      </c>
      <c r="F199" s="151">
        <v>0</v>
      </c>
      <c r="G199" s="151">
        <v>0</v>
      </c>
      <c r="H199" s="151">
        <v>5466855.1799999997</v>
      </c>
      <c r="I199" s="151">
        <v>5466855.1799999997</v>
      </c>
    </row>
    <row r="200" spans="1:9" x14ac:dyDescent="0.3">
      <c r="A200" s="3" t="s">
        <v>226</v>
      </c>
      <c r="B200" s="151">
        <v>0</v>
      </c>
      <c r="C200" s="151">
        <v>1033067.99</v>
      </c>
      <c r="D200" s="151">
        <v>0</v>
      </c>
      <c r="E200" s="151">
        <v>0</v>
      </c>
      <c r="F200" s="151">
        <v>0</v>
      </c>
      <c r="G200" s="151">
        <v>0</v>
      </c>
      <c r="H200" s="151">
        <v>1033067.99</v>
      </c>
      <c r="I200" s="151">
        <v>1033067.99</v>
      </c>
    </row>
    <row r="201" spans="1:9" x14ac:dyDescent="0.3">
      <c r="A201" s="3" t="s">
        <v>227</v>
      </c>
      <c r="B201" s="151">
        <v>0</v>
      </c>
      <c r="C201" s="151">
        <v>975114.74</v>
      </c>
      <c r="D201" s="151">
        <v>0</v>
      </c>
      <c r="E201" s="151">
        <v>0</v>
      </c>
      <c r="F201" s="151">
        <v>0</v>
      </c>
      <c r="G201" s="151">
        <v>0</v>
      </c>
      <c r="H201" s="151">
        <v>975114.74</v>
      </c>
      <c r="I201" s="151">
        <v>975114.74</v>
      </c>
    </row>
    <row r="202" spans="1:9" x14ac:dyDescent="0.3">
      <c r="A202" s="3" t="s">
        <v>228</v>
      </c>
      <c r="B202" s="152">
        <v>83410327.5</v>
      </c>
      <c r="C202" s="152">
        <v>58719279.780000001</v>
      </c>
      <c r="D202" s="152">
        <v>0</v>
      </c>
      <c r="E202" s="153">
        <v>0</v>
      </c>
      <c r="F202" s="153">
        <v>0</v>
      </c>
      <c r="G202" s="153">
        <v>83410327.5</v>
      </c>
      <c r="H202" s="153">
        <v>58719279.780000001</v>
      </c>
      <c r="I202" s="153">
        <v>142129607.28</v>
      </c>
    </row>
    <row r="203" spans="1:9" x14ac:dyDescent="0.3">
      <c r="A203" s="8" t="s">
        <v>229</v>
      </c>
      <c r="B203" s="150"/>
      <c r="C203" s="150"/>
      <c r="D203" s="150"/>
      <c r="E203" s="150"/>
      <c r="F203" s="150"/>
      <c r="G203" s="150"/>
      <c r="H203" s="150"/>
      <c r="I203" s="150"/>
    </row>
    <row r="204" spans="1:9" x14ac:dyDescent="0.3">
      <c r="A204" s="3" t="s">
        <v>230</v>
      </c>
      <c r="B204" s="151">
        <v>0</v>
      </c>
      <c r="C204" s="151">
        <v>0</v>
      </c>
      <c r="D204" s="151">
        <v>231883.269999999</v>
      </c>
      <c r="E204" s="151">
        <v>134775.983759</v>
      </c>
      <c r="F204" s="151">
        <v>97107.286240999994</v>
      </c>
      <c r="G204" s="151">
        <v>134775.983759</v>
      </c>
      <c r="H204" s="151">
        <v>97107.286240999994</v>
      </c>
      <c r="I204" s="151">
        <v>231883.269999999</v>
      </c>
    </row>
    <row r="205" spans="1:9" x14ac:dyDescent="0.3">
      <c r="A205" s="3" t="s">
        <v>231</v>
      </c>
      <c r="B205" s="151">
        <v>10422915.42</v>
      </c>
      <c r="C205" s="151">
        <v>7738963.4699999997</v>
      </c>
      <c r="D205" s="151">
        <v>643979.93999999994</v>
      </c>
      <c r="E205" s="151">
        <v>403711.53518399998</v>
      </c>
      <c r="F205" s="151">
        <v>240268.40481599901</v>
      </c>
      <c r="G205" s="151">
        <v>10826626.955184</v>
      </c>
      <c r="H205" s="151">
        <v>7979231.8748159902</v>
      </c>
      <c r="I205" s="151">
        <v>18805858.829999998</v>
      </c>
    </row>
    <row r="206" spans="1:9" x14ac:dyDescent="0.3">
      <c r="A206" s="3" t="s">
        <v>232</v>
      </c>
      <c r="B206" s="151">
        <v>2237813.5799999898</v>
      </c>
      <c r="C206" s="151">
        <v>1302367.56</v>
      </c>
      <c r="D206" s="151">
        <v>31460743.190000001</v>
      </c>
      <c r="E206" s="151">
        <v>18285447.433350999</v>
      </c>
      <c r="F206" s="151">
        <v>13175295.756649001</v>
      </c>
      <c r="G206" s="151">
        <v>20523261.013351001</v>
      </c>
      <c r="H206" s="151">
        <v>14477663.316648901</v>
      </c>
      <c r="I206" s="151">
        <v>35000924.329999998</v>
      </c>
    </row>
    <row r="207" spans="1:9" x14ac:dyDescent="0.3">
      <c r="A207" s="3" t="s">
        <v>233</v>
      </c>
      <c r="B207" s="151">
        <v>17389979.719999999</v>
      </c>
      <c r="C207" s="151">
        <v>4897481.87</v>
      </c>
      <c r="D207" s="151">
        <v>0</v>
      </c>
      <c r="E207" s="151">
        <v>0</v>
      </c>
      <c r="F207" s="151">
        <v>0</v>
      </c>
      <c r="G207" s="151">
        <v>17389979.719999999</v>
      </c>
      <c r="H207" s="151">
        <v>4897481.87</v>
      </c>
      <c r="I207" s="151">
        <v>22287461.59</v>
      </c>
    </row>
    <row r="208" spans="1:9" x14ac:dyDescent="0.3">
      <c r="A208" s="3" t="s">
        <v>234</v>
      </c>
      <c r="B208" s="151">
        <v>0</v>
      </c>
      <c r="C208" s="151">
        <v>0</v>
      </c>
      <c r="D208" s="151">
        <v>1486.06</v>
      </c>
      <c r="E208" s="151">
        <v>863.846678</v>
      </c>
      <c r="F208" s="151">
        <v>622.21332199999995</v>
      </c>
      <c r="G208" s="151">
        <v>863.846678</v>
      </c>
      <c r="H208" s="151">
        <v>622.21332199999995</v>
      </c>
      <c r="I208" s="151">
        <v>1486.06</v>
      </c>
    </row>
    <row r="209" spans="1:9" x14ac:dyDescent="0.3">
      <c r="A209" s="3" t="s">
        <v>235</v>
      </c>
      <c r="B209" s="152">
        <v>30050708.719999898</v>
      </c>
      <c r="C209" s="152">
        <v>13938812.8999999</v>
      </c>
      <c r="D209" s="152">
        <v>32338092.4599999</v>
      </c>
      <c r="E209" s="153">
        <v>18824798.798971999</v>
      </c>
      <c r="F209" s="153">
        <v>13513293.661028</v>
      </c>
      <c r="G209" s="153">
        <v>48875507.518972002</v>
      </c>
      <c r="H209" s="153">
        <v>27452106.561028</v>
      </c>
      <c r="I209" s="153">
        <v>76327614.079999998</v>
      </c>
    </row>
    <row r="210" spans="1:9" x14ac:dyDescent="0.3">
      <c r="A210" s="8" t="s">
        <v>236</v>
      </c>
      <c r="B210" s="150"/>
      <c r="C210" s="150"/>
      <c r="D210" s="150"/>
      <c r="E210" s="150"/>
      <c r="F210" s="150"/>
      <c r="G210" s="150"/>
      <c r="H210" s="150"/>
      <c r="I210" s="150"/>
    </row>
    <row r="211" spans="1:9" x14ac:dyDescent="0.3">
      <c r="A211" s="3" t="s">
        <v>237</v>
      </c>
      <c r="B211" s="151">
        <v>17200537.5699999</v>
      </c>
      <c r="C211" s="151">
        <v>6546590.9699999997</v>
      </c>
      <c r="D211" s="151">
        <v>1426675.36</v>
      </c>
      <c r="E211" s="151">
        <v>829222.225661</v>
      </c>
      <c r="F211" s="151">
        <v>597453.13433899998</v>
      </c>
      <c r="G211" s="151">
        <v>18029759.795660999</v>
      </c>
      <c r="H211" s="151">
        <v>7144044.1043389998</v>
      </c>
      <c r="I211" s="151">
        <v>25173803.899999999</v>
      </c>
    </row>
    <row r="212" spans="1:9" x14ac:dyDescent="0.3">
      <c r="A212" s="3" t="s">
        <v>238</v>
      </c>
      <c r="B212" s="151">
        <v>1340556.49999999</v>
      </c>
      <c r="C212" s="151">
        <v>750879.05999999901</v>
      </c>
      <c r="D212" s="151">
        <v>1240523.1200000001</v>
      </c>
      <c r="E212" s="151">
        <v>721023.46730200003</v>
      </c>
      <c r="F212" s="151">
        <v>519499.65269800002</v>
      </c>
      <c r="G212" s="151">
        <v>2061579.9673019899</v>
      </c>
      <c r="H212" s="151">
        <v>1270378.712698</v>
      </c>
      <c r="I212" s="151">
        <v>3331958.6799999899</v>
      </c>
    </row>
    <row r="213" spans="1:9" x14ac:dyDescent="0.3">
      <c r="A213" s="3" t="s">
        <v>239</v>
      </c>
      <c r="B213" s="151">
        <v>0</v>
      </c>
      <c r="C213" s="151">
        <v>0</v>
      </c>
      <c r="D213" s="151">
        <v>117804.27</v>
      </c>
      <c r="E213" s="151">
        <v>68479.188510000007</v>
      </c>
      <c r="F213" s="151">
        <v>49325.081489999902</v>
      </c>
      <c r="G213" s="151">
        <v>68479.188510000007</v>
      </c>
      <c r="H213" s="151">
        <v>49325.081489999902</v>
      </c>
      <c r="I213" s="151">
        <v>117804.27</v>
      </c>
    </row>
    <row r="214" spans="1:9" x14ac:dyDescent="0.3">
      <c r="A214" s="3" t="s">
        <v>240</v>
      </c>
      <c r="B214" s="151">
        <v>0</v>
      </c>
      <c r="C214" s="151">
        <v>0</v>
      </c>
      <c r="D214" s="151">
        <v>0</v>
      </c>
      <c r="E214" s="151">
        <v>0</v>
      </c>
      <c r="F214" s="151">
        <v>0</v>
      </c>
      <c r="G214" s="151">
        <v>0</v>
      </c>
      <c r="H214" s="151">
        <v>0</v>
      </c>
      <c r="I214" s="151">
        <v>0</v>
      </c>
    </row>
    <row r="215" spans="1:9" x14ac:dyDescent="0.3">
      <c r="A215" s="3" t="s">
        <v>241</v>
      </c>
      <c r="B215" s="151">
        <v>519582.99</v>
      </c>
      <c r="C215" s="151">
        <v>0</v>
      </c>
      <c r="D215" s="151">
        <v>0</v>
      </c>
      <c r="E215" s="151">
        <v>0</v>
      </c>
      <c r="F215" s="151">
        <v>0</v>
      </c>
      <c r="G215" s="151">
        <v>519582.99</v>
      </c>
      <c r="H215" s="151">
        <v>0</v>
      </c>
      <c r="I215" s="151">
        <v>519582.99</v>
      </c>
    </row>
    <row r="216" spans="1:9" x14ac:dyDescent="0.3">
      <c r="A216" s="3" t="s">
        <v>242</v>
      </c>
      <c r="B216" s="151">
        <v>0</v>
      </c>
      <c r="C216" s="151">
        <v>0</v>
      </c>
      <c r="D216" s="151">
        <v>0</v>
      </c>
      <c r="E216" s="151">
        <v>0</v>
      </c>
      <c r="F216" s="151">
        <v>0</v>
      </c>
      <c r="G216" s="151">
        <v>0</v>
      </c>
      <c r="H216" s="151">
        <v>0</v>
      </c>
      <c r="I216" s="151">
        <v>0</v>
      </c>
    </row>
    <row r="217" spans="1:9" x14ac:dyDescent="0.3">
      <c r="A217" s="3" t="s">
        <v>243</v>
      </c>
      <c r="B217" s="151">
        <v>-5467</v>
      </c>
      <c r="C217" s="151">
        <v>0</v>
      </c>
      <c r="D217" s="151">
        <v>0</v>
      </c>
      <c r="E217" s="151">
        <v>0</v>
      </c>
      <c r="F217" s="151">
        <v>0</v>
      </c>
      <c r="G217" s="151">
        <v>-5467</v>
      </c>
      <c r="H217" s="151">
        <v>0</v>
      </c>
      <c r="I217" s="151">
        <v>-5467</v>
      </c>
    </row>
    <row r="218" spans="1:9" x14ac:dyDescent="0.3">
      <c r="A218" s="3" t="s">
        <v>244</v>
      </c>
      <c r="B218" s="152">
        <v>19055210.059999999</v>
      </c>
      <c r="C218" s="152">
        <v>7297470.0300000003</v>
      </c>
      <c r="D218" s="152">
        <v>2785002.75</v>
      </c>
      <c r="E218" s="153">
        <v>1618724.8814729999</v>
      </c>
      <c r="F218" s="153">
        <v>1166277.8685270001</v>
      </c>
      <c r="G218" s="153">
        <v>20673934.941473</v>
      </c>
      <c r="H218" s="153">
        <v>8463747.8985270001</v>
      </c>
      <c r="I218" s="153">
        <v>29137682.84</v>
      </c>
    </row>
    <row r="219" spans="1:9" x14ac:dyDescent="0.3">
      <c r="A219" s="8" t="s">
        <v>245</v>
      </c>
      <c r="B219" s="150"/>
      <c r="C219" s="150"/>
      <c r="D219" s="150"/>
      <c r="E219" s="150"/>
      <c r="F219" s="150"/>
      <c r="G219" s="150"/>
      <c r="H219" s="150"/>
      <c r="I219" s="150"/>
    </row>
    <row r="220" spans="1:9" x14ac:dyDescent="0.3">
      <c r="A220" s="3" t="s">
        <v>246</v>
      </c>
      <c r="B220" s="151">
        <v>93899236.269999996</v>
      </c>
      <c r="C220" s="151">
        <v>15434338.5</v>
      </c>
      <c r="D220" s="151">
        <v>0</v>
      </c>
      <c r="E220" s="151">
        <v>0</v>
      </c>
      <c r="F220" s="151">
        <v>0</v>
      </c>
      <c r="G220" s="151">
        <v>93899236.269999996</v>
      </c>
      <c r="H220" s="151">
        <v>15434338.5</v>
      </c>
      <c r="I220" s="151">
        <v>109333574.77</v>
      </c>
    </row>
    <row r="221" spans="1:9" x14ac:dyDescent="0.3">
      <c r="A221" s="3" t="s">
        <v>247</v>
      </c>
      <c r="B221" s="152">
        <v>93899236.269999996</v>
      </c>
      <c r="C221" s="152">
        <v>15434338.5</v>
      </c>
      <c r="D221" s="152">
        <v>0</v>
      </c>
      <c r="E221" s="153">
        <v>0</v>
      </c>
      <c r="F221" s="153">
        <v>0</v>
      </c>
      <c r="G221" s="153">
        <v>93899236.269999996</v>
      </c>
      <c r="H221" s="153">
        <v>15434338.5</v>
      </c>
      <c r="I221" s="153">
        <v>109333574.77</v>
      </c>
    </row>
    <row r="222" spans="1:9" x14ac:dyDescent="0.3">
      <c r="A222" s="8" t="s">
        <v>248</v>
      </c>
      <c r="B222" s="150"/>
      <c r="C222" s="150"/>
      <c r="D222" s="150"/>
      <c r="E222" s="150"/>
      <c r="F222" s="150"/>
      <c r="G222" s="150"/>
      <c r="H222" s="150"/>
      <c r="I222" s="150"/>
    </row>
    <row r="223" spans="1:9" x14ac:dyDescent="0.3">
      <c r="A223" s="3" t="s">
        <v>249</v>
      </c>
      <c r="B223" s="151">
        <v>3349732.12</v>
      </c>
      <c r="C223" s="151">
        <v>1644584.97999999</v>
      </c>
      <c r="D223" s="151">
        <v>41640432.670000002</v>
      </c>
      <c r="E223" s="151">
        <v>28268781.584371001</v>
      </c>
      <c r="F223" s="151">
        <v>13371651.085628999</v>
      </c>
      <c r="G223" s="151">
        <v>31618513.704371002</v>
      </c>
      <c r="H223" s="151">
        <v>15016236.065629</v>
      </c>
      <c r="I223" s="151">
        <v>46634749.770000003</v>
      </c>
    </row>
    <row r="224" spans="1:9" x14ac:dyDescent="0.3">
      <c r="A224" s="3" t="s">
        <v>250</v>
      </c>
      <c r="B224" s="151">
        <v>460848.05</v>
      </c>
      <c r="C224" s="151">
        <v>159784.78</v>
      </c>
      <c r="D224" s="151">
        <v>857143.19999999902</v>
      </c>
      <c r="E224" s="151">
        <v>654089.34493599995</v>
      </c>
      <c r="F224" s="151">
        <v>203053.855064</v>
      </c>
      <c r="G224" s="151">
        <v>1114937.394936</v>
      </c>
      <c r="H224" s="151">
        <v>362838.63506399997</v>
      </c>
      <c r="I224" s="151">
        <v>1477776.02999999</v>
      </c>
    </row>
    <row r="225" spans="1:9" x14ac:dyDescent="0.3">
      <c r="A225" s="3" t="s">
        <v>251</v>
      </c>
      <c r="B225" s="151">
        <v>0</v>
      </c>
      <c r="C225" s="151">
        <v>0</v>
      </c>
      <c r="D225" s="151">
        <v>-1131504.6200000001</v>
      </c>
      <c r="E225" s="151">
        <v>-758478.92000599997</v>
      </c>
      <c r="F225" s="151">
        <v>-373025.69999400002</v>
      </c>
      <c r="G225" s="151">
        <v>-758478.92000599997</v>
      </c>
      <c r="H225" s="151">
        <v>-373025.69999400002</v>
      </c>
      <c r="I225" s="151">
        <v>-1131504.6200000001</v>
      </c>
    </row>
    <row r="226" spans="1:9" x14ac:dyDescent="0.3">
      <c r="A226" s="3" t="s">
        <v>252</v>
      </c>
      <c r="B226" s="151">
        <v>2013678.35</v>
      </c>
      <c r="C226" s="151">
        <v>679574.79</v>
      </c>
      <c r="D226" s="151">
        <v>17041007.390000001</v>
      </c>
      <c r="E226" s="151">
        <v>11562494.206498999</v>
      </c>
      <c r="F226" s="151">
        <v>5478513.1835009996</v>
      </c>
      <c r="G226" s="151">
        <v>13576172.5564989</v>
      </c>
      <c r="H226" s="151">
        <v>6158087.9735009996</v>
      </c>
      <c r="I226" s="151">
        <v>19734260.530000001</v>
      </c>
    </row>
    <row r="227" spans="1:9" x14ac:dyDescent="0.3">
      <c r="A227" s="3" t="s">
        <v>253</v>
      </c>
      <c r="B227" s="151">
        <v>4884362.3499999996</v>
      </c>
      <c r="C227" s="151">
        <v>382010.11</v>
      </c>
      <c r="D227" s="151">
        <v>263134.53000000003</v>
      </c>
      <c r="E227" s="151">
        <v>160377.41314199899</v>
      </c>
      <c r="F227" s="151">
        <v>102757.11685799999</v>
      </c>
      <c r="G227" s="151">
        <v>5044739.763142</v>
      </c>
      <c r="H227" s="151">
        <v>484767.22685799998</v>
      </c>
      <c r="I227" s="151">
        <v>5529506.98999999</v>
      </c>
    </row>
    <row r="228" spans="1:9" x14ac:dyDescent="0.3">
      <c r="A228" s="3" t="s">
        <v>254</v>
      </c>
      <c r="B228" s="151">
        <v>712812.91999999899</v>
      </c>
      <c r="C228" s="151">
        <v>2415938.98</v>
      </c>
      <c r="D228" s="151">
        <v>5309653.38</v>
      </c>
      <c r="E228" s="151">
        <v>3086030.3624129998</v>
      </c>
      <c r="F228" s="151">
        <v>2223623.017587</v>
      </c>
      <c r="G228" s="151">
        <v>3798843.2824129998</v>
      </c>
      <c r="H228" s="151">
        <v>4639561.9975869898</v>
      </c>
      <c r="I228" s="151">
        <v>8438405.27999999</v>
      </c>
    </row>
    <row r="229" spans="1:9" x14ac:dyDescent="0.3">
      <c r="A229" s="3" t="s">
        <v>255</v>
      </c>
      <c r="B229" s="151">
        <v>20624100.009999901</v>
      </c>
      <c r="C229" s="151">
        <v>9913339.6500000004</v>
      </c>
      <c r="D229" s="151">
        <v>14396724.519999901</v>
      </c>
      <c r="E229" s="151">
        <v>9949847.7724859901</v>
      </c>
      <c r="F229" s="151">
        <v>4446876.7475140002</v>
      </c>
      <c r="G229" s="151">
        <v>30573947.782485999</v>
      </c>
      <c r="H229" s="151">
        <v>14360216.397514001</v>
      </c>
      <c r="I229" s="151">
        <v>44934164.18</v>
      </c>
    </row>
    <row r="230" spans="1:9" x14ac:dyDescent="0.3">
      <c r="A230" s="3" t="s">
        <v>256</v>
      </c>
      <c r="B230" s="151">
        <v>8126172.8399999999</v>
      </c>
      <c r="C230" s="151">
        <v>1980022.21</v>
      </c>
      <c r="D230" s="151">
        <v>568786.68000000005</v>
      </c>
      <c r="E230" s="151">
        <v>382909.48371999903</v>
      </c>
      <c r="F230" s="151">
        <v>185877.19628</v>
      </c>
      <c r="G230" s="151">
        <v>8509082.3237200007</v>
      </c>
      <c r="H230" s="151">
        <v>2165899.40627999</v>
      </c>
      <c r="I230" s="151">
        <v>10674981.73</v>
      </c>
    </row>
    <row r="231" spans="1:9" x14ac:dyDescent="0.3">
      <c r="A231" s="3" t="s">
        <v>257</v>
      </c>
      <c r="B231" s="151">
        <v>0</v>
      </c>
      <c r="C231" s="151">
        <v>0</v>
      </c>
      <c r="D231" s="151">
        <v>76718.789999999994</v>
      </c>
      <c r="E231" s="151">
        <v>52479.240638999901</v>
      </c>
      <c r="F231" s="151">
        <v>24239.549361000001</v>
      </c>
      <c r="G231" s="151">
        <v>52479.240638999901</v>
      </c>
      <c r="H231" s="151">
        <v>24239.549361000001</v>
      </c>
      <c r="I231" s="151">
        <v>76718.789999999994</v>
      </c>
    </row>
    <row r="232" spans="1:9" x14ac:dyDescent="0.3">
      <c r="A232" s="3" t="s">
        <v>258</v>
      </c>
      <c r="B232" s="151">
        <v>2610724.29</v>
      </c>
      <c r="C232" s="151">
        <v>514706.25</v>
      </c>
      <c r="D232" s="151">
        <v>2284220.2799999998</v>
      </c>
      <c r="E232" s="151">
        <v>1551249.31663199</v>
      </c>
      <c r="F232" s="151">
        <v>732970.963368</v>
      </c>
      <c r="G232" s="151">
        <v>4161973.6066319998</v>
      </c>
      <c r="H232" s="151">
        <v>1247677.213368</v>
      </c>
      <c r="I232" s="151">
        <v>5409650.8200000003</v>
      </c>
    </row>
    <row r="233" spans="1:9" x14ac:dyDescent="0.3">
      <c r="A233" s="3" t="s">
        <v>259</v>
      </c>
      <c r="B233" s="151">
        <v>218165</v>
      </c>
      <c r="C233" s="151">
        <v>0</v>
      </c>
      <c r="D233" s="151">
        <v>14098405.08</v>
      </c>
      <c r="E233" s="151">
        <v>9557098.0105520003</v>
      </c>
      <c r="F233" s="151">
        <v>4541307.0694479998</v>
      </c>
      <c r="G233" s="151">
        <v>9775263.0105520003</v>
      </c>
      <c r="H233" s="151">
        <v>4541307.0694479998</v>
      </c>
      <c r="I233" s="151">
        <v>14316570.08</v>
      </c>
    </row>
    <row r="234" spans="1:9" x14ac:dyDescent="0.3">
      <c r="A234" s="3" t="s">
        <v>260</v>
      </c>
      <c r="B234" s="151">
        <v>0</v>
      </c>
      <c r="C234" s="151">
        <v>1111646.80999999</v>
      </c>
      <c r="D234" s="151">
        <v>0</v>
      </c>
      <c r="E234" s="151">
        <v>0</v>
      </c>
      <c r="F234" s="151">
        <v>0</v>
      </c>
      <c r="G234" s="151">
        <v>0</v>
      </c>
      <c r="H234" s="151">
        <v>1111646.80999999</v>
      </c>
      <c r="I234" s="151">
        <v>1111646.80999999</v>
      </c>
    </row>
    <row r="235" spans="1:9" x14ac:dyDescent="0.3">
      <c r="A235" s="3" t="s">
        <v>261</v>
      </c>
      <c r="B235" s="151">
        <v>622596.86</v>
      </c>
      <c r="C235" s="151">
        <v>0</v>
      </c>
      <c r="D235" s="151">
        <v>18825234.57</v>
      </c>
      <c r="E235" s="151">
        <v>12785872.1630169</v>
      </c>
      <c r="F235" s="151">
        <v>6039362.4069830002</v>
      </c>
      <c r="G235" s="151">
        <v>13408469.0230169</v>
      </c>
      <c r="H235" s="151">
        <v>6039362.4069830002</v>
      </c>
      <c r="I235" s="151">
        <v>19447831.43</v>
      </c>
    </row>
    <row r="236" spans="1:9" x14ac:dyDescent="0.3">
      <c r="A236" s="3" t="s">
        <v>262</v>
      </c>
      <c r="B236" s="152">
        <v>43623192.789999999</v>
      </c>
      <c r="C236" s="152">
        <v>18801608.559999999</v>
      </c>
      <c r="D236" s="152">
        <v>114229956.47</v>
      </c>
      <c r="E236" s="153">
        <v>77252749.978401005</v>
      </c>
      <c r="F236" s="153">
        <v>36977206.491599001</v>
      </c>
      <c r="G236" s="153">
        <v>120875942.768401</v>
      </c>
      <c r="H236" s="153">
        <v>55778815.051599003</v>
      </c>
      <c r="I236" s="153">
        <v>176654757.81999999</v>
      </c>
    </row>
    <row r="237" spans="1:9" ht="15" thickBot="1" x14ac:dyDescent="0.35">
      <c r="A237" s="3" t="s">
        <v>263</v>
      </c>
      <c r="B237" s="152">
        <v>415753979.73000002</v>
      </c>
      <c r="C237" s="152">
        <v>117249560.97</v>
      </c>
      <c r="D237" s="152">
        <v>149353051.68000001</v>
      </c>
      <c r="E237" s="153">
        <v>97696273.658846006</v>
      </c>
      <c r="F237" s="153">
        <v>51656778.021153897</v>
      </c>
      <c r="G237" s="153">
        <v>513450253.38884598</v>
      </c>
      <c r="H237" s="153">
        <v>168906338.99115399</v>
      </c>
      <c r="I237" s="153">
        <v>682356592.38</v>
      </c>
    </row>
    <row r="238" spans="1:9" ht="15" thickTop="1" x14ac:dyDescent="0.3">
      <c r="A238" s="1"/>
      <c r="B238" s="159"/>
      <c r="C238" s="159"/>
      <c r="D238" s="159"/>
      <c r="E238" s="159"/>
      <c r="F238" s="159"/>
      <c r="G238" s="159"/>
      <c r="H238" s="159"/>
      <c r="I238" s="159"/>
    </row>
    <row r="239" spans="1:9" x14ac:dyDescent="0.3">
      <c r="A239" s="3" t="s">
        <v>264</v>
      </c>
      <c r="B239" s="150"/>
      <c r="C239" s="150"/>
      <c r="D239" s="150"/>
      <c r="E239" s="150"/>
      <c r="F239" s="150"/>
      <c r="G239" s="150"/>
      <c r="H239" s="150"/>
      <c r="I239" s="150"/>
    </row>
    <row r="240" spans="1:9" x14ac:dyDescent="0.3">
      <c r="A240" s="8" t="s">
        <v>265</v>
      </c>
      <c r="B240" s="150"/>
      <c r="C240" s="150"/>
      <c r="D240" s="150"/>
      <c r="E240" s="150"/>
      <c r="F240" s="150"/>
      <c r="G240" s="150"/>
      <c r="H240" s="150"/>
      <c r="I240" s="150"/>
    </row>
    <row r="241" spans="1:9" x14ac:dyDescent="0.3">
      <c r="A241" s="3" t="s">
        <v>266</v>
      </c>
      <c r="B241" s="151">
        <v>252503317.91</v>
      </c>
      <c r="C241" s="151">
        <v>117535436.23</v>
      </c>
      <c r="D241" s="151">
        <v>23968755.399999999</v>
      </c>
      <c r="E241" s="151">
        <v>16301489.265144</v>
      </c>
      <c r="F241" s="151">
        <v>7667266.1348559996</v>
      </c>
      <c r="G241" s="151">
        <v>268804807.175143</v>
      </c>
      <c r="H241" s="151">
        <v>125202702.364856</v>
      </c>
      <c r="I241" s="151">
        <v>394007509.53999901</v>
      </c>
    </row>
    <row r="242" spans="1:9" x14ac:dyDescent="0.3">
      <c r="A242" s="3" t="s">
        <v>267</v>
      </c>
      <c r="B242" s="151">
        <v>4537382.67</v>
      </c>
      <c r="C242" s="151">
        <v>164483.47999999899</v>
      </c>
      <c r="D242" s="151">
        <v>61100.7</v>
      </c>
      <c r="E242" s="151">
        <v>41798.988870000001</v>
      </c>
      <c r="F242" s="151">
        <v>19301.71113</v>
      </c>
      <c r="G242" s="151">
        <v>4579181.6588699901</v>
      </c>
      <c r="H242" s="151">
        <v>183785.191129999</v>
      </c>
      <c r="I242" s="151">
        <v>4762966.8499999996</v>
      </c>
    </row>
    <row r="243" spans="1:9" x14ac:dyDescent="0.3">
      <c r="A243" s="3" t="s">
        <v>268</v>
      </c>
      <c r="B243" s="152">
        <v>257040700.58000001</v>
      </c>
      <c r="C243" s="152">
        <v>117699919.70999999</v>
      </c>
      <c r="D243" s="152">
        <v>24029856.100000001</v>
      </c>
      <c r="E243" s="153">
        <v>16343288.2540139</v>
      </c>
      <c r="F243" s="153">
        <v>7686567.8459860003</v>
      </c>
      <c r="G243" s="153">
        <v>273383988.834014</v>
      </c>
      <c r="H243" s="153">
        <v>125386487.555986</v>
      </c>
      <c r="I243" s="153">
        <v>398770476.38999999</v>
      </c>
    </row>
    <row r="244" spans="1:9" x14ac:dyDescent="0.3">
      <c r="A244" s="8" t="s">
        <v>269</v>
      </c>
      <c r="B244" s="150"/>
      <c r="C244" s="150"/>
      <c r="D244" s="150"/>
      <c r="E244" s="150"/>
      <c r="F244" s="150"/>
      <c r="G244" s="150"/>
      <c r="H244" s="150"/>
      <c r="I244" s="150"/>
    </row>
    <row r="245" spans="1:9" x14ac:dyDescent="0.3">
      <c r="A245" s="3" t="s">
        <v>270</v>
      </c>
      <c r="B245" s="151">
        <v>11796532.85</v>
      </c>
      <c r="C245" s="151">
        <v>2357902.66</v>
      </c>
      <c r="D245" s="151">
        <v>33005481.199999999</v>
      </c>
      <c r="E245" s="151">
        <v>22425704.7851559</v>
      </c>
      <c r="F245" s="151">
        <v>10579776.414844001</v>
      </c>
      <c r="G245" s="151">
        <v>34222237.635155998</v>
      </c>
      <c r="H245" s="151">
        <v>12937679.074844001</v>
      </c>
      <c r="I245" s="151">
        <v>47159916.710000001</v>
      </c>
    </row>
    <row r="246" spans="1:9" x14ac:dyDescent="0.3">
      <c r="A246" s="3" t="s">
        <v>271</v>
      </c>
      <c r="B246" s="151">
        <v>12218719.039999999</v>
      </c>
      <c r="C246" s="151">
        <v>0</v>
      </c>
      <c r="D246" s="151">
        <v>0</v>
      </c>
      <c r="E246" s="151">
        <v>0</v>
      </c>
      <c r="F246" s="151">
        <v>0</v>
      </c>
      <c r="G246" s="151">
        <v>12218719.039999999</v>
      </c>
      <c r="H246" s="151">
        <v>0</v>
      </c>
      <c r="I246" s="151">
        <v>12218719.039999999</v>
      </c>
    </row>
    <row r="247" spans="1:9" x14ac:dyDescent="0.3">
      <c r="A247" s="3" t="s">
        <v>272</v>
      </c>
      <c r="B247" s="151">
        <v>3463518.67</v>
      </c>
      <c r="C247" s="151">
        <v>28666.31</v>
      </c>
      <c r="D247" s="151">
        <v>6553.13</v>
      </c>
      <c r="E247" s="151">
        <v>4482.9962329999998</v>
      </c>
      <c r="F247" s="151">
        <v>2070.1337669999998</v>
      </c>
      <c r="G247" s="151">
        <v>3468001.6662329901</v>
      </c>
      <c r="H247" s="151">
        <v>30736.443767000001</v>
      </c>
      <c r="I247" s="151">
        <v>3498738.11</v>
      </c>
    </row>
    <row r="248" spans="1:9" x14ac:dyDescent="0.3">
      <c r="A248" s="3" t="s">
        <v>273</v>
      </c>
      <c r="B248" s="152">
        <v>27478770.559999999</v>
      </c>
      <c r="C248" s="152">
        <v>2386568.9700000002</v>
      </c>
      <c r="D248" s="152">
        <v>33012034.329999998</v>
      </c>
      <c r="E248" s="153">
        <v>22430187.781388901</v>
      </c>
      <c r="F248" s="153">
        <v>10581846.548611</v>
      </c>
      <c r="G248" s="153">
        <v>49908958.341389</v>
      </c>
      <c r="H248" s="153">
        <v>12968415.518611001</v>
      </c>
      <c r="I248" s="153">
        <v>62877373.859999999</v>
      </c>
    </row>
    <row r="249" spans="1:9" x14ac:dyDescent="0.3">
      <c r="A249" s="8" t="s">
        <v>274</v>
      </c>
      <c r="B249" s="150"/>
      <c r="C249" s="150"/>
      <c r="D249" s="150"/>
      <c r="E249" s="150"/>
      <c r="F249" s="150"/>
      <c r="G249" s="150"/>
      <c r="H249" s="150"/>
      <c r="I249" s="150"/>
    </row>
    <row r="250" spans="1:9" x14ac:dyDescent="0.3">
      <c r="A250" s="3" t="s">
        <v>275</v>
      </c>
      <c r="B250" s="151">
        <v>20544548.829999998</v>
      </c>
      <c r="C250" s="151">
        <v>0</v>
      </c>
      <c r="D250" s="151">
        <v>0</v>
      </c>
      <c r="E250" s="151">
        <v>0</v>
      </c>
      <c r="F250" s="151">
        <v>0</v>
      </c>
      <c r="G250" s="151">
        <v>20544548.829999998</v>
      </c>
      <c r="H250" s="151">
        <v>0</v>
      </c>
      <c r="I250" s="151">
        <v>20544548.829999998</v>
      </c>
    </row>
    <row r="251" spans="1:9" x14ac:dyDescent="0.3">
      <c r="A251" s="3" t="s">
        <v>276</v>
      </c>
      <c r="B251" s="152">
        <v>20544548.829999998</v>
      </c>
      <c r="C251" s="152">
        <v>0</v>
      </c>
      <c r="D251" s="152">
        <v>0</v>
      </c>
      <c r="E251" s="153">
        <v>0</v>
      </c>
      <c r="F251" s="153">
        <v>0</v>
      </c>
      <c r="G251" s="153">
        <v>20544548.829999998</v>
      </c>
      <c r="H251" s="153">
        <v>0</v>
      </c>
      <c r="I251" s="153">
        <v>20544548.829999998</v>
      </c>
    </row>
    <row r="252" spans="1:9" x14ac:dyDescent="0.3">
      <c r="A252" s="8" t="s">
        <v>277</v>
      </c>
      <c r="B252" s="150"/>
      <c r="C252" s="150"/>
      <c r="D252" s="150"/>
      <c r="E252" s="150"/>
      <c r="F252" s="150"/>
      <c r="G252" s="150"/>
      <c r="H252" s="150"/>
      <c r="I252" s="150"/>
    </row>
    <row r="253" spans="1:9" x14ac:dyDescent="0.3">
      <c r="A253" s="3" t="s">
        <v>278</v>
      </c>
      <c r="B253" s="151">
        <v>26512453.620000001</v>
      </c>
      <c r="C253" s="151">
        <v>0</v>
      </c>
      <c r="D253" s="151">
        <v>0</v>
      </c>
      <c r="E253" s="151">
        <v>0</v>
      </c>
      <c r="F253" s="151">
        <v>0</v>
      </c>
      <c r="G253" s="151">
        <v>26512453.620000001</v>
      </c>
      <c r="H253" s="151">
        <v>0</v>
      </c>
      <c r="I253" s="151">
        <v>26512453.620000001</v>
      </c>
    </row>
    <row r="254" spans="1:9" x14ac:dyDescent="0.3">
      <c r="A254" s="3" t="s">
        <v>279</v>
      </c>
      <c r="B254" s="151">
        <v>-45652236.029999897</v>
      </c>
      <c r="C254" s="151">
        <v>0</v>
      </c>
      <c r="D254" s="151">
        <v>0</v>
      </c>
      <c r="E254" s="151">
        <v>0</v>
      </c>
      <c r="F254" s="151">
        <v>0</v>
      </c>
      <c r="G254" s="151">
        <v>-45652236.029999897</v>
      </c>
      <c r="H254" s="151">
        <v>0</v>
      </c>
      <c r="I254" s="151">
        <v>-45652236.029999897</v>
      </c>
    </row>
    <row r="255" spans="1:9" x14ac:dyDescent="0.3">
      <c r="A255" s="3" t="s">
        <v>280</v>
      </c>
      <c r="B255" s="151">
        <v>-633007.68000000005</v>
      </c>
      <c r="C255" s="151">
        <v>-61849.0799999999</v>
      </c>
      <c r="D255" s="151">
        <v>-927658</v>
      </c>
      <c r="E255" s="151">
        <v>-634610.83779999998</v>
      </c>
      <c r="F255" s="151">
        <v>-293047.16220000002</v>
      </c>
      <c r="G255" s="151">
        <v>-1267618.51779999</v>
      </c>
      <c r="H255" s="151">
        <v>-354896.24219999998</v>
      </c>
      <c r="I255" s="151">
        <v>-1622514.75999999</v>
      </c>
    </row>
    <row r="256" spans="1:9" x14ac:dyDescent="0.3">
      <c r="A256" s="3" t="s">
        <v>281</v>
      </c>
      <c r="B256" s="151">
        <v>132648.6</v>
      </c>
      <c r="C256" s="151">
        <v>16478.88</v>
      </c>
      <c r="D256" s="151">
        <v>481168.02</v>
      </c>
      <c r="E256" s="151">
        <v>329167.04248199897</v>
      </c>
      <c r="F256" s="151">
        <v>152000.977518</v>
      </c>
      <c r="G256" s="151">
        <v>461815.64248199901</v>
      </c>
      <c r="H256" s="151">
        <v>168479.85751799899</v>
      </c>
      <c r="I256" s="151">
        <v>630295.5</v>
      </c>
    </row>
    <row r="257" spans="1:9" x14ac:dyDescent="0.3">
      <c r="A257" s="3" t="s">
        <v>282</v>
      </c>
      <c r="B257" s="151">
        <v>-19238.109999999899</v>
      </c>
      <c r="C257" s="151">
        <v>0</v>
      </c>
      <c r="D257" s="151">
        <v>0</v>
      </c>
      <c r="E257" s="151">
        <v>0</v>
      </c>
      <c r="F257" s="151">
        <v>0</v>
      </c>
      <c r="G257" s="151">
        <v>-19238.109999999899</v>
      </c>
      <c r="H257" s="151">
        <v>0</v>
      </c>
      <c r="I257" s="151">
        <v>-19238.109999999899</v>
      </c>
    </row>
    <row r="258" spans="1:9" x14ac:dyDescent="0.3">
      <c r="A258" s="3" t="s">
        <v>283</v>
      </c>
      <c r="B258" s="151">
        <v>0</v>
      </c>
      <c r="C258" s="151">
        <v>0</v>
      </c>
      <c r="D258" s="151">
        <v>0</v>
      </c>
      <c r="E258" s="151">
        <v>0</v>
      </c>
      <c r="F258" s="151">
        <v>0</v>
      </c>
      <c r="G258" s="151">
        <v>0</v>
      </c>
      <c r="H258" s="151">
        <v>0</v>
      </c>
      <c r="I258" s="151">
        <v>0</v>
      </c>
    </row>
    <row r="259" spans="1:9" x14ac:dyDescent="0.3">
      <c r="A259" s="3" t="s">
        <v>284</v>
      </c>
      <c r="B259" s="152">
        <v>-19659379.600000001</v>
      </c>
      <c r="C259" s="152">
        <v>-45370.199999999903</v>
      </c>
      <c r="D259" s="152">
        <v>-446489.98</v>
      </c>
      <c r="E259" s="153">
        <v>-305443.79531800002</v>
      </c>
      <c r="F259" s="153">
        <v>-141046.18468199999</v>
      </c>
      <c r="G259" s="153">
        <v>-19964823.395317901</v>
      </c>
      <c r="H259" s="153">
        <v>-186416.384682</v>
      </c>
      <c r="I259" s="153">
        <v>-20151239.780000001</v>
      </c>
    </row>
    <row r="260" spans="1:9" x14ac:dyDescent="0.3">
      <c r="A260" s="8" t="s">
        <v>285</v>
      </c>
      <c r="B260" s="150"/>
      <c r="C260" s="150"/>
      <c r="D260" s="150"/>
      <c r="E260" s="150"/>
      <c r="F260" s="150"/>
      <c r="G260" s="150"/>
      <c r="H260" s="150"/>
      <c r="I260" s="150"/>
    </row>
    <row r="261" spans="1:9" x14ac:dyDescent="0.3">
      <c r="A261" s="3" t="s">
        <v>286</v>
      </c>
      <c r="B261" s="151">
        <v>18412976.949999999</v>
      </c>
      <c r="C261" s="151">
        <v>0</v>
      </c>
      <c r="D261" s="151">
        <v>0</v>
      </c>
      <c r="E261" s="151">
        <v>0</v>
      </c>
      <c r="F261" s="151">
        <v>0</v>
      </c>
      <c r="G261" s="151">
        <v>18412976.949999999</v>
      </c>
      <c r="H261" s="151">
        <v>0</v>
      </c>
      <c r="I261" s="151">
        <v>18412976.949999999</v>
      </c>
    </row>
    <row r="262" spans="1:9" x14ac:dyDescent="0.3">
      <c r="A262" s="3" t="s">
        <v>287</v>
      </c>
      <c r="B262" s="151">
        <v>-66097960.719999902</v>
      </c>
      <c r="C262" s="151">
        <v>0</v>
      </c>
      <c r="D262" s="151">
        <v>0</v>
      </c>
      <c r="E262" s="151">
        <v>0</v>
      </c>
      <c r="F262" s="151">
        <v>0</v>
      </c>
      <c r="G262" s="151">
        <v>-66097960.719999902</v>
      </c>
      <c r="H262" s="151">
        <v>0</v>
      </c>
      <c r="I262" s="151">
        <v>-66097960.719999902</v>
      </c>
    </row>
    <row r="263" spans="1:9" x14ac:dyDescent="0.3">
      <c r="A263" s="3" t="s">
        <v>288</v>
      </c>
      <c r="B263" s="152">
        <v>-47684983.769999899</v>
      </c>
      <c r="C263" s="152">
        <v>0</v>
      </c>
      <c r="D263" s="152">
        <v>0</v>
      </c>
      <c r="E263" s="153">
        <v>0</v>
      </c>
      <c r="F263" s="153">
        <v>0</v>
      </c>
      <c r="G263" s="153">
        <v>-47684983.769999899</v>
      </c>
      <c r="H263" s="153">
        <v>0</v>
      </c>
      <c r="I263" s="153">
        <v>-47684983.769999899</v>
      </c>
    </row>
    <row r="264" spans="1:9" ht="15" thickBot="1" x14ac:dyDescent="0.35">
      <c r="A264" s="3" t="s">
        <v>289</v>
      </c>
      <c r="B264" s="152">
        <v>237719656.59999999</v>
      </c>
      <c r="C264" s="152">
        <v>120041118.47999901</v>
      </c>
      <c r="D264" s="152">
        <v>56595400.449999899</v>
      </c>
      <c r="E264" s="153">
        <v>38468032.240084998</v>
      </c>
      <c r="F264" s="153">
        <v>18127368.209915001</v>
      </c>
      <c r="G264" s="153">
        <v>276187688.84008503</v>
      </c>
      <c r="H264" s="153">
        <v>138168486.689915</v>
      </c>
      <c r="I264" s="153">
        <v>414356175.52999997</v>
      </c>
    </row>
    <row r="265" spans="1:9" ht="15" thickTop="1" x14ac:dyDescent="0.3">
      <c r="A265" s="3" t="s">
        <v>290</v>
      </c>
      <c r="B265" s="159"/>
      <c r="C265" s="159"/>
      <c r="D265" s="159"/>
      <c r="E265" s="159"/>
      <c r="F265" s="159"/>
      <c r="G265" s="159"/>
      <c r="H265" s="159"/>
      <c r="I265" s="159"/>
    </row>
    <row r="266" spans="1:9" x14ac:dyDescent="0.3">
      <c r="A266" s="8" t="s">
        <v>291</v>
      </c>
      <c r="B266" s="150"/>
      <c r="C266" s="150"/>
      <c r="D266" s="150"/>
      <c r="E266" s="150"/>
      <c r="F266" s="150"/>
      <c r="G266" s="150"/>
      <c r="H266" s="150"/>
      <c r="I266" s="150"/>
    </row>
    <row r="267" spans="1:9" x14ac:dyDescent="0.3">
      <c r="A267" s="3" t="s">
        <v>292</v>
      </c>
      <c r="B267" s="151">
        <v>235017660.63</v>
      </c>
      <c r="C267" s="151">
        <v>105038232.609999</v>
      </c>
      <c r="D267" s="151">
        <v>4418053.78</v>
      </c>
      <c r="E267" s="151">
        <v>2992551.2415699898</v>
      </c>
      <c r="F267" s="151">
        <v>1425502.53843</v>
      </c>
      <c r="G267" s="151">
        <v>238010211.87156999</v>
      </c>
      <c r="H267" s="151">
        <v>106463735.14843</v>
      </c>
      <c r="I267" s="151">
        <v>344473947.01999998</v>
      </c>
    </row>
    <row r="268" spans="1:9" x14ac:dyDescent="0.3">
      <c r="A268" s="3" t="s">
        <v>293</v>
      </c>
      <c r="B268" s="152">
        <v>235017660.63</v>
      </c>
      <c r="C268" s="152">
        <v>105038232.609999</v>
      </c>
      <c r="D268" s="152">
        <v>4418053.78</v>
      </c>
      <c r="E268" s="153">
        <v>2992551.2415699898</v>
      </c>
      <c r="F268" s="153">
        <v>1425502.53843</v>
      </c>
      <c r="G268" s="153">
        <v>238010211.87156999</v>
      </c>
      <c r="H268" s="153">
        <v>106463735.14843</v>
      </c>
      <c r="I268" s="153">
        <v>344473947.01999998</v>
      </c>
    </row>
    <row r="269" spans="1:9" x14ac:dyDescent="0.3">
      <c r="A269" s="8" t="s">
        <v>294</v>
      </c>
      <c r="B269" s="150"/>
      <c r="C269" s="150"/>
      <c r="D269" s="150"/>
      <c r="E269" s="150"/>
      <c r="F269" s="150"/>
      <c r="G269" s="150"/>
      <c r="H269" s="150"/>
      <c r="I269" s="150"/>
    </row>
    <row r="270" spans="1:9" x14ac:dyDescent="0.3">
      <c r="A270" s="3" t="s">
        <v>295</v>
      </c>
      <c r="B270" s="151">
        <v>0</v>
      </c>
      <c r="C270" s="151">
        <v>0</v>
      </c>
      <c r="D270" s="151">
        <v>0</v>
      </c>
      <c r="E270" s="151">
        <v>0</v>
      </c>
      <c r="F270" s="151">
        <v>0</v>
      </c>
      <c r="G270" s="151">
        <v>0</v>
      </c>
      <c r="H270" s="151">
        <v>0</v>
      </c>
      <c r="I270" s="151">
        <v>0</v>
      </c>
    </row>
    <row r="271" spans="1:9" x14ac:dyDescent="0.3">
      <c r="A271" s="3" t="s">
        <v>296</v>
      </c>
      <c r="B271" s="151">
        <v>24466.27</v>
      </c>
      <c r="C271" s="151">
        <v>0</v>
      </c>
      <c r="D271" s="151">
        <v>0</v>
      </c>
      <c r="E271" s="151">
        <v>0</v>
      </c>
      <c r="F271" s="151">
        <v>0</v>
      </c>
      <c r="G271" s="151">
        <v>24466.27</v>
      </c>
      <c r="H271" s="151">
        <v>0</v>
      </c>
      <c r="I271" s="151">
        <v>24466.27</v>
      </c>
    </row>
    <row r="272" spans="1:9" x14ac:dyDescent="0.3">
      <c r="A272" s="3" t="s">
        <v>297</v>
      </c>
      <c r="B272" s="151">
        <v>12726058.84</v>
      </c>
      <c r="C272" s="151">
        <v>21923071.940000001</v>
      </c>
      <c r="D272" s="151">
        <v>0</v>
      </c>
      <c r="E272" s="151">
        <v>0</v>
      </c>
      <c r="F272" s="151">
        <v>0</v>
      </c>
      <c r="G272" s="151">
        <v>12726058.84</v>
      </c>
      <c r="H272" s="151">
        <v>21923071.940000001</v>
      </c>
      <c r="I272" s="151">
        <v>34649130.780000001</v>
      </c>
    </row>
    <row r="273" spans="1:9" x14ac:dyDescent="0.3">
      <c r="A273" s="3" t="s">
        <v>298</v>
      </c>
      <c r="B273" s="152">
        <v>12750525.109999999</v>
      </c>
      <c r="C273" s="152">
        <v>21923071.940000001</v>
      </c>
      <c r="D273" s="152">
        <v>0</v>
      </c>
      <c r="E273" s="153">
        <v>0</v>
      </c>
      <c r="F273" s="153">
        <v>0</v>
      </c>
      <c r="G273" s="153">
        <v>12750525.109999999</v>
      </c>
      <c r="H273" s="153">
        <v>21923071.940000001</v>
      </c>
      <c r="I273" s="153">
        <v>34673597.049999997</v>
      </c>
    </row>
    <row r="274" spans="1:9" x14ac:dyDescent="0.3">
      <c r="A274" s="8" t="s">
        <v>299</v>
      </c>
      <c r="B274" s="150"/>
      <c r="C274" s="150"/>
      <c r="D274" s="150"/>
      <c r="E274" s="150"/>
      <c r="F274" s="150"/>
      <c r="G274" s="150"/>
      <c r="H274" s="150"/>
      <c r="I274" s="150"/>
    </row>
    <row r="275" spans="1:9" x14ac:dyDescent="0.3">
      <c r="A275" s="3" t="s">
        <v>300</v>
      </c>
      <c r="B275" s="151">
        <v>612461645.89999998</v>
      </c>
      <c r="C275" s="151">
        <v>273048654.65999901</v>
      </c>
      <c r="D275" s="151">
        <v>0</v>
      </c>
      <c r="E275" s="151">
        <v>0</v>
      </c>
      <c r="F275" s="151">
        <v>0</v>
      </c>
      <c r="G275" s="151">
        <v>612461645.89999998</v>
      </c>
      <c r="H275" s="151">
        <v>273048654.65999901</v>
      </c>
      <c r="I275" s="151">
        <v>885510300.55999994</v>
      </c>
    </row>
    <row r="276" spans="1:9" x14ac:dyDescent="0.3">
      <c r="A276" s="3" t="s">
        <v>301</v>
      </c>
      <c r="B276" s="151">
        <v>-443256912.13999999</v>
      </c>
      <c r="C276" s="151">
        <v>-220531331.75</v>
      </c>
      <c r="D276" s="151">
        <v>0</v>
      </c>
      <c r="E276" s="151">
        <v>0</v>
      </c>
      <c r="F276" s="151">
        <v>0</v>
      </c>
      <c r="G276" s="151">
        <v>-443256912.13999999</v>
      </c>
      <c r="H276" s="151">
        <v>-220531331.75</v>
      </c>
      <c r="I276" s="151">
        <v>-663788243.88999999</v>
      </c>
    </row>
    <row r="277" spans="1:9" x14ac:dyDescent="0.3">
      <c r="A277" s="3" t="s">
        <v>302</v>
      </c>
      <c r="B277" s="151">
        <v>0</v>
      </c>
      <c r="C277" s="151">
        <v>0</v>
      </c>
      <c r="D277" s="151">
        <v>0</v>
      </c>
      <c r="E277" s="151">
        <v>0</v>
      </c>
      <c r="F277" s="151">
        <v>0</v>
      </c>
      <c r="G277" s="151">
        <v>0</v>
      </c>
      <c r="H277" s="151">
        <v>0</v>
      </c>
      <c r="I277" s="151">
        <v>0</v>
      </c>
    </row>
    <row r="278" spans="1:9" x14ac:dyDescent="0.3">
      <c r="A278" s="3" t="s">
        <v>303</v>
      </c>
      <c r="B278" s="152">
        <v>169204733.75999999</v>
      </c>
      <c r="C278" s="152">
        <v>52517322.909999996</v>
      </c>
      <c r="D278" s="152">
        <v>0</v>
      </c>
      <c r="E278" s="153">
        <v>0</v>
      </c>
      <c r="F278" s="153">
        <v>0</v>
      </c>
      <c r="G278" s="153">
        <v>169204733.75999999</v>
      </c>
      <c r="H278" s="153">
        <v>52517322.909999996</v>
      </c>
      <c r="I278" s="153">
        <v>221722056.66999999</v>
      </c>
    </row>
    <row r="279" spans="1:9" x14ac:dyDescent="0.3">
      <c r="A279" s="1"/>
      <c r="B279" s="156"/>
      <c r="C279" s="156"/>
      <c r="D279" s="156"/>
      <c r="E279" s="156"/>
      <c r="F279" s="156"/>
      <c r="G279" s="156"/>
      <c r="H279" s="156"/>
      <c r="I279" s="156"/>
    </row>
    <row r="280" spans="1:9" ht="15" thickBot="1" x14ac:dyDescent="0.35">
      <c r="A280" s="6" t="s">
        <v>6</v>
      </c>
      <c r="B280" s="157">
        <v>515746695.67999899</v>
      </c>
      <c r="C280" s="157">
        <v>206745816.16</v>
      </c>
      <c r="D280" s="157">
        <v>-210366505.91</v>
      </c>
      <c r="E280" s="158">
        <v>-139156857.14050099</v>
      </c>
      <c r="F280" s="158">
        <v>-71209648.7694989</v>
      </c>
      <c r="G280" s="158">
        <v>376589838.53949797</v>
      </c>
      <c r="H280" s="158">
        <v>135536167.39050099</v>
      </c>
      <c r="I280" s="158">
        <v>512126005.92999899</v>
      </c>
    </row>
    <row r="281" spans="1:9" ht="15" thickTop="1" x14ac:dyDescent="0.3">
      <c r="A281" s="1"/>
      <c r="B281" s="150"/>
      <c r="C281" s="150"/>
      <c r="D281" s="150"/>
      <c r="E281" s="150"/>
      <c r="F281" s="150"/>
      <c r="G281" s="150"/>
      <c r="H281" s="150"/>
      <c r="I281" s="150"/>
    </row>
    <row r="282" spans="1:9" x14ac:dyDescent="0.3">
      <c r="A282" s="6" t="s">
        <v>5</v>
      </c>
      <c r="B282" s="150"/>
      <c r="C282" s="150"/>
      <c r="D282" s="150"/>
      <c r="E282" s="150"/>
      <c r="F282" s="150"/>
      <c r="G282" s="150"/>
      <c r="H282" s="150"/>
      <c r="I282" s="150"/>
    </row>
    <row r="283" spans="1:9" x14ac:dyDescent="0.3">
      <c r="A283" s="8" t="s">
        <v>304</v>
      </c>
      <c r="B283" s="150"/>
      <c r="C283" s="150"/>
      <c r="D283" s="150"/>
      <c r="E283" s="150"/>
      <c r="F283" s="150"/>
      <c r="G283" s="150"/>
      <c r="H283" s="150"/>
      <c r="I283" s="150"/>
    </row>
    <row r="284" spans="1:9" x14ac:dyDescent="0.3">
      <c r="A284" s="3" t="s">
        <v>305</v>
      </c>
      <c r="B284" s="151">
        <v>3675173.88</v>
      </c>
      <c r="C284" s="151">
        <v>0</v>
      </c>
      <c r="D284" s="151">
        <v>0</v>
      </c>
      <c r="E284" s="151">
        <v>0</v>
      </c>
      <c r="F284" s="151">
        <v>0</v>
      </c>
      <c r="G284" s="151">
        <v>3675173.88</v>
      </c>
      <c r="H284" s="151">
        <v>0</v>
      </c>
      <c r="I284" s="151">
        <v>3675173.88</v>
      </c>
    </row>
    <row r="285" spans="1:9" x14ac:dyDescent="0.3">
      <c r="A285" s="3" t="s">
        <v>306</v>
      </c>
      <c r="B285" s="151">
        <v>0</v>
      </c>
      <c r="C285" s="151">
        <v>0</v>
      </c>
      <c r="D285" s="151">
        <v>-21657741.629999999</v>
      </c>
      <c r="E285" s="151">
        <v>-14460874.0663429</v>
      </c>
      <c r="F285" s="151">
        <v>-7196867.5636569997</v>
      </c>
      <c r="G285" s="151">
        <v>-14460874.0663429</v>
      </c>
      <c r="H285" s="151">
        <v>-7196867.5636569997</v>
      </c>
      <c r="I285" s="151">
        <v>-21657741.629999999</v>
      </c>
    </row>
    <row r="286" spans="1:9" x14ac:dyDescent="0.3">
      <c r="A286" s="3" t="s">
        <v>307</v>
      </c>
      <c r="B286" s="151">
        <v>0</v>
      </c>
      <c r="C286" s="151">
        <v>0</v>
      </c>
      <c r="D286" s="151">
        <v>-58547879.029999897</v>
      </c>
      <c r="E286" s="151">
        <v>-40019364.432746902</v>
      </c>
      <c r="F286" s="151">
        <v>-18528514.597252999</v>
      </c>
      <c r="G286" s="151">
        <v>-40019364.432746902</v>
      </c>
      <c r="H286" s="151">
        <v>-18528514.597252999</v>
      </c>
      <c r="I286" s="151">
        <v>-58547879.029999897</v>
      </c>
    </row>
    <row r="287" spans="1:9" x14ac:dyDescent="0.3">
      <c r="A287" s="3" t="s">
        <v>308</v>
      </c>
      <c r="B287" s="151">
        <v>0</v>
      </c>
      <c r="C287" s="151">
        <v>0</v>
      </c>
      <c r="D287" s="151">
        <v>0</v>
      </c>
      <c r="E287" s="151">
        <v>0</v>
      </c>
      <c r="F287" s="151">
        <v>0</v>
      </c>
      <c r="G287" s="151">
        <v>0</v>
      </c>
      <c r="H287" s="151">
        <v>0</v>
      </c>
      <c r="I287" s="151">
        <v>0</v>
      </c>
    </row>
    <row r="288" spans="1:9" x14ac:dyDescent="0.3">
      <c r="A288" s="3" t="s">
        <v>309</v>
      </c>
      <c r="B288" s="151">
        <v>0</v>
      </c>
      <c r="C288" s="151">
        <v>0</v>
      </c>
      <c r="D288" s="151">
        <v>-391018.85</v>
      </c>
      <c r="E288" s="151">
        <v>-264071.64625699999</v>
      </c>
      <c r="F288" s="151">
        <v>-126947.203742999</v>
      </c>
      <c r="G288" s="151">
        <v>-264071.64625699999</v>
      </c>
      <c r="H288" s="151">
        <v>-126947.203742999</v>
      </c>
      <c r="I288" s="151">
        <v>-391018.85</v>
      </c>
    </row>
    <row r="289" spans="1:9" x14ac:dyDescent="0.3">
      <c r="A289" s="3" t="s">
        <v>310</v>
      </c>
      <c r="B289" s="151">
        <v>0</v>
      </c>
      <c r="C289" s="151">
        <v>0</v>
      </c>
      <c r="D289" s="151">
        <v>851266.69</v>
      </c>
      <c r="E289" s="151">
        <v>580227.29753299896</v>
      </c>
      <c r="F289" s="151">
        <v>271039.392467</v>
      </c>
      <c r="G289" s="151">
        <v>580227.29753299896</v>
      </c>
      <c r="H289" s="151">
        <v>271039.392467</v>
      </c>
      <c r="I289" s="151">
        <v>851266.69</v>
      </c>
    </row>
    <row r="290" spans="1:9" x14ac:dyDescent="0.3">
      <c r="A290" s="3" t="s">
        <v>311</v>
      </c>
      <c r="B290" s="151">
        <v>0</v>
      </c>
      <c r="C290" s="151">
        <v>0</v>
      </c>
      <c r="D290" s="151">
        <v>-33810262.129999898</v>
      </c>
      <c r="E290" s="151">
        <v>-22999144.396380998</v>
      </c>
      <c r="F290" s="151">
        <v>-10811117.733619001</v>
      </c>
      <c r="G290" s="151">
        <v>-22999144.396380998</v>
      </c>
      <c r="H290" s="151">
        <v>-10811117.733619001</v>
      </c>
      <c r="I290" s="151">
        <v>-33810262.129999898</v>
      </c>
    </row>
    <row r="291" spans="1:9" x14ac:dyDescent="0.3">
      <c r="A291" s="3" t="s">
        <v>312</v>
      </c>
      <c r="B291" s="151">
        <v>0</v>
      </c>
      <c r="C291" s="151">
        <v>0</v>
      </c>
      <c r="D291" s="151">
        <v>0</v>
      </c>
      <c r="E291" s="151">
        <v>0</v>
      </c>
      <c r="F291" s="151">
        <v>0</v>
      </c>
      <c r="G291" s="151">
        <v>0</v>
      </c>
      <c r="H291" s="151">
        <v>0</v>
      </c>
      <c r="I291" s="151">
        <v>0</v>
      </c>
    </row>
    <row r="292" spans="1:9" x14ac:dyDescent="0.3">
      <c r="A292" s="3" t="s">
        <v>313</v>
      </c>
      <c r="B292" s="151">
        <v>0</v>
      </c>
      <c r="C292" s="151">
        <v>0</v>
      </c>
      <c r="D292" s="151">
        <v>31269419.199999999</v>
      </c>
      <c r="E292" s="151">
        <v>21276486.227492001</v>
      </c>
      <c r="F292" s="151">
        <v>9992932.9725080002</v>
      </c>
      <c r="G292" s="151">
        <v>21276486.227492001</v>
      </c>
      <c r="H292" s="151">
        <v>9992932.9725080002</v>
      </c>
      <c r="I292" s="151">
        <v>31269419.199999899</v>
      </c>
    </row>
    <row r="293" spans="1:9" x14ac:dyDescent="0.3">
      <c r="A293" s="3" t="s">
        <v>314</v>
      </c>
      <c r="B293" s="151">
        <v>0</v>
      </c>
      <c r="C293" s="151">
        <v>0</v>
      </c>
      <c r="D293" s="151">
        <v>0</v>
      </c>
      <c r="E293" s="151">
        <v>0</v>
      </c>
      <c r="F293" s="151">
        <v>0</v>
      </c>
      <c r="G293" s="151">
        <v>0</v>
      </c>
      <c r="H293" s="151">
        <v>0</v>
      </c>
      <c r="I293" s="151">
        <v>0</v>
      </c>
    </row>
    <row r="294" spans="1:9" x14ac:dyDescent="0.3">
      <c r="A294" s="3" t="s">
        <v>315</v>
      </c>
      <c r="B294" s="151">
        <v>0</v>
      </c>
      <c r="C294" s="151">
        <v>0</v>
      </c>
      <c r="D294" s="151">
        <v>337288</v>
      </c>
      <c r="E294" s="151">
        <v>228701.2996</v>
      </c>
      <c r="F294" s="151">
        <v>108586.7004</v>
      </c>
      <c r="G294" s="151">
        <v>228701.2996</v>
      </c>
      <c r="H294" s="151">
        <v>108586.7004</v>
      </c>
      <c r="I294" s="151">
        <v>337288</v>
      </c>
    </row>
    <row r="295" spans="1:9" x14ac:dyDescent="0.3">
      <c r="A295" s="3" t="s">
        <v>316</v>
      </c>
      <c r="B295" s="151">
        <v>0</v>
      </c>
      <c r="C295" s="151">
        <v>0</v>
      </c>
      <c r="D295" s="151">
        <v>-8521034.5299999993</v>
      </c>
      <c r="E295" s="151">
        <v>-5794128.3574689897</v>
      </c>
      <c r="F295" s="151">
        <v>-2726906.1725309901</v>
      </c>
      <c r="G295" s="151">
        <v>-5794128.3574689897</v>
      </c>
      <c r="H295" s="151">
        <v>-2726906.1725309901</v>
      </c>
      <c r="I295" s="151">
        <v>-8521034.5299999993</v>
      </c>
    </row>
    <row r="296" spans="1:9" x14ac:dyDescent="0.3">
      <c r="A296" s="3" t="s">
        <v>317</v>
      </c>
      <c r="B296" s="151">
        <v>-7336923.27999999</v>
      </c>
      <c r="C296" s="151">
        <v>-2285395.19</v>
      </c>
      <c r="D296" s="151">
        <v>-2560824.7999999998</v>
      </c>
      <c r="E296" s="151">
        <v>-1742823.44125599</v>
      </c>
      <c r="F296" s="151">
        <v>-818001.35874399997</v>
      </c>
      <c r="G296" s="151">
        <v>-9079746.7212559897</v>
      </c>
      <c r="H296" s="151">
        <v>-3103396.548744</v>
      </c>
      <c r="I296" s="151">
        <v>-12183143.27</v>
      </c>
    </row>
    <row r="297" spans="1:9" x14ac:dyDescent="0.3">
      <c r="A297" s="3" t="s">
        <v>318</v>
      </c>
      <c r="B297" s="151">
        <v>-3250</v>
      </c>
      <c r="C297" s="151">
        <v>-4550</v>
      </c>
      <c r="D297" s="151">
        <v>-5192.7699999999904</v>
      </c>
      <c r="E297" s="151">
        <v>-3520.0985929999902</v>
      </c>
      <c r="F297" s="151">
        <v>-1672.671407</v>
      </c>
      <c r="G297" s="151">
        <v>-6770.0985929999997</v>
      </c>
      <c r="H297" s="151">
        <v>-6222.6714069999998</v>
      </c>
      <c r="I297" s="151">
        <v>-12992.77</v>
      </c>
    </row>
    <row r="298" spans="1:9" x14ac:dyDescent="0.3">
      <c r="A298" s="3" t="s">
        <v>319</v>
      </c>
      <c r="B298" s="151">
        <v>-183541.71</v>
      </c>
      <c r="C298" s="151">
        <v>-43980.37</v>
      </c>
      <c r="D298" s="151">
        <v>0</v>
      </c>
      <c r="E298" s="151">
        <v>0</v>
      </c>
      <c r="F298" s="151">
        <v>0</v>
      </c>
      <c r="G298" s="151">
        <v>-183541.71</v>
      </c>
      <c r="H298" s="151">
        <v>-43980.37</v>
      </c>
      <c r="I298" s="151">
        <v>-227522.08</v>
      </c>
    </row>
    <row r="299" spans="1:9" x14ac:dyDescent="0.3">
      <c r="A299" s="3" t="s">
        <v>320</v>
      </c>
      <c r="B299" s="151">
        <v>13315.72</v>
      </c>
      <c r="C299" s="151">
        <v>-13315.72</v>
      </c>
      <c r="D299" s="151">
        <v>0</v>
      </c>
      <c r="E299" s="151">
        <v>0</v>
      </c>
      <c r="F299" s="151">
        <v>0</v>
      </c>
      <c r="G299" s="151">
        <v>13315.72</v>
      </c>
      <c r="H299" s="151">
        <v>-13315.72</v>
      </c>
      <c r="I299" s="151">
        <v>0</v>
      </c>
    </row>
    <row r="300" spans="1:9" x14ac:dyDescent="0.3">
      <c r="A300" s="3" t="s">
        <v>321</v>
      </c>
      <c r="B300" s="151">
        <v>-1912096.63</v>
      </c>
      <c r="C300" s="151">
        <v>0</v>
      </c>
      <c r="D300" s="151">
        <v>0</v>
      </c>
      <c r="E300" s="151">
        <v>0</v>
      </c>
      <c r="F300" s="151">
        <v>0</v>
      </c>
      <c r="G300" s="151">
        <v>-1912096.63</v>
      </c>
      <c r="H300" s="151">
        <v>0</v>
      </c>
      <c r="I300" s="151">
        <v>-1912096.63</v>
      </c>
    </row>
    <row r="301" spans="1:9" x14ac:dyDescent="0.3">
      <c r="A301" s="3" t="s">
        <v>322</v>
      </c>
      <c r="B301" s="151">
        <v>0</v>
      </c>
      <c r="C301" s="151">
        <v>0</v>
      </c>
      <c r="D301" s="151">
        <v>0</v>
      </c>
      <c r="E301" s="151">
        <v>0</v>
      </c>
      <c r="F301" s="151">
        <v>0</v>
      </c>
      <c r="G301" s="151">
        <v>0</v>
      </c>
      <c r="H301" s="151">
        <v>0</v>
      </c>
      <c r="I301" s="151">
        <v>0</v>
      </c>
    </row>
    <row r="302" spans="1:9" x14ac:dyDescent="0.3">
      <c r="A302" s="3" t="s">
        <v>323</v>
      </c>
      <c r="B302" s="151">
        <v>204.82</v>
      </c>
      <c r="C302" s="151">
        <v>0</v>
      </c>
      <c r="D302" s="151">
        <v>0</v>
      </c>
      <c r="E302" s="151">
        <v>0</v>
      </c>
      <c r="F302" s="151">
        <v>0</v>
      </c>
      <c r="G302" s="151">
        <v>204.82</v>
      </c>
      <c r="H302" s="151">
        <v>0</v>
      </c>
      <c r="I302" s="151">
        <v>204.82</v>
      </c>
    </row>
    <row r="303" spans="1:9" x14ac:dyDescent="0.3">
      <c r="A303" s="3" t="s">
        <v>324</v>
      </c>
      <c r="B303" s="151">
        <v>0</v>
      </c>
      <c r="C303" s="151">
        <v>0</v>
      </c>
      <c r="D303" s="151">
        <v>60861.21</v>
      </c>
      <c r="E303" s="151">
        <v>41516.753304999998</v>
      </c>
      <c r="F303" s="151">
        <v>19344.456695000001</v>
      </c>
      <c r="G303" s="151">
        <v>41516.753304999998</v>
      </c>
      <c r="H303" s="151">
        <v>19344.456695000001</v>
      </c>
      <c r="I303" s="151">
        <v>60861.21</v>
      </c>
    </row>
    <row r="304" spans="1:9" x14ac:dyDescent="0.3">
      <c r="A304" s="3" t="s">
        <v>325</v>
      </c>
      <c r="B304" s="151">
        <v>0</v>
      </c>
      <c r="C304" s="151">
        <v>0</v>
      </c>
      <c r="D304" s="151">
        <v>-2312526.6</v>
      </c>
      <c r="E304" s="151">
        <v>-1579445.0978599901</v>
      </c>
      <c r="F304" s="151">
        <v>-733081.50214</v>
      </c>
      <c r="G304" s="151">
        <v>-1579445.0978599901</v>
      </c>
      <c r="H304" s="151">
        <v>-733081.50214</v>
      </c>
      <c r="I304" s="151">
        <v>-2312526.6</v>
      </c>
    </row>
    <row r="305" spans="1:9" x14ac:dyDescent="0.3">
      <c r="A305" s="3" t="s">
        <v>326</v>
      </c>
      <c r="B305" s="151">
        <v>0</v>
      </c>
      <c r="C305" s="151">
        <v>0</v>
      </c>
      <c r="D305" s="151">
        <v>2930380</v>
      </c>
      <c r="E305" s="151">
        <v>2013036.9579999901</v>
      </c>
      <c r="F305" s="151">
        <v>917343.04200000002</v>
      </c>
      <c r="G305" s="151">
        <v>2013036.9579999901</v>
      </c>
      <c r="H305" s="151">
        <v>917343.04200000002</v>
      </c>
      <c r="I305" s="151">
        <v>2930380</v>
      </c>
    </row>
    <row r="306" spans="1:9" x14ac:dyDescent="0.3">
      <c r="A306" s="3" t="s">
        <v>327</v>
      </c>
      <c r="B306" s="151">
        <v>0</v>
      </c>
      <c r="C306" s="151">
        <v>0</v>
      </c>
      <c r="D306" s="151">
        <v>5763994.0899999999</v>
      </c>
      <c r="E306" s="151">
        <v>3922665.94826499</v>
      </c>
      <c r="F306" s="151">
        <v>1841328.1417350001</v>
      </c>
      <c r="G306" s="151">
        <v>3922665.94826499</v>
      </c>
      <c r="H306" s="151">
        <v>1841328.1417350001</v>
      </c>
      <c r="I306" s="151">
        <v>5763994.0899999999</v>
      </c>
    </row>
    <row r="307" spans="1:9" x14ac:dyDescent="0.3">
      <c r="A307" s="3" t="s">
        <v>328</v>
      </c>
      <c r="B307" s="151">
        <v>0</v>
      </c>
      <c r="C307" s="151">
        <v>0</v>
      </c>
      <c r="D307" s="151">
        <v>6098369.0800000001</v>
      </c>
      <c r="E307" s="151">
        <v>4146740.5849239998</v>
      </c>
      <c r="F307" s="151">
        <v>1951628.49507599</v>
      </c>
      <c r="G307" s="151">
        <v>4146740.5849239998</v>
      </c>
      <c r="H307" s="151">
        <v>1951628.49507599</v>
      </c>
      <c r="I307" s="151">
        <v>6098369.0800000001</v>
      </c>
    </row>
    <row r="308" spans="1:9" x14ac:dyDescent="0.3">
      <c r="A308" s="3" t="s">
        <v>329</v>
      </c>
      <c r="B308" s="152">
        <v>-5747117.2000000002</v>
      </c>
      <c r="C308" s="152">
        <v>-2347241.2799999998</v>
      </c>
      <c r="D308" s="152">
        <v>-80494902.069999993</v>
      </c>
      <c r="E308" s="153">
        <v>-54653996.467786901</v>
      </c>
      <c r="F308" s="153">
        <v>-25840905.602212999</v>
      </c>
      <c r="G308" s="153">
        <v>-60401113.667787001</v>
      </c>
      <c r="H308" s="153">
        <v>-28188146.8822129</v>
      </c>
      <c r="I308" s="153">
        <v>-88589260.549999997</v>
      </c>
    </row>
    <row r="309" spans="1:9" x14ac:dyDescent="0.3">
      <c r="A309" s="8" t="s">
        <v>330</v>
      </c>
      <c r="B309" s="150"/>
      <c r="C309" s="150"/>
      <c r="D309" s="150"/>
      <c r="E309" s="150"/>
      <c r="F309" s="150"/>
      <c r="G309" s="150"/>
      <c r="H309" s="150"/>
      <c r="I309" s="150"/>
    </row>
    <row r="310" spans="1:9" x14ac:dyDescent="0.3">
      <c r="A310" s="3" t="s">
        <v>331</v>
      </c>
      <c r="B310" s="151">
        <v>0</v>
      </c>
      <c r="C310" s="151">
        <v>0</v>
      </c>
      <c r="D310" s="151">
        <v>218136834</v>
      </c>
      <c r="E310" s="151">
        <v>148333047.11999899</v>
      </c>
      <c r="F310" s="151">
        <v>69803786.879999995</v>
      </c>
      <c r="G310" s="160">
        <v>148333047.11999899</v>
      </c>
      <c r="H310" s="160">
        <v>69803786.879999995</v>
      </c>
      <c r="I310" s="160">
        <v>218136834</v>
      </c>
    </row>
    <row r="311" spans="1:9" x14ac:dyDescent="0.3">
      <c r="A311" s="3" t="s">
        <v>332</v>
      </c>
      <c r="B311" s="151">
        <v>0</v>
      </c>
      <c r="C311" s="151">
        <v>0</v>
      </c>
      <c r="D311" s="151">
        <v>0</v>
      </c>
      <c r="E311" s="151">
        <v>0</v>
      </c>
      <c r="F311" s="151">
        <v>0</v>
      </c>
      <c r="G311" s="151">
        <v>0</v>
      </c>
      <c r="H311" s="151">
        <v>0</v>
      </c>
      <c r="I311" s="151">
        <v>0</v>
      </c>
    </row>
    <row r="312" spans="1:9" x14ac:dyDescent="0.3">
      <c r="A312" s="3" t="s">
        <v>333</v>
      </c>
      <c r="B312" s="151">
        <v>0</v>
      </c>
      <c r="C312" s="151">
        <v>0</v>
      </c>
      <c r="D312" s="151">
        <v>2955253.46</v>
      </c>
      <c r="E312" s="151">
        <v>2009572.3366459899</v>
      </c>
      <c r="F312" s="151">
        <v>945681.12335400004</v>
      </c>
      <c r="G312" s="151">
        <v>2009572.3366459899</v>
      </c>
      <c r="H312" s="151">
        <v>945681.12335400004</v>
      </c>
      <c r="I312" s="151">
        <v>2955253.46</v>
      </c>
    </row>
    <row r="313" spans="1:9" x14ac:dyDescent="0.3">
      <c r="A313" s="3" t="s">
        <v>334</v>
      </c>
      <c r="B313" s="151">
        <v>9299.7599999999893</v>
      </c>
      <c r="C313" s="151">
        <v>5699.8799999999901</v>
      </c>
      <c r="D313" s="151">
        <v>2768298.68</v>
      </c>
      <c r="E313" s="151">
        <v>1882490.1950000001</v>
      </c>
      <c r="F313" s="151">
        <v>885808.48499999999</v>
      </c>
      <c r="G313" s="151">
        <v>1891789.9550000001</v>
      </c>
      <c r="H313" s="151">
        <v>891508.36499999999</v>
      </c>
      <c r="I313" s="151">
        <v>2783298.32</v>
      </c>
    </row>
    <row r="314" spans="1:9" x14ac:dyDescent="0.3">
      <c r="A314" s="3" t="s">
        <v>335</v>
      </c>
      <c r="B314" s="151">
        <v>0</v>
      </c>
      <c r="C314" s="151">
        <v>0</v>
      </c>
      <c r="D314" s="151">
        <v>0</v>
      </c>
      <c r="E314" s="151">
        <v>0</v>
      </c>
      <c r="F314" s="151">
        <v>0</v>
      </c>
      <c r="G314" s="151">
        <v>0</v>
      </c>
      <c r="H314" s="151">
        <v>0</v>
      </c>
      <c r="I314" s="151">
        <v>0</v>
      </c>
    </row>
    <row r="315" spans="1:9" x14ac:dyDescent="0.3">
      <c r="A315" s="3" t="s">
        <v>336</v>
      </c>
      <c r="B315" s="151">
        <v>0</v>
      </c>
      <c r="C315" s="151">
        <v>0</v>
      </c>
      <c r="D315" s="151">
        <v>0</v>
      </c>
      <c r="E315" s="151">
        <v>0</v>
      </c>
      <c r="F315" s="151">
        <v>0</v>
      </c>
      <c r="G315" s="151">
        <v>0</v>
      </c>
      <c r="H315" s="151">
        <v>0</v>
      </c>
      <c r="I315" s="151">
        <v>0</v>
      </c>
    </row>
    <row r="316" spans="1:9" x14ac:dyDescent="0.3">
      <c r="A316" s="3" t="s">
        <v>337</v>
      </c>
      <c r="B316" s="151">
        <v>0</v>
      </c>
      <c r="C316" s="151">
        <v>0</v>
      </c>
      <c r="D316" s="151">
        <v>0</v>
      </c>
      <c r="E316" s="151">
        <v>0</v>
      </c>
      <c r="F316" s="151">
        <v>0</v>
      </c>
      <c r="G316" s="151">
        <v>0</v>
      </c>
      <c r="H316" s="151">
        <v>0</v>
      </c>
      <c r="I316" s="151">
        <v>0</v>
      </c>
    </row>
    <row r="317" spans="1:9" x14ac:dyDescent="0.3">
      <c r="A317" s="3" t="s">
        <v>338</v>
      </c>
      <c r="B317" s="151">
        <v>15592915.519999901</v>
      </c>
      <c r="C317" s="151">
        <v>422155.14</v>
      </c>
      <c r="D317" s="151">
        <v>2778227.19</v>
      </c>
      <c r="E317" s="151">
        <v>1887132.2245829999</v>
      </c>
      <c r="F317" s="151">
        <v>891094.965417</v>
      </c>
      <c r="G317" s="151">
        <v>17480047.744582999</v>
      </c>
      <c r="H317" s="151">
        <v>1313250.1054169999</v>
      </c>
      <c r="I317" s="151">
        <v>18793297.850000001</v>
      </c>
    </row>
    <row r="318" spans="1:9" x14ac:dyDescent="0.3">
      <c r="A318" s="3" t="s">
        <v>339</v>
      </c>
      <c r="B318" s="151">
        <v>-5718708.2599999998</v>
      </c>
      <c r="C318" s="151">
        <v>-1492453.54</v>
      </c>
      <c r="D318" s="151">
        <v>-1910303.17</v>
      </c>
      <c r="E318" s="151">
        <v>-1300154.618121</v>
      </c>
      <c r="F318" s="151">
        <v>-610148.55187900004</v>
      </c>
      <c r="G318" s="151">
        <v>-7018862.8781209998</v>
      </c>
      <c r="H318" s="151">
        <v>-2102602.091879</v>
      </c>
      <c r="I318" s="151">
        <v>-9121464.9700000007</v>
      </c>
    </row>
    <row r="319" spans="1:9" x14ac:dyDescent="0.3">
      <c r="A319" s="3" t="s">
        <v>340</v>
      </c>
      <c r="B319" s="152">
        <v>9883507.0199999996</v>
      </c>
      <c r="C319" s="152">
        <v>-1064598.52</v>
      </c>
      <c r="D319" s="152">
        <v>224728310.15999901</v>
      </c>
      <c r="E319" s="153">
        <v>152812087.25810799</v>
      </c>
      <c r="F319" s="153">
        <v>71916222.901892006</v>
      </c>
      <c r="G319" s="153">
        <v>162695594.278108</v>
      </c>
      <c r="H319" s="153">
        <v>70851624.381891996</v>
      </c>
      <c r="I319" s="153">
        <v>233547218.65999901</v>
      </c>
    </row>
    <row r="320" spans="1:9" x14ac:dyDescent="0.3">
      <c r="A320" s="8" t="s">
        <v>341</v>
      </c>
      <c r="B320" s="150"/>
      <c r="C320" s="150"/>
      <c r="D320" s="150"/>
      <c r="E320" s="150"/>
      <c r="F320" s="150"/>
      <c r="G320" s="150"/>
      <c r="H320" s="150"/>
      <c r="I320" s="150"/>
    </row>
    <row r="321" spans="1:10" x14ac:dyDescent="0.3">
      <c r="A321" s="3" t="s">
        <v>342</v>
      </c>
      <c r="B321" s="151">
        <v>0</v>
      </c>
      <c r="C321" s="151">
        <v>0</v>
      </c>
      <c r="D321" s="151">
        <v>0</v>
      </c>
      <c r="E321" s="151">
        <v>0</v>
      </c>
      <c r="F321" s="151">
        <v>0</v>
      </c>
      <c r="G321" s="151">
        <v>0</v>
      </c>
      <c r="H321" s="151">
        <v>0</v>
      </c>
      <c r="I321" s="151">
        <v>0</v>
      </c>
    </row>
    <row r="322" spans="1:10" x14ac:dyDescent="0.3">
      <c r="A322" s="3" t="s">
        <v>343</v>
      </c>
      <c r="B322" s="151">
        <v>0</v>
      </c>
      <c r="C322" s="151">
        <v>0</v>
      </c>
      <c r="D322" s="151">
        <v>0</v>
      </c>
      <c r="E322" s="151">
        <v>0</v>
      </c>
      <c r="F322" s="151">
        <v>0</v>
      </c>
      <c r="G322" s="151">
        <v>0</v>
      </c>
      <c r="H322" s="151">
        <v>0</v>
      </c>
      <c r="I322" s="151">
        <v>0</v>
      </c>
    </row>
    <row r="323" spans="1:10" x14ac:dyDescent="0.3">
      <c r="A323" s="3" t="s">
        <v>344</v>
      </c>
      <c r="B323" s="152">
        <v>0</v>
      </c>
      <c r="C323" s="152">
        <v>0</v>
      </c>
      <c r="D323" s="152">
        <v>0</v>
      </c>
      <c r="E323" s="153">
        <v>0</v>
      </c>
      <c r="F323" s="153">
        <v>0</v>
      </c>
      <c r="G323" s="153">
        <v>0</v>
      </c>
      <c r="H323" s="153">
        <v>0</v>
      </c>
      <c r="I323" s="153">
        <v>0</v>
      </c>
      <c r="J323" s="1"/>
    </row>
    <row r="324" spans="1:10" x14ac:dyDescent="0.3">
      <c r="A324" s="1"/>
      <c r="B324" s="156"/>
      <c r="C324" s="156"/>
      <c r="D324" s="156"/>
      <c r="E324" s="156"/>
      <c r="F324" s="156"/>
      <c r="G324" s="156"/>
      <c r="H324" s="156"/>
      <c r="I324" s="156"/>
      <c r="J324" s="1"/>
    </row>
    <row r="325" spans="1:10" ht="15" thickBot="1" x14ac:dyDescent="0.35">
      <c r="A325" s="6" t="s">
        <v>1</v>
      </c>
      <c r="B325" s="157">
        <v>4136389.8199999901</v>
      </c>
      <c r="C325" s="157">
        <v>-3411839.8</v>
      </c>
      <c r="D325" s="157">
        <v>144233408.09</v>
      </c>
      <c r="E325" s="158">
        <v>98158090.790320903</v>
      </c>
      <c r="F325" s="158">
        <v>46075317.299678899</v>
      </c>
      <c r="G325" s="158">
        <v>102294480.61032</v>
      </c>
      <c r="H325" s="158">
        <v>42663477.499678999</v>
      </c>
      <c r="I325" s="158">
        <v>144957958.109999</v>
      </c>
      <c r="J325" s="1"/>
    </row>
    <row r="326" spans="1:10" ht="15" thickTop="1" x14ac:dyDescent="0.3">
      <c r="A326" s="1"/>
      <c r="B326" s="156"/>
      <c r="C326" s="156"/>
      <c r="D326" s="156"/>
      <c r="E326" s="156"/>
      <c r="F326" s="156"/>
      <c r="G326" s="156"/>
      <c r="H326" s="156"/>
      <c r="I326" s="156"/>
      <c r="J326" s="1"/>
    </row>
    <row r="327" spans="1:10" ht="15" thickBot="1" x14ac:dyDescent="0.35">
      <c r="A327" s="6" t="s">
        <v>0</v>
      </c>
      <c r="B327" s="157">
        <v>511610305.859999</v>
      </c>
      <c r="C327" s="157">
        <v>210157655.96000001</v>
      </c>
      <c r="D327" s="157">
        <v>-354599913.99999899</v>
      </c>
      <c r="E327" s="158">
        <v>-237314947.93082201</v>
      </c>
      <c r="F327" s="158">
        <v>-117284966.069178</v>
      </c>
      <c r="G327" s="158">
        <v>274295357.92917699</v>
      </c>
      <c r="H327" s="158">
        <v>92872689.890821993</v>
      </c>
      <c r="I327" s="158">
        <v>367168047.81999898</v>
      </c>
      <c r="J327" s="2"/>
    </row>
    <row r="328" spans="1:10" ht="15" thickTop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3"/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1"/>
    </row>
  </sheetData>
  <mergeCells count="2">
    <mergeCell ref="A1:I1"/>
    <mergeCell ref="A2:I2"/>
  </mergeCells>
  <pageMargins left="0.7" right="0.7" top="0.75" bottom="0.75" header="0.3" footer="0.3"/>
  <pageSetup scale="82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8"/>
  <sheetViews>
    <sheetView zoomScaleNormal="100" workbookViewId="0">
      <selection sqref="A1:H76"/>
    </sheetView>
  </sheetViews>
  <sheetFormatPr defaultColWidth="8.88671875" defaultRowHeight="13.2" x14ac:dyDescent="0.25"/>
  <cols>
    <col min="1" max="1" width="5.44140625" style="53" customWidth="1"/>
    <col min="2" max="2" width="48.44140625" style="53" customWidth="1"/>
    <col min="3" max="3" width="17.44140625" style="53" customWidth="1"/>
    <col min="4" max="4" width="17.109375" style="53" customWidth="1"/>
    <col min="5" max="5" width="13.109375" style="53" customWidth="1"/>
    <col min="6" max="6" width="14.109375" style="53" customWidth="1"/>
    <col min="7" max="7" width="11.88671875" style="53" customWidth="1"/>
    <col min="8" max="8" width="16.33203125" style="53" customWidth="1"/>
    <col min="9" max="16384" width="8.88671875" style="53"/>
  </cols>
  <sheetData>
    <row r="1" spans="1:8" ht="15.9" customHeight="1" x14ac:dyDescent="0.25">
      <c r="A1" s="52"/>
      <c r="B1" s="168" t="s">
        <v>345</v>
      </c>
      <c r="C1" s="168"/>
      <c r="D1" s="168"/>
      <c r="E1" s="168"/>
      <c r="F1" s="168"/>
      <c r="G1" s="168"/>
      <c r="H1" s="168"/>
    </row>
    <row r="2" spans="1:8" ht="15.9" customHeight="1" x14ac:dyDescent="0.25">
      <c r="A2" s="54"/>
      <c r="B2" s="169" t="s">
        <v>359</v>
      </c>
      <c r="C2" s="169"/>
      <c r="D2" s="169"/>
      <c r="E2" s="169"/>
      <c r="F2" s="169"/>
      <c r="G2" s="169"/>
      <c r="H2" s="169"/>
    </row>
    <row r="3" spans="1:8" ht="15.9" customHeight="1" x14ac:dyDescent="0.25">
      <c r="A3" s="169" t="str">
        <f>Allocated!A3</f>
        <v>FOR THE 12 MONTHS ENDED MARCH 31, 2017</v>
      </c>
      <c r="B3" s="169"/>
      <c r="C3" s="169"/>
      <c r="D3" s="169"/>
      <c r="E3" s="169"/>
      <c r="F3" s="169"/>
      <c r="G3" s="169"/>
      <c r="H3" s="169"/>
    </row>
    <row r="4" spans="1:8" ht="15" customHeight="1" x14ac:dyDescent="0.25">
      <c r="A4" s="55"/>
      <c r="B4" s="170" t="str">
        <f>Allocated!A5</f>
        <v>(April through December 2016 is based on allocation factors developed using 12 ME 12/31/2015 information)</v>
      </c>
      <c r="C4" s="170"/>
      <c r="D4" s="170"/>
      <c r="E4" s="170"/>
      <c r="F4" s="170"/>
      <c r="G4" s="170"/>
      <c r="H4" s="170"/>
    </row>
    <row r="5" spans="1:8" ht="15.9" customHeight="1" x14ac:dyDescent="0.25">
      <c r="A5" s="55"/>
      <c r="B5" s="170" t="str">
        <f>Allocated!A6</f>
        <v>(January through March 2017 is based on allocation factors developed using 12 ME 12/31/2016 information)</v>
      </c>
      <c r="C5" s="170"/>
      <c r="D5" s="170"/>
      <c r="E5" s="170"/>
      <c r="F5" s="170"/>
      <c r="G5" s="170"/>
      <c r="H5" s="170"/>
    </row>
    <row r="6" spans="1:8" ht="10.5" customHeight="1" x14ac:dyDescent="0.25"/>
    <row r="7" spans="1:8" ht="26.4" x14ac:dyDescent="0.25">
      <c r="A7" s="56"/>
      <c r="B7" s="57" t="s">
        <v>360</v>
      </c>
      <c r="C7" s="58" t="s">
        <v>361</v>
      </c>
      <c r="D7" s="58" t="s">
        <v>362</v>
      </c>
      <c r="E7" s="59" t="s">
        <v>363</v>
      </c>
      <c r="F7" s="60" t="s">
        <v>364</v>
      </c>
      <c r="G7" s="61" t="s">
        <v>365</v>
      </c>
      <c r="H7" s="58" t="s">
        <v>36</v>
      </c>
    </row>
    <row r="8" spans="1:8" ht="15.9" customHeight="1" x14ac:dyDescent="0.25">
      <c r="A8" s="62" t="s">
        <v>18</v>
      </c>
      <c r="B8" s="63"/>
      <c r="C8" s="64"/>
      <c r="D8" s="64"/>
      <c r="E8" s="65"/>
      <c r="F8" s="66"/>
      <c r="G8" s="66"/>
      <c r="H8" s="67"/>
    </row>
    <row r="9" spans="1:8" ht="15.9" customHeight="1" x14ac:dyDescent="0.25">
      <c r="A9" s="62"/>
      <c r="B9" s="68" t="s">
        <v>366</v>
      </c>
      <c r="C9" s="69">
        <f>'Unallocated Detail'!E204</f>
        <v>134775.983759</v>
      </c>
      <c r="D9" s="69">
        <f>'Unallocated Detail'!F204</f>
        <v>97107.286240999994</v>
      </c>
      <c r="E9" s="70">
        <v>1</v>
      </c>
      <c r="F9" s="71">
        <f>+C9/H9</f>
        <v>0.58122340503047076</v>
      </c>
      <c r="G9" s="71">
        <f>+D9/H9</f>
        <v>0.41877659496952929</v>
      </c>
      <c r="H9" s="72">
        <f>C9+D9</f>
        <v>231883.27</v>
      </c>
    </row>
    <row r="10" spans="1:8" ht="15.9" customHeight="1" x14ac:dyDescent="0.25">
      <c r="A10" s="62" t="s">
        <v>367</v>
      </c>
      <c r="B10" s="68" t="s">
        <v>368</v>
      </c>
      <c r="C10" s="73">
        <f>'Unallocated Detail'!E205</f>
        <v>403711.53518399998</v>
      </c>
      <c r="D10" s="73">
        <f>'Unallocated Detail'!F205</f>
        <v>240268.40481599901</v>
      </c>
      <c r="E10" s="74">
        <v>2</v>
      </c>
      <c r="F10" s="71">
        <f>+C10/H10</f>
        <v>0.62690079318930436</v>
      </c>
      <c r="G10" s="71">
        <f>+D10/H10</f>
        <v>0.37309920681069564</v>
      </c>
      <c r="H10" s="67">
        <f>C10+D10</f>
        <v>643979.93999999901</v>
      </c>
    </row>
    <row r="11" spans="1:8" ht="15.9" customHeight="1" x14ac:dyDescent="0.25">
      <c r="A11" s="62" t="s">
        <v>367</v>
      </c>
      <c r="B11" s="68" t="s">
        <v>369</v>
      </c>
      <c r="C11" s="73">
        <f>'Unallocated Detail'!E206</f>
        <v>18285447.433350999</v>
      </c>
      <c r="D11" s="73">
        <f>'Unallocated Detail'!F206</f>
        <v>13175295.756649001</v>
      </c>
      <c r="E11" s="74">
        <v>1</v>
      </c>
      <c r="F11" s="71">
        <f>+C11/H11</f>
        <v>0.58121473237044019</v>
      </c>
      <c r="G11" s="71">
        <f>+D11/H11</f>
        <v>0.41878526762955981</v>
      </c>
      <c r="H11" s="67">
        <f>C11+D11</f>
        <v>31460743.189999998</v>
      </c>
    </row>
    <row r="12" spans="1:8" ht="15.9" customHeight="1" x14ac:dyDescent="0.25">
      <c r="A12" s="62" t="s">
        <v>367</v>
      </c>
      <c r="B12" s="68" t="s">
        <v>370</v>
      </c>
      <c r="C12" s="75">
        <f>'Unallocated Detail'!E208</f>
        <v>863.846678</v>
      </c>
      <c r="D12" s="75">
        <f>'Unallocated Detail'!F208</f>
        <v>622.21332199999995</v>
      </c>
      <c r="E12" s="76">
        <v>1</v>
      </c>
      <c r="F12" s="77">
        <f>+C12/H12</f>
        <v>0.58130000000000004</v>
      </c>
      <c r="G12" s="77">
        <f>+D12/H12</f>
        <v>0.41869999999999996</v>
      </c>
      <c r="H12" s="75">
        <f>C12+D12</f>
        <v>1486.06</v>
      </c>
    </row>
    <row r="13" spans="1:8" ht="15.9" customHeight="1" x14ac:dyDescent="0.25">
      <c r="A13" s="62" t="s">
        <v>367</v>
      </c>
      <c r="B13" s="63" t="s">
        <v>371</v>
      </c>
      <c r="C13" s="73">
        <f>SUM(C9:C12)</f>
        <v>18824798.798971999</v>
      </c>
      <c r="D13" s="73">
        <f>SUM(D9:D12)</f>
        <v>13513293.661028</v>
      </c>
      <c r="E13" s="70"/>
      <c r="F13" s="78"/>
      <c r="G13" s="79"/>
      <c r="H13" s="67">
        <f>SUM(H9:H12)</f>
        <v>32338092.459999997</v>
      </c>
    </row>
    <row r="14" spans="1:8" ht="15.9" customHeight="1" x14ac:dyDescent="0.25">
      <c r="A14" s="62" t="s">
        <v>17</v>
      </c>
      <c r="B14" s="63"/>
      <c r="C14" s="73"/>
      <c r="D14" s="73"/>
      <c r="E14" s="74"/>
      <c r="F14" s="79"/>
      <c r="G14" s="79"/>
      <c r="H14" s="67"/>
    </row>
    <row r="15" spans="1:8" ht="15.9" customHeight="1" x14ac:dyDescent="0.25">
      <c r="A15" s="62"/>
      <c r="B15" s="68" t="s">
        <v>372</v>
      </c>
      <c r="C15" s="73">
        <f>'Unallocated Detail'!E211</f>
        <v>829222.225661</v>
      </c>
      <c r="D15" s="73">
        <f>'Unallocated Detail'!F211</f>
        <v>597453.13433899998</v>
      </c>
      <c r="E15" s="70">
        <v>1</v>
      </c>
      <c r="F15" s="71">
        <f>+C15/H15</f>
        <v>0.5812269903231525</v>
      </c>
      <c r="G15" s="71">
        <f>+D15/H15</f>
        <v>0.41877300967684761</v>
      </c>
      <c r="H15" s="67">
        <f>C15+D15</f>
        <v>1426675.3599999999</v>
      </c>
    </row>
    <row r="16" spans="1:8" ht="15.9" customHeight="1" x14ac:dyDescent="0.25">
      <c r="A16" s="62" t="s">
        <v>367</v>
      </c>
      <c r="B16" s="68" t="s">
        <v>373</v>
      </c>
      <c r="C16" s="73">
        <f>'Unallocated Detail'!E212</f>
        <v>721023.46730200003</v>
      </c>
      <c r="D16" s="73">
        <f>'Unallocated Detail'!F212</f>
        <v>519499.65269800002</v>
      </c>
      <c r="E16" s="74">
        <v>1</v>
      </c>
      <c r="F16" s="71">
        <f>+C16/H16</f>
        <v>0.58122533605177784</v>
      </c>
      <c r="G16" s="71">
        <f>+D16/H16</f>
        <v>0.4187746639482221</v>
      </c>
      <c r="H16" s="67">
        <f t="shared" ref="H16:H21" si="0">C16+D16</f>
        <v>1240523.1200000001</v>
      </c>
    </row>
    <row r="17" spans="1:8" ht="15.9" customHeight="1" x14ac:dyDescent="0.25">
      <c r="A17" s="62" t="s">
        <v>367</v>
      </c>
      <c r="B17" s="68" t="s">
        <v>374</v>
      </c>
      <c r="C17" s="73">
        <f>'Unallocated Detail'!E213</f>
        <v>68479.188510000007</v>
      </c>
      <c r="D17" s="73">
        <f>'Unallocated Detail'!F213</f>
        <v>49325.081489999902</v>
      </c>
      <c r="E17" s="74">
        <v>1</v>
      </c>
      <c r="F17" s="71">
        <f>+C17/H17</f>
        <v>0.58129631897044198</v>
      </c>
      <c r="G17" s="71">
        <f>+D17/H17</f>
        <v>0.41870368102955813</v>
      </c>
      <c r="H17" s="67">
        <f t="shared" si="0"/>
        <v>117804.2699999999</v>
      </c>
    </row>
    <row r="18" spans="1:8" ht="15.9" customHeight="1" x14ac:dyDescent="0.25">
      <c r="A18" s="62"/>
      <c r="B18" s="68" t="s">
        <v>375</v>
      </c>
      <c r="C18" s="73">
        <f>'Unallocated Detail'!E214</f>
        <v>0</v>
      </c>
      <c r="D18" s="73">
        <f>'Unallocated Detail'!F214</f>
        <v>0</v>
      </c>
      <c r="E18" s="74">
        <v>1</v>
      </c>
      <c r="F18" s="71"/>
      <c r="G18" s="71"/>
      <c r="H18" s="67">
        <f t="shared" si="0"/>
        <v>0</v>
      </c>
    </row>
    <row r="19" spans="1:8" ht="15.9" customHeight="1" x14ac:dyDescent="0.25">
      <c r="A19" s="62" t="s">
        <v>367</v>
      </c>
      <c r="B19" s="68" t="s">
        <v>376</v>
      </c>
      <c r="C19" s="73">
        <f>'Unallocated Detail'!E215</f>
        <v>0</v>
      </c>
      <c r="D19" s="73">
        <f>'Unallocated Detail'!F215</f>
        <v>0</v>
      </c>
      <c r="E19" s="74">
        <v>1</v>
      </c>
      <c r="F19" s="71"/>
      <c r="G19" s="71"/>
      <c r="H19" s="67">
        <f t="shared" si="0"/>
        <v>0</v>
      </c>
    </row>
    <row r="20" spans="1:8" ht="15.9" customHeight="1" x14ac:dyDescent="0.25">
      <c r="A20" s="62"/>
      <c r="B20" s="68" t="s">
        <v>377</v>
      </c>
      <c r="C20" s="73">
        <f>'Unallocated Detail'!E216</f>
        <v>0</v>
      </c>
      <c r="D20" s="73">
        <f>'Unallocated Detail'!F216</f>
        <v>0</v>
      </c>
      <c r="E20" s="74">
        <v>1</v>
      </c>
      <c r="F20" s="71"/>
      <c r="G20" s="71"/>
      <c r="H20" s="67">
        <f t="shared" si="0"/>
        <v>0</v>
      </c>
    </row>
    <row r="21" spans="1:8" ht="15.9" customHeight="1" x14ac:dyDescent="0.25">
      <c r="A21" s="62"/>
      <c r="B21" s="68" t="s">
        <v>378</v>
      </c>
      <c r="C21" s="75">
        <f>'Unallocated Detail'!E217</f>
        <v>0</v>
      </c>
      <c r="D21" s="75">
        <f>'Unallocated Detail'!F217</f>
        <v>0</v>
      </c>
      <c r="E21" s="76">
        <v>1</v>
      </c>
      <c r="F21" s="77"/>
      <c r="G21" s="77"/>
      <c r="H21" s="75">
        <f t="shared" si="0"/>
        <v>0</v>
      </c>
    </row>
    <row r="22" spans="1:8" ht="15.9" customHeight="1" x14ac:dyDescent="0.25">
      <c r="A22" s="62" t="s">
        <v>367</v>
      </c>
      <c r="B22" s="63" t="s">
        <v>371</v>
      </c>
      <c r="C22" s="73">
        <f>SUM(C15:C20)</f>
        <v>1618724.8814729999</v>
      </c>
      <c r="D22" s="73">
        <f>SUM(D15:D20)</f>
        <v>1166277.8685270001</v>
      </c>
      <c r="E22" s="70"/>
      <c r="F22" s="78"/>
      <c r="G22" s="79"/>
      <c r="H22" s="67">
        <f>SUM(H15:H20)</f>
        <v>2785002.75</v>
      </c>
    </row>
    <row r="23" spans="1:8" ht="15.9" customHeight="1" x14ac:dyDescent="0.25">
      <c r="A23" s="62" t="s">
        <v>15</v>
      </c>
      <c r="B23" s="63"/>
      <c r="C23" s="73"/>
      <c r="D23" s="73"/>
      <c r="E23" s="74"/>
      <c r="F23" s="79"/>
      <c r="G23" s="79"/>
      <c r="H23" s="67"/>
    </row>
    <row r="24" spans="1:8" ht="15.9" customHeight="1" x14ac:dyDescent="0.25">
      <c r="A24" s="62"/>
      <c r="B24" s="68" t="s">
        <v>379</v>
      </c>
      <c r="C24" s="73">
        <f>'Unallocated Detail'!E223</f>
        <v>28268781.584371001</v>
      </c>
      <c r="D24" s="73">
        <f>'Unallocated Detail'!F223</f>
        <v>13371651.085628999</v>
      </c>
      <c r="E24" s="70">
        <v>4</v>
      </c>
      <c r="F24" s="71">
        <f t="shared" ref="F24:F36" si="1">+C24/H24</f>
        <v>0.67887819054140963</v>
      </c>
      <c r="G24" s="71">
        <f t="shared" ref="G24:G36" si="2">+D24/H24</f>
        <v>0.32112180945859031</v>
      </c>
      <c r="H24" s="67">
        <f t="shared" ref="H24:H36" si="3">C24+D24</f>
        <v>41640432.670000002</v>
      </c>
    </row>
    <row r="25" spans="1:8" ht="15.9" customHeight="1" x14ac:dyDescent="0.25">
      <c r="A25" s="62"/>
      <c r="B25" s="68" t="s">
        <v>380</v>
      </c>
      <c r="C25" s="73">
        <f>'Unallocated Detail'!E224</f>
        <v>654089.34493599995</v>
      </c>
      <c r="D25" s="73">
        <f>'Unallocated Detail'!F224</f>
        <v>203053.855064</v>
      </c>
      <c r="E25" s="70">
        <v>4</v>
      </c>
      <c r="F25" s="71">
        <f t="shared" si="1"/>
        <v>0.76310393051709446</v>
      </c>
      <c r="G25" s="71">
        <f t="shared" si="2"/>
        <v>0.23689606948290556</v>
      </c>
      <c r="H25" s="67">
        <f t="shared" si="3"/>
        <v>857143.2</v>
      </c>
    </row>
    <row r="26" spans="1:8" ht="15.9" customHeight="1" x14ac:dyDescent="0.25">
      <c r="A26" s="62" t="s">
        <v>367</v>
      </c>
      <c r="B26" s="68" t="s">
        <v>381</v>
      </c>
      <c r="C26" s="73">
        <f>'Unallocated Detail'!E225</f>
        <v>-758478.92000599997</v>
      </c>
      <c r="D26" s="73">
        <f>'Unallocated Detail'!F225</f>
        <v>-373025.69999400002</v>
      </c>
      <c r="E26" s="74">
        <v>4</v>
      </c>
      <c r="F26" s="71">
        <f t="shared" si="1"/>
        <v>0.67032772699240051</v>
      </c>
      <c r="G26" s="71">
        <f t="shared" si="2"/>
        <v>0.32967227300759938</v>
      </c>
      <c r="H26" s="67">
        <f t="shared" si="3"/>
        <v>-1131504.6200000001</v>
      </c>
    </row>
    <row r="27" spans="1:8" ht="15.9" customHeight="1" x14ac:dyDescent="0.25">
      <c r="A27" s="62" t="s">
        <v>367</v>
      </c>
      <c r="B27" s="68" t="s">
        <v>382</v>
      </c>
      <c r="C27" s="73">
        <f>'Unallocated Detail'!E226</f>
        <v>11562494.206498999</v>
      </c>
      <c r="D27" s="73">
        <f>'Unallocated Detail'!F226</f>
        <v>5478513.1835009996</v>
      </c>
      <c r="E27" s="74">
        <v>4</v>
      </c>
      <c r="F27" s="71">
        <f t="shared" si="1"/>
        <v>0.67851001656651466</v>
      </c>
      <c r="G27" s="71">
        <f t="shared" si="2"/>
        <v>0.32148998343348523</v>
      </c>
      <c r="H27" s="67">
        <f t="shared" si="3"/>
        <v>17041007.390000001</v>
      </c>
    </row>
    <row r="28" spans="1:8" ht="15.9" customHeight="1" x14ac:dyDescent="0.25">
      <c r="A28" s="62" t="s">
        <v>367</v>
      </c>
      <c r="B28" s="68" t="s">
        <v>383</v>
      </c>
      <c r="C28" s="73">
        <f>'Unallocated Detail'!E227</f>
        <v>160377.41314199899</v>
      </c>
      <c r="D28" s="73">
        <f>'Unallocated Detail'!F227</f>
        <v>102757.11685799999</v>
      </c>
      <c r="E28" s="74">
        <v>3</v>
      </c>
      <c r="F28" s="71">
        <f t="shared" si="1"/>
        <v>0.60948828396637877</v>
      </c>
      <c r="G28" s="71">
        <f t="shared" si="2"/>
        <v>0.39051171603362123</v>
      </c>
      <c r="H28" s="67">
        <f t="shared" si="3"/>
        <v>263134.52999999898</v>
      </c>
    </row>
    <row r="29" spans="1:8" ht="15.9" customHeight="1" x14ac:dyDescent="0.25">
      <c r="A29" s="62" t="s">
        <v>367</v>
      </c>
      <c r="B29" s="68" t="s">
        <v>384</v>
      </c>
      <c r="C29" s="73">
        <f>'Unallocated Detail'!E228</f>
        <v>3086030.3624129998</v>
      </c>
      <c r="D29" s="73">
        <f>'Unallocated Detail'!F228</f>
        <v>2223623.017587</v>
      </c>
      <c r="E29" s="74">
        <v>1</v>
      </c>
      <c r="F29" s="71">
        <f t="shared" si="1"/>
        <v>0.58121126588737893</v>
      </c>
      <c r="G29" s="71">
        <f t="shared" si="2"/>
        <v>0.41878873411262113</v>
      </c>
      <c r="H29" s="67">
        <f t="shared" si="3"/>
        <v>5309653.38</v>
      </c>
    </row>
    <row r="30" spans="1:8" ht="15.9" customHeight="1" x14ac:dyDescent="0.25">
      <c r="A30" s="62" t="s">
        <v>367</v>
      </c>
      <c r="B30" s="68" t="s">
        <v>385</v>
      </c>
      <c r="C30" s="73">
        <f>'Unallocated Detail'!E229</f>
        <v>9949847.7724859901</v>
      </c>
      <c r="D30" s="73">
        <f>'Unallocated Detail'!F229</f>
        <v>4446876.7475140002</v>
      </c>
      <c r="E30" s="74">
        <v>5</v>
      </c>
      <c r="F30" s="71">
        <f t="shared" si="1"/>
        <v>0.69111885544962814</v>
      </c>
      <c r="G30" s="71">
        <f t="shared" si="2"/>
        <v>0.30888114455037186</v>
      </c>
      <c r="H30" s="67">
        <f t="shared" si="3"/>
        <v>14396724.51999999</v>
      </c>
    </row>
    <row r="31" spans="1:8" ht="15.9" customHeight="1" x14ac:dyDescent="0.25">
      <c r="A31" s="62"/>
      <c r="B31" s="68" t="s">
        <v>386</v>
      </c>
      <c r="C31" s="73">
        <f>'Unallocated Detail'!E230</f>
        <v>382909.48371999903</v>
      </c>
      <c r="D31" s="73">
        <f>'Unallocated Detail'!F230</f>
        <v>185877.19628</v>
      </c>
      <c r="E31" s="74">
        <v>4</v>
      </c>
      <c r="F31" s="71"/>
      <c r="G31" s="71"/>
      <c r="H31" s="67">
        <f t="shared" si="3"/>
        <v>568786.679999999</v>
      </c>
    </row>
    <row r="32" spans="1:8" ht="15.9" customHeight="1" x14ac:dyDescent="0.25">
      <c r="A32" s="62" t="s">
        <v>367</v>
      </c>
      <c r="B32" s="68" t="s">
        <v>387</v>
      </c>
      <c r="C32" s="73">
        <f>'Unallocated Detail'!E231</f>
        <v>52479.240638999901</v>
      </c>
      <c r="D32" s="73">
        <f>'Unallocated Detail'!F231</f>
        <v>24239.549361000001</v>
      </c>
      <c r="E32" s="74">
        <v>4</v>
      </c>
      <c r="F32" s="71">
        <f t="shared" si="1"/>
        <v>0.68404677184037921</v>
      </c>
      <c r="G32" s="71">
        <f t="shared" si="2"/>
        <v>0.31595322815962074</v>
      </c>
      <c r="H32" s="67">
        <f t="shared" si="3"/>
        <v>76718.789999999906</v>
      </c>
    </row>
    <row r="33" spans="1:8" ht="15.9" customHeight="1" x14ac:dyDescent="0.25">
      <c r="A33" s="62" t="s">
        <v>367</v>
      </c>
      <c r="B33" s="68" t="s">
        <v>388</v>
      </c>
      <c r="C33" s="73">
        <f>'Unallocated Detail'!E232</f>
        <v>1551249.31663199</v>
      </c>
      <c r="D33" s="73">
        <f>'Unallocated Detail'!F232</f>
        <v>732970.963368</v>
      </c>
      <c r="E33" s="74">
        <v>4</v>
      </c>
      <c r="F33" s="71">
        <f t="shared" si="1"/>
        <v>0.67911546456981675</v>
      </c>
      <c r="G33" s="71">
        <f t="shared" si="2"/>
        <v>0.3208845354301833</v>
      </c>
      <c r="H33" s="67">
        <f t="shared" si="3"/>
        <v>2284220.27999999</v>
      </c>
    </row>
    <row r="34" spans="1:8" ht="15.9" customHeight="1" x14ac:dyDescent="0.25">
      <c r="A34" s="62" t="s">
        <v>367</v>
      </c>
      <c r="B34" s="68" t="s">
        <v>389</v>
      </c>
      <c r="C34" s="73">
        <f>'Unallocated Detail'!E233</f>
        <v>9557098.0105520003</v>
      </c>
      <c r="D34" s="73">
        <f>'Unallocated Detail'!F233</f>
        <v>4541307.0694479998</v>
      </c>
      <c r="E34" s="74">
        <v>4</v>
      </c>
      <c r="F34" s="71">
        <f t="shared" si="1"/>
        <v>0.6778850484378337</v>
      </c>
      <c r="G34" s="71">
        <f t="shared" si="2"/>
        <v>0.32211495156216635</v>
      </c>
      <c r="H34" s="67">
        <f t="shared" si="3"/>
        <v>14098405.08</v>
      </c>
    </row>
    <row r="35" spans="1:8" ht="15.9" customHeight="1" x14ac:dyDescent="0.25">
      <c r="A35" s="62"/>
      <c r="B35" s="68" t="s">
        <v>390</v>
      </c>
      <c r="C35" s="73">
        <f>'Unallocated Detail'!E234</f>
        <v>0</v>
      </c>
      <c r="D35" s="73">
        <f>'Unallocated Detail'!F234</f>
        <v>0</v>
      </c>
      <c r="E35" s="74">
        <v>4</v>
      </c>
      <c r="F35" s="71"/>
      <c r="G35" s="71"/>
      <c r="H35" s="67">
        <f t="shared" si="3"/>
        <v>0</v>
      </c>
    </row>
    <row r="36" spans="1:8" ht="15.9" customHeight="1" x14ac:dyDescent="0.25">
      <c r="A36" s="62"/>
      <c r="B36" s="68" t="s">
        <v>391</v>
      </c>
      <c r="C36" s="75">
        <f>'Unallocated Detail'!E235</f>
        <v>12785872.1630169</v>
      </c>
      <c r="D36" s="75">
        <f>'Unallocated Detail'!F235</f>
        <v>6039362.4069830002</v>
      </c>
      <c r="E36" s="76">
        <v>4</v>
      </c>
      <c r="F36" s="77">
        <f t="shared" si="1"/>
        <v>0.67918793338132455</v>
      </c>
      <c r="G36" s="77">
        <f t="shared" si="2"/>
        <v>0.32081206661867545</v>
      </c>
      <c r="H36" s="75">
        <f t="shared" si="3"/>
        <v>18825234.5699999</v>
      </c>
    </row>
    <row r="37" spans="1:8" ht="15.9" customHeight="1" x14ac:dyDescent="0.25">
      <c r="A37" s="62" t="s">
        <v>367</v>
      </c>
      <c r="B37" s="63" t="s">
        <v>371</v>
      </c>
      <c r="C37" s="73">
        <f>SUM(C24:C36)</f>
        <v>77252749.978400871</v>
      </c>
      <c r="D37" s="73">
        <f>SUM(D24:D36)</f>
        <v>36977206.491599001</v>
      </c>
      <c r="E37" s="70"/>
      <c r="F37" s="78"/>
      <c r="G37" s="79"/>
      <c r="H37" s="67">
        <f>SUM(H24:H36)</f>
        <v>114229956.46999989</v>
      </c>
    </row>
    <row r="38" spans="1:8" ht="15.9" customHeight="1" x14ac:dyDescent="0.25">
      <c r="A38" s="62" t="s">
        <v>392</v>
      </c>
      <c r="B38" s="63"/>
      <c r="C38" s="73"/>
      <c r="D38" s="73"/>
      <c r="E38" s="74"/>
      <c r="F38" s="79"/>
      <c r="G38" s="79"/>
      <c r="H38" s="67"/>
    </row>
    <row r="39" spans="1:8" ht="15.9" customHeight="1" x14ac:dyDescent="0.25">
      <c r="A39" s="62"/>
      <c r="B39" s="68" t="s">
        <v>393</v>
      </c>
      <c r="C39" s="73">
        <f>'Unallocated Detail'!E241</f>
        <v>16301489.265144</v>
      </c>
      <c r="D39" s="73">
        <f>'Unallocated Detail'!F241</f>
        <v>7667266.1348559996</v>
      </c>
      <c r="E39" s="74">
        <v>4</v>
      </c>
      <c r="F39" s="71">
        <f>+C39/H39</f>
        <v>0.68011413163088141</v>
      </c>
      <c r="G39" s="71">
        <f>+D39/H39</f>
        <v>0.31988586836911859</v>
      </c>
      <c r="H39" s="67">
        <f t="shared" ref="H39:H45" si="4">C39+D39</f>
        <v>23968755.399999999</v>
      </c>
    </row>
    <row r="40" spans="1:8" ht="15.9" customHeight="1" x14ac:dyDescent="0.25">
      <c r="A40" s="62"/>
      <c r="B40" s="80" t="s">
        <v>394</v>
      </c>
      <c r="C40" s="75">
        <f>'Unallocated Detail'!E242</f>
        <v>41798.988870000001</v>
      </c>
      <c r="D40" s="75">
        <f>'Unallocated Detail'!F242</f>
        <v>19301.71113</v>
      </c>
      <c r="E40" s="76">
        <v>4</v>
      </c>
      <c r="F40" s="77">
        <f>+C40/H40</f>
        <v>0.68410000000000004</v>
      </c>
      <c r="G40" s="77">
        <f>+D40/H40</f>
        <v>0.31590000000000001</v>
      </c>
      <c r="H40" s="75">
        <f t="shared" si="4"/>
        <v>61100.7</v>
      </c>
    </row>
    <row r="41" spans="1:8" ht="15.9" customHeight="1" x14ac:dyDescent="0.25">
      <c r="A41" s="62"/>
      <c r="B41" s="63" t="s">
        <v>371</v>
      </c>
      <c r="C41" s="73">
        <f>SUM(C39:C40)</f>
        <v>16343288.254014</v>
      </c>
      <c r="D41" s="73">
        <f>SUM(D39:D40)</f>
        <v>7686567.8459859993</v>
      </c>
      <c r="E41" s="70"/>
      <c r="F41" s="79"/>
      <c r="G41" s="79"/>
      <c r="H41" s="67">
        <f>SUM(H39:H40)</f>
        <v>24029856.099999998</v>
      </c>
    </row>
    <row r="42" spans="1:8" ht="15.9" customHeight="1" x14ac:dyDescent="0.25">
      <c r="A42" s="62" t="s">
        <v>13</v>
      </c>
      <c r="B42" s="68"/>
      <c r="C42" s="73"/>
      <c r="D42" s="73"/>
      <c r="E42" s="70"/>
      <c r="F42" s="79"/>
      <c r="G42" s="79"/>
      <c r="H42" s="67"/>
    </row>
    <row r="43" spans="1:8" ht="15.9" customHeight="1" x14ac:dyDescent="0.25">
      <c r="A43" s="62"/>
      <c r="B43" s="68" t="s">
        <v>395</v>
      </c>
      <c r="C43" s="73">
        <f>'Unallocated Detail'!E245</f>
        <v>22425704.7851559</v>
      </c>
      <c r="D43" s="73">
        <f>'Unallocated Detail'!F245</f>
        <v>10579776.414844001</v>
      </c>
      <c r="E43" s="74">
        <v>4</v>
      </c>
      <c r="F43" s="71">
        <f>+C43/H43</f>
        <v>0.67945395642818163</v>
      </c>
      <c r="G43" s="71">
        <f>+D43/H43</f>
        <v>0.32054604357181843</v>
      </c>
      <c r="H43" s="67">
        <f>C43+D43</f>
        <v>33005481.199999899</v>
      </c>
    </row>
    <row r="44" spans="1:8" ht="15.9" customHeight="1" x14ac:dyDescent="0.25">
      <c r="A44" s="62"/>
      <c r="B44" s="68" t="s">
        <v>396</v>
      </c>
      <c r="C44" s="73">
        <f>'Unallocated Detail'!E246</f>
        <v>0</v>
      </c>
      <c r="D44" s="73">
        <f>'Unallocated Detail'!F246</f>
        <v>0</v>
      </c>
      <c r="E44" s="74">
        <v>4</v>
      </c>
      <c r="F44" s="71"/>
      <c r="G44" s="71"/>
      <c r="H44" s="67">
        <f t="shared" si="4"/>
        <v>0</v>
      </c>
    </row>
    <row r="45" spans="1:8" ht="15.9" customHeight="1" x14ac:dyDescent="0.25">
      <c r="A45" s="62"/>
      <c r="B45" s="80" t="s">
        <v>397</v>
      </c>
      <c r="C45" s="75">
        <f>'Unallocated Detail'!E247</f>
        <v>4482.9962329999998</v>
      </c>
      <c r="D45" s="75">
        <f>'Unallocated Detail'!F247</f>
        <v>2070.1337669999998</v>
      </c>
      <c r="E45" s="76">
        <v>4</v>
      </c>
      <c r="F45" s="77">
        <f>+C45/H45</f>
        <v>0.68410000000000004</v>
      </c>
      <c r="G45" s="77">
        <f>+D45/H45</f>
        <v>0.31590000000000001</v>
      </c>
      <c r="H45" s="67">
        <f t="shared" si="4"/>
        <v>6553.1299999999992</v>
      </c>
    </row>
    <row r="46" spans="1:8" ht="15.9" customHeight="1" x14ac:dyDescent="0.25">
      <c r="A46" s="62" t="s">
        <v>367</v>
      </c>
      <c r="B46" s="63" t="s">
        <v>371</v>
      </c>
      <c r="C46" s="73">
        <f>SUM(C43:C45)</f>
        <v>22430187.781388901</v>
      </c>
      <c r="D46" s="73">
        <f>SUM(D43:D45)</f>
        <v>10581846.548611</v>
      </c>
      <c r="E46" s="70"/>
      <c r="F46" s="79"/>
      <c r="G46" s="79"/>
      <c r="H46" s="81">
        <f>SUM(H43:H45)</f>
        <v>33012034.329999898</v>
      </c>
    </row>
    <row r="47" spans="1:8" ht="15.9" customHeight="1" x14ac:dyDescent="0.25">
      <c r="A47" s="62" t="s">
        <v>11</v>
      </c>
      <c r="B47" s="63"/>
      <c r="C47" s="73"/>
      <c r="D47" s="73"/>
      <c r="E47" s="70"/>
      <c r="F47" s="79"/>
      <c r="G47" s="79"/>
      <c r="H47" s="67"/>
    </row>
    <row r="48" spans="1:8" ht="15.9" customHeight="1" x14ac:dyDescent="0.25">
      <c r="A48" s="62"/>
      <c r="B48" s="68" t="s">
        <v>413</v>
      </c>
      <c r="C48" s="73">
        <f>'Unallocated Detail'!E253</f>
        <v>0</v>
      </c>
      <c r="D48" s="73">
        <f>'Unallocated Detail'!F253</f>
        <v>0</v>
      </c>
      <c r="E48" s="74">
        <v>4</v>
      </c>
      <c r="F48" s="79"/>
      <c r="G48" s="79"/>
      <c r="H48" s="67">
        <f t="shared" ref="H48:H53" si="5">C48+D48</f>
        <v>0</v>
      </c>
    </row>
    <row r="49" spans="1:8" ht="15.9" customHeight="1" x14ac:dyDescent="0.25">
      <c r="A49" s="62"/>
      <c r="B49" s="68" t="s">
        <v>414</v>
      </c>
      <c r="C49" s="73">
        <f>'Unallocated Detail'!E254</f>
        <v>0</v>
      </c>
      <c r="D49" s="73">
        <f>'Unallocated Detail'!F254</f>
        <v>0</v>
      </c>
      <c r="E49" s="74">
        <v>4</v>
      </c>
      <c r="F49" s="79"/>
      <c r="G49" s="79"/>
      <c r="H49" s="67">
        <f t="shared" si="5"/>
        <v>0</v>
      </c>
    </row>
    <row r="50" spans="1:8" ht="15.9" customHeight="1" x14ac:dyDescent="0.25">
      <c r="A50" s="62"/>
      <c r="B50" s="68" t="s">
        <v>415</v>
      </c>
      <c r="C50" s="73">
        <f>'Unallocated Detail'!E255</f>
        <v>-634610.83779999998</v>
      </c>
      <c r="D50" s="73">
        <f>'Unallocated Detail'!F255</f>
        <v>-293047.16220000002</v>
      </c>
      <c r="E50" s="74">
        <v>4</v>
      </c>
      <c r="F50" s="79"/>
      <c r="G50" s="79"/>
      <c r="H50" s="67">
        <f t="shared" si="5"/>
        <v>-927658</v>
      </c>
    </row>
    <row r="51" spans="1:8" ht="15.9" customHeight="1" x14ac:dyDescent="0.25">
      <c r="A51" s="62"/>
      <c r="B51" s="68" t="s">
        <v>416</v>
      </c>
      <c r="C51" s="73">
        <f>'Unallocated Detail'!E256</f>
        <v>329167.04248199897</v>
      </c>
      <c r="D51" s="73">
        <f>'Unallocated Detail'!F256</f>
        <v>152000.977518</v>
      </c>
      <c r="E51" s="74">
        <v>4</v>
      </c>
      <c r="F51" s="79"/>
      <c r="G51" s="79"/>
      <c r="H51" s="67">
        <f t="shared" si="5"/>
        <v>481168.01999999897</v>
      </c>
    </row>
    <row r="52" spans="1:8" ht="15.9" customHeight="1" x14ac:dyDescent="0.25">
      <c r="A52" s="62"/>
      <c r="B52" s="68" t="s">
        <v>417</v>
      </c>
      <c r="C52" s="73">
        <f>'Unallocated Detail'!E257</f>
        <v>0</v>
      </c>
      <c r="D52" s="73">
        <f>'Unallocated Detail'!F257</f>
        <v>0</v>
      </c>
      <c r="E52" s="74">
        <v>4</v>
      </c>
      <c r="F52" s="79"/>
      <c r="G52" s="79"/>
      <c r="H52" s="67">
        <f t="shared" si="5"/>
        <v>0</v>
      </c>
    </row>
    <row r="53" spans="1:8" ht="15.9" customHeight="1" x14ac:dyDescent="0.25">
      <c r="A53" s="62"/>
      <c r="B53" s="68" t="s">
        <v>418</v>
      </c>
      <c r="C53" s="75">
        <f>'Unallocated Detail'!E258</f>
        <v>0</v>
      </c>
      <c r="D53" s="75">
        <f>'Unallocated Detail'!F258</f>
        <v>0</v>
      </c>
      <c r="E53" s="76">
        <v>4</v>
      </c>
      <c r="F53" s="116"/>
      <c r="G53" s="116"/>
      <c r="H53" s="75">
        <f t="shared" si="5"/>
        <v>0</v>
      </c>
    </row>
    <row r="54" spans="1:8" ht="15.9" customHeight="1" x14ac:dyDescent="0.25">
      <c r="A54" s="62"/>
      <c r="B54" s="63" t="s">
        <v>371</v>
      </c>
      <c r="C54" s="73">
        <f>SUM(C48:C53)</f>
        <v>-305443.79531800101</v>
      </c>
      <c r="D54" s="73">
        <f>SUM(D48:D53)</f>
        <v>-141046.18468200002</v>
      </c>
      <c r="E54" s="70"/>
      <c r="F54" s="79"/>
      <c r="G54" s="79"/>
      <c r="H54" s="73">
        <f>SUM(H48:H53)</f>
        <v>-446489.98000000103</v>
      </c>
    </row>
    <row r="55" spans="1:8" ht="15.9" customHeight="1" x14ac:dyDescent="0.25">
      <c r="A55" s="62" t="s">
        <v>398</v>
      </c>
      <c r="B55" s="63"/>
      <c r="C55" s="73"/>
      <c r="D55" s="73"/>
      <c r="E55" s="74"/>
      <c r="F55" s="79"/>
      <c r="G55" s="79"/>
      <c r="H55" s="67"/>
    </row>
    <row r="56" spans="1:8" ht="15.9" customHeight="1" x14ac:dyDescent="0.25">
      <c r="A56" s="62"/>
      <c r="B56" s="80" t="s">
        <v>399</v>
      </c>
      <c r="C56" s="75">
        <f>'Unallocated Detail'!E267</f>
        <v>2992551.2415699898</v>
      </c>
      <c r="D56" s="75">
        <f>'Unallocated Detail'!F267</f>
        <v>1425502.53843</v>
      </c>
      <c r="E56" s="82">
        <v>4</v>
      </c>
      <c r="F56" s="77">
        <f>+C56/H56</f>
        <v>0.67734604207783011</v>
      </c>
      <c r="G56" s="77">
        <f>+D56/H56</f>
        <v>0.32265395792216978</v>
      </c>
      <c r="H56" s="67">
        <f>C56+D56</f>
        <v>4418053.77999999</v>
      </c>
    </row>
    <row r="57" spans="1:8" ht="15.9" customHeight="1" x14ac:dyDescent="0.25">
      <c r="A57" s="62" t="s">
        <v>367</v>
      </c>
      <c r="B57" s="63" t="s">
        <v>371</v>
      </c>
      <c r="C57" s="73">
        <f>C56</f>
        <v>2992551.2415699898</v>
      </c>
      <c r="D57" s="73">
        <f>D56</f>
        <v>1425502.53843</v>
      </c>
      <c r="E57" s="70"/>
      <c r="F57" s="79"/>
      <c r="G57" s="79"/>
      <c r="H57" s="81">
        <f>SUM(H56)</f>
        <v>4418053.77999999</v>
      </c>
    </row>
    <row r="58" spans="1:8" ht="15.9" customHeight="1" x14ac:dyDescent="0.25">
      <c r="A58" s="62"/>
      <c r="B58" s="63"/>
      <c r="C58" s="73"/>
      <c r="D58" s="73"/>
      <c r="E58" s="70"/>
      <c r="F58" s="79"/>
      <c r="G58" s="79"/>
      <c r="H58" s="67"/>
    </row>
    <row r="59" spans="1:8" ht="15.9" customHeight="1" x14ac:dyDescent="0.25">
      <c r="A59" s="83" t="s">
        <v>400</v>
      </c>
      <c r="B59" s="84"/>
      <c r="C59" s="73"/>
      <c r="D59" s="73"/>
      <c r="E59" s="85"/>
      <c r="F59" s="86"/>
      <c r="G59" s="86"/>
      <c r="H59" s="67"/>
    </row>
    <row r="60" spans="1:8" ht="15.9" customHeight="1" x14ac:dyDescent="0.25">
      <c r="A60" s="83"/>
      <c r="B60" s="80" t="s">
        <v>401</v>
      </c>
      <c r="C60" s="75">
        <v>0</v>
      </c>
      <c r="D60" s="75">
        <v>0</v>
      </c>
      <c r="E60" s="82">
        <v>4</v>
      </c>
      <c r="F60" s="77"/>
      <c r="G60" s="77"/>
      <c r="H60" s="87">
        <v>0</v>
      </c>
    </row>
    <row r="61" spans="1:8" ht="15.9" customHeight="1" x14ac:dyDescent="0.25">
      <c r="A61" s="83"/>
      <c r="B61" s="63" t="s">
        <v>371</v>
      </c>
      <c r="C61" s="73">
        <f>SUM(C60)</f>
        <v>0</v>
      </c>
      <c r="D61" s="73">
        <f>SUM(D60)</f>
        <v>0</v>
      </c>
      <c r="E61" s="70"/>
      <c r="F61" s="79"/>
      <c r="G61" s="79"/>
      <c r="H61" s="67">
        <f>SUM(H60)</f>
        <v>0</v>
      </c>
    </row>
    <row r="62" spans="1:8" ht="15.9" customHeight="1" x14ac:dyDescent="0.25">
      <c r="A62" s="83"/>
      <c r="B62" s="84"/>
      <c r="C62" s="73"/>
      <c r="D62" s="73"/>
      <c r="E62" s="70"/>
      <c r="F62" s="79"/>
      <c r="G62" s="79"/>
      <c r="H62" s="67"/>
    </row>
    <row r="63" spans="1:8" ht="15.9" customHeight="1" x14ac:dyDescent="0.25">
      <c r="A63" s="88" t="s">
        <v>402</v>
      </c>
      <c r="B63" s="63"/>
      <c r="C63" s="73"/>
      <c r="D63" s="73"/>
      <c r="E63" s="74"/>
      <c r="F63" s="79"/>
      <c r="G63" s="79"/>
      <c r="H63" s="67"/>
    </row>
    <row r="64" spans="1:8" ht="15.9" customHeight="1" x14ac:dyDescent="0.25">
      <c r="A64" s="88"/>
      <c r="B64" s="80" t="s">
        <v>403</v>
      </c>
      <c r="C64" s="73">
        <f>'[1]UI Detail'!E270</f>
        <v>0</v>
      </c>
      <c r="D64" s="73">
        <f>'[1]UI Detail'!F270</f>
        <v>0</v>
      </c>
      <c r="E64" s="74">
        <v>4</v>
      </c>
      <c r="F64" s="71">
        <v>0</v>
      </c>
      <c r="G64" s="71">
        <v>0</v>
      </c>
      <c r="H64" s="67">
        <f>C64+D64</f>
        <v>0</v>
      </c>
    </row>
    <row r="65" spans="1:8" ht="15.9" customHeight="1" x14ac:dyDescent="0.25">
      <c r="A65" s="62"/>
      <c r="B65" s="80" t="s">
        <v>404</v>
      </c>
      <c r="C65" s="75">
        <f>'[1]UI Detail'!E271</f>
        <v>0</v>
      </c>
      <c r="D65" s="75">
        <f>'[1]UI Detail'!F271</f>
        <v>0</v>
      </c>
      <c r="E65" s="89">
        <v>4</v>
      </c>
      <c r="F65" s="77">
        <v>0</v>
      </c>
      <c r="G65" s="77">
        <v>0</v>
      </c>
      <c r="H65" s="75">
        <f>C65+D65</f>
        <v>0</v>
      </c>
    </row>
    <row r="66" spans="1:8" ht="15.9" customHeight="1" x14ac:dyDescent="0.25">
      <c r="A66" s="90" t="s">
        <v>367</v>
      </c>
      <c r="B66" s="91" t="s">
        <v>371</v>
      </c>
      <c r="C66" s="75">
        <f>SUM(C64:C65)</f>
        <v>0</v>
      </c>
      <c r="D66" s="75">
        <f>SUM(D64:D65)</f>
        <v>0</v>
      </c>
      <c r="E66" s="82"/>
      <c r="F66" s="92"/>
      <c r="G66" s="92"/>
      <c r="H66" s="75">
        <f>SUM(H64:H65)</f>
        <v>0</v>
      </c>
    </row>
    <row r="67" spans="1:8" ht="12" customHeight="1" x14ac:dyDescent="0.25">
      <c r="A67" s="62"/>
      <c r="B67" s="63"/>
      <c r="C67" s="73"/>
      <c r="D67" s="73"/>
      <c r="E67" s="73"/>
      <c r="F67" s="79"/>
      <c r="G67" s="79"/>
      <c r="H67" s="67"/>
    </row>
    <row r="68" spans="1:8" ht="15.9" customHeight="1" x14ac:dyDescent="0.55000000000000004">
      <c r="A68" s="90" t="s">
        <v>405</v>
      </c>
      <c r="B68" s="91"/>
      <c r="C68" s="93">
        <f>C66+C61+C57+C46+C41+C37+C22+C13+C54</f>
        <v>139156857.14050075</v>
      </c>
      <c r="D68" s="93">
        <f>D66+D61+D57+D46+D41+D37+D22+D13+D54</f>
        <v>71209648.769499004</v>
      </c>
      <c r="E68" s="93"/>
      <c r="F68" s="94"/>
      <c r="G68" s="95"/>
      <c r="H68" s="93">
        <f>H66+H61+H57+H46+H41+H37+H22+H13+H54</f>
        <v>210366505.90999979</v>
      </c>
    </row>
    <row r="69" spans="1:8" ht="11.25" customHeight="1" x14ac:dyDescent="0.25">
      <c r="C69" s="96"/>
      <c r="D69" s="96"/>
      <c r="E69" s="96"/>
      <c r="F69" s="96"/>
    </row>
    <row r="70" spans="1:8" ht="15.9" customHeight="1" x14ac:dyDescent="0.25">
      <c r="E70" s="97" t="s">
        <v>35</v>
      </c>
      <c r="F70" s="98" t="s">
        <v>34</v>
      </c>
      <c r="G70" s="99" t="s">
        <v>35</v>
      </c>
      <c r="H70" s="100" t="s">
        <v>34</v>
      </c>
    </row>
    <row r="71" spans="1:8" ht="15.9" customHeight="1" x14ac:dyDescent="0.25">
      <c r="B71" s="101" t="s">
        <v>406</v>
      </c>
      <c r="C71" s="102"/>
      <c r="D71" s="102"/>
      <c r="E71" s="164" t="s">
        <v>412</v>
      </c>
      <c r="F71" s="165"/>
      <c r="G71" s="166" t="s">
        <v>419</v>
      </c>
      <c r="H71" s="167"/>
    </row>
    <row r="72" spans="1:8" ht="15.9" customHeight="1" x14ac:dyDescent="0.25">
      <c r="B72" s="103">
        <v>1</v>
      </c>
      <c r="C72" s="104" t="s">
        <v>407</v>
      </c>
      <c r="D72" s="105"/>
      <c r="E72" s="106">
        <v>0.58130000000000004</v>
      </c>
      <c r="F72" s="107">
        <v>0.41870000000000002</v>
      </c>
      <c r="G72" s="106">
        <v>0.58099999999999996</v>
      </c>
      <c r="H72" s="107">
        <v>0.41899999999999998</v>
      </c>
    </row>
    <row r="73" spans="1:8" ht="15.9" customHeight="1" x14ac:dyDescent="0.25">
      <c r="B73" s="103">
        <v>2</v>
      </c>
      <c r="C73" s="104" t="s">
        <v>408</v>
      </c>
      <c r="D73" s="105"/>
      <c r="E73" s="109">
        <v>0.62680000000000002</v>
      </c>
      <c r="F73" s="110">
        <v>0.37319999999999998</v>
      </c>
      <c r="G73" s="109">
        <v>0.62770000000000004</v>
      </c>
      <c r="H73" s="110">
        <v>0.37230000000000002</v>
      </c>
    </row>
    <row r="74" spans="1:8" ht="15.9" customHeight="1" x14ac:dyDescent="0.25">
      <c r="B74" s="103">
        <v>3</v>
      </c>
      <c r="C74" s="105" t="s">
        <v>409</v>
      </c>
      <c r="D74" s="105"/>
      <c r="E74" s="109">
        <v>0.60940000000000005</v>
      </c>
      <c r="F74" s="110">
        <v>0.3906</v>
      </c>
      <c r="G74" s="109">
        <v>0.60780000000000001</v>
      </c>
      <c r="H74" s="110">
        <v>0.39219999999999999</v>
      </c>
    </row>
    <row r="75" spans="1:8" ht="15.9" customHeight="1" x14ac:dyDescent="0.25">
      <c r="B75" s="103">
        <v>4</v>
      </c>
      <c r="C75" s="104" t="s">
        <v>410</v>
      </c>
      <c r="D75" s="105"/>
      <c r="E75" s="109">
        <v>0.68410000000000004</v>
      </c>
      <c r="F75" s="110">
        <v>0.31590000000000001</v>
      </c>
      <c r="G75" s="109">
        <v>0.66769999999999996</v>
      </c>
      <c r="H75" s="110">
        <v>0.33229999999999998</v>
      </c>
    </row>
    <row r="76" spans="1:8" ht="15.9" customHeight="1" x14ac:dyDescent="0.25">
      <c r="B76" s="89">
        <v>5</v>
      </c>
      <c r="C76" s="111" t="s">
        <v>411</v>
      </c>
      <c r="D76" s="112"/>
      <c r="E76" s="113">
        <v>0.69989999999999997</v>
      </c>
      <c r="F76" s="114">
        <v>0.30009999999999998</v>
      </c>
      <c r="G76" s="113">
        <v>0.67530000000000001</v>
      </c>
      <c r="H76" s="114">
        <v>0.32469999999999999</v>
      </c>
    </row>
    <row r="77" spans="1:8" ht="15.9" customHeight="1" x14ac:dyDescent="0.25">
      <c r="B77" s="115"/>
      <c r="C77" s="115"/>
      <c r="D77" s="115"/>
      <c r="E77" s="115"/>
      <c r="F77" s="115"/>
      <c r="G77" s="115"/>
    </row>
    <row r="78" spans="1:8" ht="15.9" customHeight="1" x14ac:dyDescent="0.25">
      <c r="C78" s="108"/>
      <c r="D78" s="108"/>
      <c r="E78" s="108"/>
      <c r="F78" s="108"/>
      <c r="G78" s="108"/>
      <c r="H78" s="108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pageMargins left="0.7" right="0.7" top="0.75" bottom="0.75" header="0.3" footer="0.3"/>
  <pageSetup scale="56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4DB42339C159468351B9D8C9C83BC1" ma:contentTypeVersion="104" ma:contentTypeDescription="" ma:contentTypeScope="" ma:versionID="7accc1c1a3bf70202bd696bcdf0e6b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4F05634-E3FF-41DC-91AC-3E8D1591877D}"/>
</file>

<file path=customXml/itemProps2.xml><?xml version="1.0" encoding="utf-8"?>
<ds:datastoreItem xmlns:ds="http://schemas.openxmlformats.org/officeDocument/2006/customXml" ds:itemID="{54B2E62A-6BA6-4037-9577-CCCDC9341706}"/>
</file>

<file path=customXml/itemProps3.xml><?xml version="1.0" encoding="utf-8"?>
<ds:datastoreItem xmlns:ds="http://schemas.openxmlformats.org/officeDocument/2006/customXml" ds:itemID="{3A7EF797-C0E3-49A1-9BA9-67FEAF1CA39C}"/>
</file>

<file path=customXml/itemProps4.xml><?xml version="1.0" encoding="utf-8"?>
<ds:datastoreItem xmlns:ds="http://schemas.openxmlformats.org/officeDocument/2006/customXml" ds:itemID="{8DBD2BA6-E90D-4F60-A4B3-FE23D4F6B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'Common by Acct'!Print_Area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2017-05-15T18:26:36Z</cp:lastPrinted>
  <dcterms:created xsi:type="dcterms:W3CDTF">2017-05-09T23:54:01Z</dcterms:created>
  <dcterms:modified xsi:type="dcterms:W3CDTF">2017-05-15T18:44:50Z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0x0101006E56B4D1795A2E4DB2F0B01679ED314A00CB4DB42339C159468351B9D8C9C83BC1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